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Lotti" sheetId="1" state="visible" r:id="rId2"/>
    <sheet name="Partecipanti" sheetId="2" state="visible" r:id="rId3"/>
    <sheet name="TabelleFisse" sheetId="3" state="visible" r:id="rId4"/>
    <sheet name="DatiRiassuntivi" sheetId="4" state="visible" r:id="rId5"/>
  </sheets>
  <definedNames>
    <definedName function="false" hidden="true" localSheetId="0" name="_xlnm._FilterDatabase" vbProcedure="false">Lotti!$A$6:$L$601</definedName>
    <definedName function="false" hidden="false" localSheetId="0" name="_FilterDatabase_0" vbProcedure="false">Lotti!$A$6:$L$464</definedName>
    <definedName function="false" hidden="false" localSheetId="0" name="_FilterDatabase_0_0" vbProcedure="false">Lotti!$A$6:$L$601</definedName>
    <definedName function="false" hidden="false" localSheetId="0" name="_FilterDatabase_0_0_0" vbProcedure="false">Lotti!$A$6:$L$464</definedName>
    <definedName function="false" hidden="false" localSheetId="0" name="_FilterDatabase_0_0_0_0" vbProcedure="false">Lotti!$A$6:$L$601</definedName>
    <definedName function="false" hidden="false" localSheetId="0" name="_FilterDatabase_0_0_0_0_0" vbProcedure="false">Lotti!$A$6:$L$464</definedName>
    <definedName function="false" hidden="false" localSheetId="0" name="_FilterDatabase_0_0_0_0_0_0" vbProcedure="false">Lotti!$A$6:$L$464</definedName>
    <definedName function="false" hidden="false" localSheetId="0" name="_FilterDatabase_0_0_0_0_0_0_0" vbProcedure="false">Lotti!$A$6:$L$464</definedName>
    <definedName function="false" hidden="false" localSheetId="0" name="_FilterDatabase_0_0_0_0_0_0_0_0" vbProcedure="false">Lotti!$A$6:$L$464</definedName>
    <definedName function="false" hidden="false" localSheetId="0" name="_FilterDatabase_0_0_0_0_0_0_0_0_0" vbProcedure="false">Lotti!$A$6:$L$464</definedName>
    <definedName function="false" hidden="false" localSheetId="0" name="_FilterDatabase_0_0_0_0_0_0_0_0_0_0" vbProcedure="false">Lotti!$A$6:$L$464</definedName>
    <definedName function="false" hidden="false" localSheetId="0" name="_FilterDatabase_0_0_0_0_0_0_0_0_0_0_0" vbProcedure="false">Lotti!$A$6:$L$464</definedName>
    <definedName function="false" hidden="false" localSheetId="0" name="_FilterDatabase_0_0_0_0_0_0_0_0_0_0_0_0" vbProcedure="false">Lotti!$A$6:$L$464</definedName>
    <definedName function="false" hidden="false" localSheetId="0" name="_FilterDatabase_0_0_0_0_0_0_0_0_0_0_0_0_0" vbProcedure="false">Lotti!$A$6:$L$464</definedName>
    <definedName function="false" hidden="false" localSheetId="0" name="_FilterDatabase_0_0_0_0_0_0_0_0_0_0_0_0_0_0" vbProcedure="false">Lotti!$A$6:$L$464</definedName>
    <definedName function="false" hidden="false" localSheetId="0" name="_xlnm._FilterDatabase" vbProcedure="false">Lotti!$A$6:$L$601</definedName>
    <definedName function="false" hidden="false" localSheetId="0" name="_xlnm._FilterDatabase_0" vbProcedure="false">Lotti!$A$6:$L$601</definedName>
    <definedName function="false" hidden="false" localSheetId="0" name="_xlnm._FilterDatabase_0_0" vbProcedure="false">Lotti!$A$6:$L$601</definedName>
    <definedName function="false" hidden="false" localSheetId="0" name="_xlnm._FilterDatabase_0_0_0" vbProcedure="false">Lotti!$A$6:$L$601</definedName>
    <definedName function="false" hidden="false" localSheetId="0" name="_xlnm._FilterDatabase_0_0_0_0" vbProcedure="false">Lotti!$A$6:$L$601</definedName>
    <definedName function="false" hidden="false" localSheetId="0" name="_xlnm._FilterDatabase_0_0_0_0_0" vbProcedure="false">Lotti!$A$6:$L$601</definedName>
    <definedName function="false" hidden="false" localSheetId="0" name="_xlnm._FilterDatabase_0_0_0_0_0_0" vbProcedure="false">Lotti!$A$6:$L$601</definedName>
    <definedName function="false" hidden="false" localSheetId="0" name="_xlnm._FilterDatabase_0_0_0_0_0_0_0" vbProcedure="false">Lotti!$A$6:$L$601</definedName>
    <definedName function="false" hidden="false" localSheetId="0" name="_xlnm._FilterDatabase_0_0_0_0_0_0_0_0" vbProcedure="false">Lotti!$A$6:$L$601</definedName>
    <definedName function="false" hidden="false" localSheetId="0" name="_xlnm._FilterDatabase_0_0_0_0_0_0_0_0_0" vbProcedure="false">Lotti!$A$6:$L$601</definedName>
    <definedName function="false" hidden="false" localSheetId="1" name="_xlnm._FilterDatabase" vbProcedure="false">Partecipanti!$B$9:$ams$151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<sst xmlns="http://schemas.openxmlformats.org/spreadsheetml/2006/main" count="2940" uniqueCount="1620">
  <si>
    <t>Dati generali dei lotti</t>
  </si>
  <si>
    <t>Controlli principali - Foglio LOTTI</t>
  </si>
  <si>
    <t>Compila una riga per ciascuna procedura di affidamento il cui CIG sia stato rilasciato tra il 1° Gennaio e il 31 Dicembre dell'annualità aperta</t>
  </si>
  <si>
    <t>Progressivo numerico (non visibile)</t>
  </si>
  <si>
    <t>Compilazione della riga Lotto (vedi colonne di controllo a destra)</t>
  </si>
  <si>
    <t>Identificativo Lotto</t>
  </si>
  <si>
    <t>CIG</t>
  </si>
  <si>
    <t>Stazione appaltante</t>
  </si>
  <si>
    <t>Oggetto</t>
  </si>
  <si>
    <t>Procedura di Scelta del Contraente</t>
  </si>
  <si>
    <t>Importo di Aggiudicazione (al lordo degli oneri di sicurezza ed al netto dell'IVA)</t>
  </si>
  <si>
    <t>Tempi di completamento</t>
  </si>
  <si>
    <t>Importo Somme Liquidate (importo complessivo dell'appalto al netto dell'IVA)</t>
  </si>
  <si>
    <t>Lotto completamente liquidato</t>
  </si>
  <si>
    <t>Tipo esito procedura</t>
  </si>
  <si>
    <t>Anomalia</t>
  </si>
  <si>
    <t>Errore</t>
  </si>
  <si>
    <t>Lunghezza Oggetto: Numero caratteri</t>
  </si>
  <si>
    <t>Codice Fiscale</t>
  </si>
  <si>
    <t>Denominazione</t>
  </si>
  <si>
    <t>Data di effettivo inizio lavori, servizi o forniture</t>
  </si>
  <si>
    <t>Data di ultimazione lavori, servizi o forniture</t>
  </si>
  <si>
    <t>OK / ANOMALO</t>
  </si>
  <si>
    <t>Errori/Anomalie nel foglio Lotto</t>
  </si>
  <si>
    <t>Errori/Anomalie nei Partecipanti collegati</t>
  </si>
  <si>
    <t>CIG senza spazi (effettuare incolla valori)</t>
  </si>
  <si>
    <t>Lotto errato/anomalo</t>
  </si>
  <si>
    <t>N.ro occorrenze multiple del CIG nel foglio Lotti</t>
  </si>
  <si>
    <t>Occorrenza multipla CIG</t>
  </si>
  <si>
    <t>Lunghezza CIG errata</t>
  </si>
  <si>
    <t>Lunghezza Oggetto errata (&gt;250)</t>
  </si>
  <si>
    <t>Lunghezza Oggetto anomala (&gt; 220)</t>
  </si>
  <si>
    <t>Procedura di scelta errata</t>
  </si>
  <si>
    <t>Importo di aggiudicazione errato o mancante</t>
  </si>
  <si>
    <t>Importo somme liquidate errato o mancante</t>
  </si>
  <si>
    <t>Data di inizio lavori anteriore al 1° gennaio</t>
  </si>
  <si>
    <t>Data di fine lavori successiva al 31 dicembre</t>
  </si>
  <si>
    <t>Data di inizio successiva alla data odierna</t>
  </si>
  <si>
    <t>Data di fine successiva alla data odierna</t>
  </si>
  <si>
    <t>Partecipanti mancanti</t>
  </si>
  <si>
    <t>Concatena Lotto+Anomalo</t>
  </si>
  <si>
    <t>001</t>
  </si>
  <si>
    <t>Z9D18323E6</t>
  </si>
  <si>
    <t>ACQUISTO FARMACI &amp; DISPOSITIVI MEDICI</t>
  </si>
  <si>
    <t>23-AFFIDAMENTO IN ECONOMIA - AFFIDAMENTO DIRETTO</t>
  </si>
  <si>
    <t>REGOLARE</t>
  </si>
  <si>
    <t>002</t>
  </si>
  <si>
    <t>Z111832E35</t>
  </si>
  <si>
    <t>003</t>
  </si>
  <si>
    <t>Z1F18370BB</t>
  </si>
  <si>
    <t>004</t>
  </si>
  <si>
    <t>Z9E183E552</t>
  </si>
  <si>
    <t>005</t>
  </si>
  <si>
    <t>ZEA1854A1B</t>
  </si>
  <si>
    <t>006</t>
  </si>
  <si>
    <t>Z4218550CA</t>
  </si>
  <si>
    <t>007</t>
  </si>
  <si>
    <t>ZA118552DD</t>
  </si>
  <si>
    <t>008</t>
  </si>
  <si>
    <t>Z3818552FF</t>
  </si>
  <si>
    <t>009</t>
  </si>
  <si>
    <t>ZE4185553C</t>
  </si>
  <si>
    <t>010</t>
  </si>
  <si>
    <t>Z7F1855577</t>
  </si>
  <si>
    <t>011</t>
  </si>
  <si>
    <t>Z331855592</t>
  </si>
  <si>
    <t>012</t>
  </si>
  <si>
    <t>Z3818555F0</t>
  </si>
  <si>
    <t>013</t>
  </si>
  <si>
    <t>ZEB1855624</t>
  </si>
  <si>
    <t>014</t>
  </si>
  <si>
    <t>Z2518556B3</t>
  </si>
  <si>
    <t>015</t>
  </si>
  <si>
    <t>Z3F18583F2</t>
  </si>
  <si>
    <t>016</t>
  </si>
  <si>
    <t>Z9F18601D4</t>
  </si>
  <si>
    <t>017</t>
  </si>
  <si>
    <t>ZB2186020C</t>
  </si>
  <si>
    <t>018</t>
  </si>
  <si>
    <t>Z47186029F</t>
  </si>
  <si>
    <t>019</t>
  </si>
  <si>
    <t>ZE418602C7</t>
  </si>
  <si>
    <t>020</t>
  </si>
  <si>
    <t>ZE818602E0</t>
  </si>
  <si>
    <t>021</t>
  </si>
  <si>
    <t>Z2418602FE</t>
  </si>
  <si>
    <t>022</t>
  </si>
  <si>
    <t>ZE21860338</t>
  </si>
  <si>
    <t>023</t>
  </si>
  <si>
    <t>ZEE1860383</t>
  </si>
  <si>
    <t>024</t>
  </si>
  <si>
    <t>Z9018603AB</t>
  </si>
  <si>
    <t>025</t>
  </si>
  <si>
    <t>Z4C18603F8</t>
  </si>
  <si>
    <t>026</t>
  </si>
  <si>
    <t>ZE91860420</t>
  </si>
  <si>
    <t>027</t>
  </si>
  <si>
    <t>ZC5186043A</t>
  </si>
  <si>
    <t>028</t>
  </si>
  <si>
    <t>ZD41860459</t>
  </si>
  <si>
    <t>029</t>
  </si>
  <si>
    <t>Z4018604A8</t>
  </si>
  <si>
    <t>030</t>
  </si>
  <si>
    <t>Z4418604C1</t>
  </si>
  <si>
    <t>031</t>
  </si>
  <si>
    <t>Z1518604D5</t>
  </si>
  <si>
    <t>032</t>
  </si>
  <si>
    <t>Z6918604EC</t>
  </si>
  <si>
    <t>033</t>
  </si>
  <si>
    <t>Z751860537</t>
  </si>
  <si>
    <t>034</t>
  </si>
  <si>
    <t>Z781860701</t>
  </si>
  <si>
    <t>035</t>
  </si>
  <si>
    <t>Z9D186072C</t>
  </si>
  <si>
    <t>036</t>
  </si>
  <si>
    <t>Z3B186073B</t>
  </si>
  <si>
    <t>037</t>
  </si>
  <si>
    <t>Z671860753</t>
  </si>
  <si>
    <t>038</t>
  </si>
  <si>
    <t>Z101860768</t>
  </si>
  <si>
    <t>039</t>
  </si>
  <si>
    <t>ZA91860777</t>
  </si>
  <si>
    <t>040</t>
  </si>
  <si>
    <t>Z0D1860794</t>
  </si>
  <si>
    <t>041</t>
  </si>
  <si>
    <t>Z6518607C4</t>
  </si>
  <si>
    <t>042</t>
  </si>
  <si>
    <t>ZB918607DB</t>
  </si>
  <si>
    <t>043</t>
  </si>
  <si>
    <t>ZF018607F9</t>
  </si>
  <si>
    <t>044</t>
  </si>
  <si>
    <t>Z3E186080A</t>
  </si>
  <si>
    <t>045</t>
  </si>
  <si>
    <t>Z6A1860822</t>
  </si>
  <si>
    <t>046</t>
  </si>
  <si>
    <t>Z131860837</t>
  </si>
  <si>
    <t>047</t>
  </si>
  <si>
    <t>Z2D186085C</t>
  </si>
  <si>
    <t>048</t>
  </si>
  <si>
    <t>Z0318609C9</t>
  </si>
  <si>
    <t>049</t>
  </si>
  <si>
    <t>Z831860DE4</t>
  </si>
  <si>
    <t>050</t>
  </si>
  <si>
    <t>Z8B1860E16</t>
  </si>
  <si>
    <t>051</t>
  </si>
  <si>
    <t>ZDF1860E2D</t>
  </si>
  <si>
    <t>052</t>
  </si>
  <si>
    <t>ZD81860E40</t>
  </si>
  <si>
    <t>053</t>
  </si>
  <si>
    <t>Z9E1860E4E</t>
  </si>
  <si>
    <t>054</t>
  </si>
  <si>
    <t>ZE71860E5F</t>
  </si>
  <si>
    <t>055</t>
  </si>
  <si>
    <t>Z1C1860E90</t>
  </si>
  <si>
    <t>056</t>
  </si>
  <si>
    <t>Z911860EB9</t>
  </si>
  <si>
    <t>057</t>
  </si>
  <si>
    <t>Z301860F0D</t>
  </si>
  <si>
    <t>058</t>
  </si>
  <si>
    <t>ZDF1861219</t>
  </si>
  <si>
    <t>059</t>
  </si>
  <si>
    <t>ZE61861301</t>
  </si>
  <si>
    <t>060</t>
  </si>
  <si>
    <t>Z341861312</t>
  </si>
  <si>
    <t>061</t>
  </si>
  <si>
    <t>Z7D1861323</t>
  </si>
  <si>
    <t>062</t>
  </si>
  <si>
    <t>ZF2186134C</t>
  </si>
  <si>
    <t>063</t>
  </si>
  <si>
    <t>ZC31861360</t>
  </si>
  <si>
    <t>064</t>
  </si>
  <si>
    <t>ZE41861372</t>
  </si>
  <si>
    <t>065</t>
  </si>
  <si>
    <t>Z821861381</t>
  </si>
  <si>
    <t>066</t>
  </si>
  <si>
    <t>ZF31861391</t>
  </si>
  <si>
    <t>067</t>
  </si>
  <si>
    <t>ZCF18613AB</t>
  </si>
  <si>
    <t>068</t>
  </si>
  <si>
    <t>Z1D18613BC</t>
  </si>
  <si>
    <t>069</t>
  </si>
  <si>
    <t>Z371864FB0</t>
  </si>
  <si>
    <t>070</t>
  </si>
  <si>
    <t>Z071866BEE</t>
  </si>
  <si>
    <t>071</t>
  </si>
  <si>
    <t>Z8E1866C0A</t>
  </si>
  <si>
    <t>072</t>
  </si>
  <si>
    <t>Z041866C1A</t>
  </si>
  <si>
    <t>073</t>
  </si>
  <si>
    <t>Z1A1866C26</t>
  </si>
  <si>
    <t>074</t>
  </si>
  <si>
    <t>Z4A1866C57</t>
  </si>
  <si>
    <t>075</t>
  </si>
  <si>
    <t>Z091866C78</t>
  </si>
  <si>
    <t>076</t>
  </si>
  <si>
    <t>Z7A1866C88</t>
  </si>
  <si>
    <t>077</t>
  </si>
  <si>
    <t>Z731866C9B</t>
  </si>
  <si>
    <t>078</t>
  </si>
  <si>
    <t>Z0A1866CBD</t>
  </si>
  <si>
    <t>079</t>
  </si>
  <si>
    <t>ZCB1866CCB</t>
  </si>
  <si>
    <t>080</t>
  </si>
  <si>
    <t>ZDD186B451</t>
  </si>
  <si>
    <t>081</t>
  </si>
  <si>
    <t>Z3D186E84C</t>
  </si>
  <si>
    <t>082</t>
  </si>
  <si>
    <t>Z6E1873055</t>
  </si>
  <si>
    <t>083</t>
  </si>
  <si>
    <t>Z191878448</t>
  </si>
  <si>
    <t>084</t>
  </si>
  <si>
    <t>Z991887D84</t>
  </si>
  <si>
    <t>085</t>
  </si>
  <si>
    <t>ZD01887DA2</t>
  </si>
  <si>
    <t>086</t>
  </si>
  <si>
    <t>Z0A188C1D8</t>
  </si>
  <si>
    <t>087</t>
  </si>
  <si>
    <t>Z9A188C26B</t>
  </si>
  <si>
    <t>088</t>
  </si>
  <si>
    <t>Z52188C29F</t>
  </si>
  <si>
    <t>089</t>
  </si>
  <si>
    <t>ZAC188C359</t>
  </si>
  <si>
    <t>090</t>
  </si>
  <si>
    <t>Z52188C39A</t>
  </si>
  <si>
    <t>091</t>
  </si>
  <si>
    <t>Z781893F94</t>
  </si>
  <si>
    <t>092</t>
  </si>
  <si>
    <t>Z581895E2C</t>
  </si>
  <si>
    <t>093</t>
  </si>
  <si>
    <t>Z2C189F221</t>
  </si>
  <si>
    <t>094</t>
  </si>
  <si>
    <t>Z5418A06B7</t>
  </si>
  <si>
    <t>095</t>
  </si>
  <si>
    <t>Z9418A1601</t>
  </si>
  <si>
    <t>096</t>
  </si>
  <si>
    <t>ZE818A180E</t>
  </si>
  <si>
    <t>097</t>
  </si>
  <si>
    <t>ZB118A1AE1</t>
  </si>
  <si>
    <t>098</t>
  </si>
  <si>
    <t>Z9F18A1CE4</t>
  </si>
  <si>
    <t>099</t>
  </si>
  <si>
    <t>ZBA18A1E49</t>
  </si>
  <si>
    <t>100</t>
  </si>
  <si>
    <t>Z3518A21A8</t>
  </si>
  <si>
    <t>101</t>
  </si>
  <si>
    <t>Z6F18A277C</t>
  </si>
  <si>
    <t>102</t>
  </si>
  <si>
    <t>ZE018A2887</t>
  </si>
  <si>
    <t>103</t>
  </si>
  <si>
    <t>Z7018A2AB2</t>
  </si>
  <si>
    <t>104</t>
  </si>
  <si>
    <t>Z4C18A2CC2</t>
  </si>
  <si>
    <t>105</t>
  </si>
  <si>
    <t>ZA118A3205</t>
  </si>
  <si>
    <t>106</t>
  </si>
  <si>
    <t>ZD218A451C</t>
  </si>
  <si>
    <t>107</t>
  </si>
  <si>
    <t>Z3318A4565</t>
  </si>
  <si>
    <t>108</t>
  </si>
  <si>
    <t>ZDE18AAD55</t>
  </si>
  <si>
    <t>109</t>
  </si>
  <si>
    <t>ZF018B0A6D</t>
  </si>
  <si>
    <t>110</t>
  </si>
  <si>
    <t>ZD018B212D</t>
  </si>
  <si>
    <t>111</t>
  </si>
  <si>
    <t>ZCF18BD93C</t>
  </si>
  <si>
    <t>112</t>
  </si>
  <si>
    <t>ZBA18BDA70</t>
  </si>
  <si>
    <t>113</t>
  </si>
  <si>
    <t>Z5418BE339</t>
  </si>
  <si>
    <t>114</t>
  </si>
  <si>
    <t>Z9518BE9F5</t>
  </si>
  <si>
    <t>115</t>
  </si>
  <si>
    <t>Z5618C11D8</t>
  </si>
  <si>
    <t>116</t>
  </si>
  <si>
    <t>Z8718C1349</t>
  </si>
  <si>
    <t>117</t>
  </si>
  <si>
    <t>Z1118C14D1</t>
  </si>
  <si>
    <t>118</t>
  </si>
  <si>
    <t>Z6218C170A</t>
  </si>
  <si>
    <t>119</t>
  </si>
  <si>
    <t>Z9B18C17B2</t>
  </si>
  <si>
    <t>120</t>
  </si>
  <si>
    <t>ZA718C18F8</t>
  </si>
  <si>
    <t>121</t>
  </si>
  <si>
    <t>Z8818C2E07</t>
  </si>
  <si>
    <t>122</t>
  </si>
  <si>
    <t>Z3D18C7AE1</t>
  </si>
  <si>
    <t>123</t>
  </si>
  <si>
    <t>ZAA18DB0AC</t>
  </si>
  <si>
    <t>07/03/206</t>
  </si>
  <si>
    <t>124</t>
  </si>
  <si>
    <t>Z1018DB24E</t>
  </si>
  <si>
    <t>125</t>
  </si>
  <si>
    <t>Z6E18DB517</t>
  </si>
  <si>
    <t>126</t>
  </si>
  <si>
    <t>Z0418DBDC7</t>
  </si>
  <si>
    <t>127</t>
  </si>
  <si>
    <t>ZAC18DC3D7</t>
  </si>
  <si>
    <t>128</t>
  </si>
  <si>
    <t>ZEC18E0427</t>
  </si>
  <si>
    <t>129</t>
  </si>
  <si>
    <t>Z0918E95D9</t>
  </si>
  <si>
    <t>130</t>
  </si>
  <si>
    <t>ZF418EC96C</t>
  </si>
  <si>
    <t>131</t>
  </si>
  <si>
    <t>Z7A18FA871</t>
  </si>
  <si>
    <t>132</t>
  </si>
  <si>
    <t>Z1A18FDEF7</t>
  </si>
  <si>
    <t>133</t>
  </si>
  <si>
    <t>Z2B18FE09B</t>
  </si>
  <si>
    <t>134</t>
  </si>
  <si>
    <t>ZB618FE3C1</t>
  </si>
  <si>
    <t>135</t>
  </si>
  <si>
    <t>Z0118FF990</t>
  </si>
  <si>
    <t>136</t>
  </si>
  <si>
    <t>Z1818FFADC</t>
  </si>
  <si>
    <t>137</t>
  </si>
  <si>
    <t>Z2F18FFB2D</t>
  </si>
  <si>
    <t>138</t>
  </si>
  <si>
    <t>Z7A18FFCC3</t>
  </si>
  <si>
    <t>139</t>
  </si>
  <si>
    <t>Z2C18FFE4A</t>
  </si>
  <si>
    <t>140</t>
  </si>
  <si>
    <t>ZA41900233</t>
  </si>
  <si>
    <t>141</t>
  </si>
  <si>
    <t>ZBA1900530</t>
  </si>
  <si>
    <t>142</t>
  </si>
  <si>
    <t>Z251902C72</t>
  </si>
  <si>
    <t>143</t>
  </si>
  <si>
    <t>ZB8191143D</t>
  </si>
  <si>
    <t>144</t>
  </si>
  <si>
    <t>ZE41911455</t>
  </si>
  <si>
    <t>145</t>
  </si>
  <si>
    <t>Z24191272D</t>
  </si>
  <si>
    <t>146</t>
  </si>
  <si>
    <t>Z7719133BE</t>
  </si>
  <si>
    <t>147</t>
  </si>
  <si>
    <t>Z9819134CB</t>
  </si>
  <si>
    <t>148</t>
  </si>
  <si>
    <t>Z8C1913676</t>
  </si>
  <si>
    <t>149</t>
  </si>
  <si>
    <t>ZD7191BB6E</t>
  </si>
  <si>
    <t>150</t>
  </si>
  <si>
    <t>Z21192AD93</t>
  </si>
  <si>
    <t>151</t>
  </si>
  <si>
    <t>Z01192B699</t>
  </si>
  <si>
    <t>152</t>
  </si>
  <si>
    <t>ZD4192B890</t>
  </si>
  <si>
    <t>153</t>
  </si>
  <si>
    <t>Z95192BC2C</t>
  </si>
  <si>
    <t>154</t>
  </si>
  <si>
    <t>Z1B192BE96</t>
  </si>
  <si>
    <t>155</t>
  </si>
  <si>
    <t>Z43192ECAA</t>
  </si>
  <si>
    <t>156</t>
  </si>
  <si>
    <t>ZA9193ABE5</t>
  </si>
  <si>
    <t>157</t>
  </si>
  <si>
    <t>Z3A193EC1A</t>
  </si>
  <si>
    <t>158</t>
  </si>
  <si>
    <t>Z8B193EF4E</t>
  </si>
  <si>
    <t>159</t>
  </si>
  <si>
    <t>Z61193F0BB</t>
  </si>
  <si>
    <t>160</t>
  </si>
  <si>
    <t>Z2219405FD</t>
  </si>
  <si>
    <t>161</t>
  </si>
  <si>
    <t>Z2A194072A</t>
  </si>
  <si>
    <t>162</t>
  </si>
  <si>
    <t>ZB1194DA37</t>
  </si>
  <si>
    <t>163</t>
  </si>
  <si>
    <t>ZD61941721</t>
  </si>
  <si>
    <t>164</t>
  </si>
  <si>
    <t>ZC81948BF4</t>
  </si>
  <si>
    <t>165</t>
  </si>
  <si>
    <t>Z46195AE6E</t>
  </si>
  <si>
    <t>166</t>
  </si>
  <si>
    <t>Z6D195B9EC</t>
  </si>
  <si>
    <t>167</t>
  </si>
  <si>
    <t>Z4A195BC41</t>
  </si>
  <si>
    <t>168</t>
  </si>
  <si>
    <t>Z5B195C3C7</t>
  </si>
  <si>
    <t>169</t>
  </si>
  <si>
    <t>ZC3195CB39</t>
  </si>
  <si>
    <t>170</t>
  </si>
  <si>
    <t>ZDB1961F25</t>
  </si>
  <si>
    <t>171</t>
  </si>
  <si>
    <t>Z341962714</t>
  </si>
  <si>
    <t>172</t>
  </si>
  <si>
    <t>ZE31965A2B</t>
  </si>
  <si>
    <t>173</t>
  </si>
  <si>
    <t>Z7519790BE</t>
  </si>
  <si>
    <t>174</t>
  </si>
  <si>
    <t>Z52197911D</t>
  </si>
  <si>
    <t>175</t>
  </si>
  <si>
    <t>ZC01979931</t>
  </si>
  <si>
    <t>176</t>
  </si>
  <si>
    <t>Z07197AAFB</t>
  </si>
  <si>
    <t>177</t>
  </si>
  <si>
    <t>Z0C197DE55</t>
  </si>
  <si>
    <t>178</t>
  </si>
  <si>
    <t>Z6C197F34E</t>
  </si>
  <si>
    <t>179</t>
  </si>
  <si>
    <t>Z7E19803EC</t>
  </si>
  <si>
    <t>180</t>
  </si>
  <si>
    <t>ZE51982C6E</t>
  </si>
  <si>
    <t>181</t>
  </si>
  <si>
    <t>Z48198BC67</t>
  </si>
  <si>
    <t>182</t>
  </si>
  <si>
    <t>Z471994275</t>
  </si>
  <si>
    <t>183</t>
  </si>
  <si>
    <t>ZE019997D1</t>
  </si>
  <si>
    <t>184</t>
  </si>
  <si>
    <t>ZF0199DAE1</t>
  </si>
  <si>
    <t>185</t>
  </si>
  <si>
    <t>ZED199F586</t>
  </si>
  <si>
    <t>186</t>
  </si>
  <si>
    <t>Z3C19AA753</t>
  </si>
  <si>
    <t>187</t>
  </si>
  <si>
    <t>Z5319ABA45</t>
  </si>
  <si>
    <t>188</t>
  </si>
  <si>
    <t>Z2919B17DC</t>
  </si>
  <si>
    <t>189</t>
  </si>
  <si>
    <t>ZCB19C65BE</t>
  </si>
  <si>
    <t>190</t>
  </si>
  <si>
    <t>Z6C19C6F6F</t>
  </si>
  <si>
    <t>191</t>
  </si>
  <si>
    <t>Z8A19C824E</t>
  </si>
  <si>
    <t>192</t>
  </si>
  <si>
    <t>Z3A19CA88D</t>
  </si>
  <si>
    <t>193</t>
  </si>
  <si>
    <t>Z3219CDF43</t>
  </si>
  <si>
    <t>194</t>
  </si>
  <si>
    <t>ZAE19D1350</t>
  </si>
  <si>
    <t>195</t>
  </si>
  <si>
    <t>ZB519D5EBC</t>
  </si>
  <si>
    <t>196</t>
  </si>
  <si>
    <t>Z4419D9885</t>
  </si>
  <si>
    <t>197</t>
  </si>
  <si>
    <t>Z6119DFB85</t>
  </si>
  <si>
    <t>198</t>
  </si>
  <si>
    <t>Z1E19DFC17</t>
  </si>
  <si>
    <t>199</t>
  </si>
  <si>
    <t>Z2819DFFC4</t>
  </si>
  <si>
    <t>200</t>
  </si>
  <si>
    <t>Z1F19E5A7C</t>
  </si>
  <si>
    <t>201</t>
  </si>
  <si>
    <t>Z7119E8337</t>
  </si>
  <si>
    <t>202</t>
  </si>
  <si>
    <t>ZC319F7BCE</t>
  </si>
  <si>
    <t>203</t>
  </si>
  <si>
    <t>ZF919F9EF3</t>
  </si>
  <si>
    <t>204</t>
  </si>
  <si>
    <t>ZE219FA098</t>
  </si>
  <si>
    <t>205</t>
  </si>
  <si>
    <t>ZCE19FFC45</t>
  </si>
  <si>
    <t>24/05/016</t>
  </si>
  <si>
    <t>206</t>
  </si>
  <si>
    <t>ZC31A09E06</t>
  </si>
  <si>
    <t>207</t>
  </si>
  <si>
    <t>Z5E1A0CE4C</t>
  </si>
  <si>
    <t>208</t>
  </si>
  <si>
    <t>Z1A1A13978</t>
  </si>
  <si>
    <t>209</t>
  </si>
  <si>
    <t>Z521A2D5A7</t>
  </si>
  <si>
    <t>210</t>
  </si>
  <si>
    <t>Z531A336FD</t>
  </si>
  <si>
    <t>211</t>
  </si>
  <si>
    <t>Z121A40AE6</t>
  </si>
  <si>
    <t>212</t>
  </si>
  <si>
    <t>ZDC1A428D5</t>
  </si>
  <si>
    <t>213</t>
  </si>
  <si>
    <t>ZE01A42ED0</t>
  </si>
  <si>
    <t>214</t>
  </si>
  <si>
    <t>ZE41A58EE6</t>
  </si>
  <si>
    <t>215</t>
  </si>
  <si>
    <t>Z751A66DF1</t>
  </si>
  <si>
    <t>216</t>
  </si>
  <si>
    <t>Z921A6A0E6</t>
  </si>
  <si>
    <t>217</t>
  </si>
  <si>
    <t>Z811A6A138</t>
  </si>
  <si>
    <t>218</t>
  </si>
  <si>
    <t>Z811A80717</t>
  </si>
  <si>
    <t>219</t>
  </si>
  <si>
    <t>ZF11A8E282</t>
  </si>
  <si>
    <t>220</t>
  </si>
  <si>
    <t>ZAD1A9F652</t>
  </si>
  <si>
    <t>221</t>
  </si>
  <si>
    <t>ZE31AB2BFF</t>
  </si>
  <si>
    <t>222</t>
  </si>
  <si>
    <t>Z541AB2F9D</t>
  </si>
  <si>
    <t>223</t>
  </si>
  <si>
    <t>Z8A1AB53BD</t>
  </si>
  <si>
    <t>224</t>
  </si>
  <si>
    <t>ZD71AB5FAB</t>
  </si>
  <si>
    <t>225</t>
  </si>
  <si>
    <t>ZB11AC06E4</t>
  </si>
  <si>
    <t>226</t>
  </si>
  <si>
    <t>ZC81AC7CDD</t>
  </si>
  <si>
    <t>227</t>
  </si>
  <si>
    <t>Z1F1AE62BA</t>
  </si>
  <si>
    <t>228</t>
  </si>
  <si>
    <t>Z071AF1A78</t>
  </si>
  <si>
    <t>229</t>
  </si>
  <si>
    <t>ZA81AF9643</t>
  </si>
  <si>
    <t>230</t>
  </si>
  <si>
    <t>Z171AF9A52</t>
  </si>
  <si>
    <t>231</t>
  </si>
  <si>
    <t>Z891AFF5D6</t>
  </si>
  <si>
    <t>232</t>
  </si>
  <si>
    <t>Z121B006C9</t>
  </si>
  <si>
    <t>233</t>
  </si>
  <si>
    <t>Z2F1B27365</t>
  </si>
  <si>
    <t>234</t>
  </si>
  <si>
    <t>ZCE1B575C2</t>
  </si>
  <si>
    <t>235</t>
  </si>
  <si>
    <t>Z5C1B5DB65</t>
  </si>
  <si>
    <t>236</t>
  </si>
  <si>
    <t>ZF61B7A0B3</t>
  </si>
  <si>
    <t>237</t>
  </si>
  <si>
    <t>ZAF1BA3FD0</t>
  </si>
  <si>
    <t>238</t>
  </si>
  <si>
    <t>Z391BAA55A</t>
  </si>
  <si>
    <t>239</t>
  </si>
  <si>
    <t>ZB51BC6D5B</t>
  </si>
  <si>
    <t>240</t>
  </si>
  <si>
    <t>Z521BD090A</t>
  </si>
  <si>
    <t>241</t>
  </si>
  <si>
    <t>Z451C116CB</t>
  </si>
  <si>
    <t>242</t>
  </si>
  <si>
    <t>ZDA1C2DCB6</t>
  </si>
  <si>
    <t>243</t>
  </si>
  <si>
    <t>Z101C328AB</t>
  </si>
  <si>
    <t>244</t>
  </si>
  <si>
    <t>Z321C6CB79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</si>
  <si>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</si>
  <si>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</si>
  <si>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</si>
  <si>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</si>
  <si>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</si>
  <si>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</si>
  <si>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</si>
  <si>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</si>
  <si>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</si>
  <si>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</si>
  <si>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</si>
  <si>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</si>
  <si>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</si>
  <si>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</si>
  <si>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</si>
  <si>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</si>
  <si>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</si>
  <si>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</si>
  <si>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</si>
  <si>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</si>
  <si>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</si>
  <si>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</si>
  <si>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</si>
  <si>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</si>
  <si>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</si>
  <si>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</si>
  <si>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</si>
  <si>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</si>
  <si>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</si>
  <si>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</si>
  <si>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</si>
  <si>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</si>
  <si>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</si>
  <si>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</si>
  <si>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</si>
  <si>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</si>
  <si>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</si>
  <si>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</si>
  <si>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</si>
  <si>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</si>
  <si>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</si>
  <si>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</si>
  <si>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</si>
  <si>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</si>
  <si>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</si>
  <si>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</si>
  <si>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</si>
  <si>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</si>
  <si>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</si>
  <si>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</si>
  <si>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</si>
  <si>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</si>
  <si>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</si>
  <si>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</si>
  <si>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</si>
  <si>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</si>
  <si>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</si>
  <si>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</si>
  <si>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</si>
  <si>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</si>
  <si>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</si>
  <si>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</si>
  <si>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</si>
  <si>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</si>
  <si>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</si>
  <si>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</si>
  <si>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</si>
  <si>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</si>
  <si>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</si>
  <si>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</si>
  <si>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</si>
  <si>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</si>
  <si>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</si>
  <si>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</si>
  <si>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</si>
  <si>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</si>
  <si>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</si>
  <si>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</si>
  <si>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</si>
  <si>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</si>
  <si>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</si>
  <si>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</si>
  <si>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</si>
  <si>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</si>
  <si>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</si>
  <si>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</si>
  <si>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</si>
  <si>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</si>
  <si>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</si>
  <si>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</si>
  <si>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</si>
  <si>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</si>
  <si>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</si>
  <si>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</si>
  <si>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</si>
  <si>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</si>
  <si>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</si>
  <si>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</si>
  <si>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</si>
  <si>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</si>
  <si>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</si>
  <si>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</si>
  <si>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</si>
  <si>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</si>
  <si>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</si>
  <si>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</si>
  <si>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</si>
  <si>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</si>
  <si>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</si>
  <si>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</si>
  <si>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</si>
  <si>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</si>
  <si>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</si>
  <si>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</si>
  <si>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</si>
  <si>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</si>
  <si>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</si>
  <si>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</si>
  <si>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</si>
  <si>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</si>
  <si>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</si>
  <si>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</si>
  <si>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</si>
  <si>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</si>
  <si>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</si>
  <si>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</si>
  <si>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</si>
  <si>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</si>
  <si>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</si>
  <si>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</si>
  <si>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</si>
  <si>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</si>
  <si>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</si>
  <si>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</si>
  <si>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</si>
  <si>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</si>
  <si>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</si>
  <si>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</si>
  <si>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</si>
  <si>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</si>
  <si>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</si>
  <si>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</si>
  <si>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</si>
  <si>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</si>
  <si>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</si>
  <si>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</si>
  <si>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</si>
  <si>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</si>
  <si>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</si>
  <si>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</si>
  <si>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</si>
  <si>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</si>
  <si>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</si>
  <si>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</si>
  <si>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</si>
  <si>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</si>
  <si>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</si>
  <si>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</si>
  <si>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</si>
  <si>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</si>
  <si>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</si>
  <si>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</si>
  <si>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</si>
  <si>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</si>
  <si>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</si>
  <si>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</si>
  <si>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</si>
  <si>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</si>
  <si>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</si>
  <si>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</si>
  <si>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</si>
  <si>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</si>
  <si>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</si>
  <si>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</si>
  <si>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</si>
  <si>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</si>
  <si>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</si>
  <si>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</si>
  <si>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</si>
  <si>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</si>
  <si>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</si>
  <si>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</si>
  <si>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</si>
  <si>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</si>
  <si>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</si>
  <si>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</si>
  <si>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</si>
  <si>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</si>
  <si>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</si>
  <si>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</si>
  <si>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</si>
  <si>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</si>
  <si>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</si>
  <si>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</si>
  <si>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</si>
  <si>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</si>
  <si>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</si>
  <si>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</si>
  <si>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</si>
  <si>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</si>
  <si>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</si>
  <si>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</si>
  <si>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</si>
  <si>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</si>
  <si>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</si>
  <si>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</si>
  <si>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</si>
  <si>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</si>
  <si>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</si>
  <si>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</si>
  <si>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</si>
  <si>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</si>
  <si>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</si>
  <si>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</si>
  <si>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</si>
  <si>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</si>
  <si>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</si>
  <si>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</si>
  <si>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</si>
  <si>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</si>
  <si>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</si>
  <si>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</si>
  <si>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</si>
  <si>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</si>
  <si>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</si>
  <si>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</si>
  <si>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</si>
  <si>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</si>
  <si>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</si>
  <si>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</si>
  <si>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</si>
  <si>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</si>
  <si>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</si>
  <si>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</si>
  <si>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</si>
  <si>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</si>
  <si>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</si>
  <si>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</si>
  <si>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</si>
  <si>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</si>
  <si>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</si>
  <si>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</si>
  <si>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</si>
  <si>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</si>
  <si>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</si>
  <si>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</si>
  <si>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</si>
  <si>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</si>
  <si>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</si>
  <si>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</si>
  <si>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</si>
  <si>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</si>
  <si>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</si>
  <si>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</si>
  <si>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</si>
  <si>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</si>
  <si>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</si>
  <si>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</si>
  <si>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</si>
  <si>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</si>
  <si>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</si>
  <si>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</si>
  <si>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</si>
  <si>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</si>
  <si>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</si>
  <si>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</si>
  <si>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</si>
  <si>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</si>
  <si>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</si>
  <si>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</si>
  <si>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</si>
  <si>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</si>
  <si>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</si>
  <si>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</si>
  <si>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</si>
  <si>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</si>
  <si>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</si>
  <si>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</si>
  <si>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</si>
  <si>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</si>
  <si>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</si>
  <si>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</si>
  <si>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</si>
  <si>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</si>
  <si>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</si>
  <si>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</si>
  <si>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</si>
  <si>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</si>
  <si>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</si>
  <si>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</si>
  <si>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</si>
  <si>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</si>
  <si>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</si>
  <si>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</si>
  <si>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</si>
  <si>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</si>
  <si>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</si>
  <si>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</si>
  <si>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</si>
  <si>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</si>
  <si>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</si>
  <si>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</si>
  <si>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</si>
  <si>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</si>
  <si>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</si>
  <si>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</si>
  <si>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</si>
  <si>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</si>
  <si>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</si>
  <si>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</si>
  <si>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</si>
  <si>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</si>
  <si>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</si>
  <si>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</si>
  <si>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</si>
  <si>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</si>
  <si>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</si>
  <si>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</si>
  <si>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</si>
  <si>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</si>
  <si>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</si>
  <si>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</si>
  <si>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</si>
  <si>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</si>
  <si>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</si>
  <si>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</si>
  <si>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</si>
  <si>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</si>
  <si>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</si>
  <si>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</si>
  <si>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</si>
  <si>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</si>
  <si>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</si>
  <si>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</si>
  <si>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</si>
  <si>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</si>
  <si>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</si>
  <si>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</si>
  <si>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</si>
  <si>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</si>
  <si>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</si>
  <si>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</si>
  <si>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</si>
  <si>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</si>
  <si>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</si>
  <si>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</si>
  <si>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</si>
  <si>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</si>
  <si>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</si>
  <si>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</si>
  <si>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</si>
  <si>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Dati dei partecipanti ai singoli appalti</t>
  </si>
  <si>
    <t>Compila una riga per ciascuna impresa partecipante a ciascuna procedura. Vanno riportate anche le imprese che non sono risultate aggiudicatarie</t>
  </si>
  <si>
    <t>In caso di partecipazione di un raggruppamento di imprese, compila una riga per ciascuna delle imprese appartenenti al raggruppamento ed assegna uno stesso numero identificativo raggruppamento a tutte le le imprese componenti lo stesso raggruppamento (colonna F)</t>
  </si>
  <si>
    <t>Controlli principali - Foglio PARTECIPANTI</t>
  </si>
  <si>
    <t>Compilazione della riga Partecipanti (vedi colonne di controllo a destra)</t>
  </si>
  <si>
    <t>Ragione Sociale</t>
  </si>
  <si>
    <t>Identificativo fiscale</t>
  </si>
  <si>
    <t>Aggiudicatario (SI/NO)</t>
  </si>
  <si>
    <t>Raggruppamento (compila SOLO se il partecipante è membro di un raggruppamento di imprese)</t>
  </si>
  <si>
    <t>(compila UNO E UNO SOLO dei due campi)</t>
  </si>
  <si>
    <t>Numero identificativo del raggruppamento</t>
  </si>
  <si>
    <t>Ruolo dell'impresa nel raggruppamento</t>
  </si>
  <si>
    <t>Identificativo fiscale estero</t>
  </si>
  <si>
    <t>(Indica "SI" se l'impresa è risultata aggiudicataria o come partecipante singola ovvero come membro del raggruppamento aggiudicatario)</t>
  </si>
  <si>
    <t>(utilizza un numero identificativo diverso per ciascun raggruppamento di imprese partecipante al lotto - imprese componenti il medesimo raggruppamento devono riportare lo stesso numero)</t>
  </si>
  <si>
    <t>Errori/Anomalie nel foglio Partecipanti</t>
  </si>
  <si>
    <t>Errori/Anomalie nel Lotto collegato</t>
  </si>
  <si>
    <t>Lotto senza spazi (effettuare incolla valori)</t>
  </si>
  <si>
    <t>Partecipante errato/anomalo</t>
  </si>
  <si>
    <t>Identificativo Lotti non presente nel foglio LOTTI</t>
  </si>
  <si>
    <t>Errore sull'identificativo fiscale (CF o ident. Fisc. Estero)</t>
  </si>
  <si>
    <t>Ragione Sociale mancante</t>
  </si>
  <si>
    <t>Aggiudicatario (SI/NO) errato</t>
  </si>
  <si>
    <t>Aggiudicatario del Lotto mancante</t>
  </si>
  <si>
    <t>Ruolo dell'impresa nel raggruppamento errato o mancante</t>
  </si>
  <si>
    <t>Mancata indicazione del codice raggruppamento</t>
  </si>
  <si>
    <t>Raggruppamento costituito da una sola impresa</t>
  </si>
  <si>
    <t>Concatena Lotto+Aggiudicatario</t>
  </si>
  <si>
    <t>Concatena Lotto+Raggruppamento</t>
  </si>
  <si>
    <t>L001</t>
  </si>
  <si>
    <t>SHIRE ITALIA SPA</t>
  </si>
  <si>
    <t>00643730413</t>
  </si>
  <si>
    <t>SI</t>
  </si>
  <si>
    <t>L002</t>
  </si>
  <si>
    <t>ARCOMEDCA SRL</t>
  </si>
  <si>
    <t>03308340135</t>
  </si>
  <si>
    <t>L003</t>
  </si>
  <si>
    <t>GEDEON RICHTER ITALIA S.R.L </t>
  </si>
  <si>
    <t>06741870965</t>
  </si>
  <si>
    <t>L004</t>
  </si>
  <si>
    <t>AORTA SRL</t>
  </si>
  <si>
    <t>09053360153</t>
  </si>
  <si>
    <t>L005</t>
  </si>
  <si>
    <t>LIMA SM</t>
  </si>
  <si>
    <t>SM0400</t>
  </si>
  <si>
    <t>L006</t>
  </si>
  <si>
    <t>B BRAUN SPA</t>
  </si>
  <si>
    <t>00674840152</t>
  </si>
  <si>
    <t>L007</t>
  </si>
  <si>
    <t>ARTSANA SPA</t>
  </si>
  <si>
    <t>00227010139</t>
  </si>
  <si>
    <t>L008</t>
  </si>
  <si>
    <t>BAYER SPA</t>
  </si>
  <si>
    <t>05849130157</t>
  </si>
  <si>
    <t>L009</t>
  </si>
  <si>
    <t>ALCON ITALIA SPA</t>
  </si>
  <si>
    <t>07435060152</t>
  </si>
  <si>
    <t>L010</t>
  </si>
  <si>
    <t>AMBU SRL</t>
  </si>
  <si>
    <t>11160660152</t>
  </si>
  <si>
    <t>L011</t>
  </si>
  <si>
    <t>APPLIED MEDICAL SPA</t>
  </si>
  <si>
    <t>06912570964</t>
  </si>
  <si>
    <t>L012</t>
  </si>
  <si>
    <t>AUDIO TECHNOLOGIES SRL</t>
  </si>
  <si>
    <t>01086720339</t>
  </si>
  <si>
    <t>L013</t>
  </si>
  <si>
    <t>BARD SRL</t>
  </si>
  <si>
    <t>07931650589</t>
  </si>
  <si>
    <t>L014</t>
  </si>
  <si>
    <t>BECTON DICKINSON ITALIA SPA</t>
  </si>
  <si>
    <t>00803890151</t>
  </si>
  <si>
    <t>L015</t>
  </si>
  <si>
    <t>RB PHARMACEUTICALS ITALIA</t>
  </si>
  <si>
    <t>08457170960</t>
  </si>
  <si>
    <t>L016</t>
  </si>
  <si>
    <t>CARLO BIANCHI SRL</t>
  </si>
  <si>
    <t>01629650167</t>
  </si>
  <si>
    <t>L017</t>
  </si>
  <si>
    <t>BAXTER SPA</t>
  </si>
  <si>
    <t>00492340583</t>
  </si>
  <si>
    <t>L018</t>
  </si>
  <si>
    <t>BIO-OPTICA MILANO SPA</t>
  </si>
  <si>
    <t>06754140157</t>
  </si>
  <si>
    <t>L019</t>
  </si>
  <si>
    <t>BIOCARE EUROPE SRL</t>
  </si>
  <si>
    <t>07192230634</t>
  </si>
  <si>
    <t>L020</t>
  </si>
  <si>
    <t>BONESCHI SPA</t>
  </si>
  <si>
    <t>01659320152</t>
  </si>
  <si>
    <t>L021</t>
  </si>
  <si>
    <t>BOSTON SCIENTIFIC SPA</t>
  </si>
  <si>
    <t>11206730159</t>
  </si>
  <si>
    <t>L022</t>
  </si>
  <si>
    <t>BRUSCHETTINI SRL</t>
  </si>
  <si>
    <t>00265870105</t>
  </si>
  <si>
    <t>L023</t>
  </si>
  <si>
    <t>CARL ZEISS SPA</t>
  </si>
  <si>
    <t>00721920155</t>
  </si>
  <si>
    <t>L024</t>
  </si>
  <si>
    <t>CEA SPA</t>
  </si>
  <si>
    <t>08548300154</t>
  </si>
  <si>
    <t>L025</t>
  </si>
  <si>
    <t>CLINI-LAB SRL</t>
  </si>
  <si>
    <t>01857820284</t>
  </si>
  <si>
    <t>L026</t>
  </si>
  <si>
    <t>COLOPLAST SPA</t>
  </si>
  <si>
    <t>04029180371</t>
  </si>
  <si>
    <t>L027</t>
  </si>
  <si>
    <t>CONMED ITALIA SPA</t>
  </si>
  <si>
    <t>05297730961</t>
  </si>
  <si>
    <t>L028</t>
  </si>
  <si>
    <t>CONVATEC ITALIA SRL</t>
  </si>
  <si>
    <t>06209390963</t>
  </si>
  <si>
    <t>L029</t>
  </si>
  <si>
    <t>COOK ITALIA SRL</t>
  </si>
  <si>
    <t>07123400157</t>
  </si>
  <si>
    <t>L030</t>
  </si>
  <si>
    <t>COVIDIEN ITALIA SRL</t>
  </si>
  <si>
    <t>08641790152</t>
  </si>
  <si>
    <t>L031</t>
  </si>
  <si>
    <t>DEFARMA SPA</t>
  </si>
  <si>
    <t>00367240173</t>
  </si>
  <si>
    <t>L032</t>
  </si>
  <si>
    <t>DELTA MED SPA</t>
  </si>
  <si>
    <t>01693020206</t>
  </si>
  <si>
    <t>L033</t>
  </si>
  <si>
    <t>DISTREX SPA</t>
  </si>
  <si>
    <t>00612690289</t>
  </si>
  <si>
    <t>L034</t>
  </si>
  <si>
    <t>ECOLAB SRL</t>
  </si>
  <si>
    <t>01309350062</t>
  </si>
  <si>
    <t>L035</t>
  </si>
  <si>
    <t>EUREL SRL</t>
  </si>
  <si>
    <t>09503060155</t>
  </si>
  <si>
    <t>L036</t>
  </si>
  <si>
    <t>EUROMEDICAL SRL</t>
  </si>
  <si>
    <t>01990200170</t>
  </si>
  <si>
    <t>L037</t>
  </si>
  <si>
    <t>FAR-MED SEBINA SRL</t>
  </si>
  <si>
    <t>00514100171</t>
  </si>
  <si>
    <t>L038</t>
  </si>
  <si>
    <t>FARMAC ZABBAN SPA</t>
  </si>
  <si>
    <t>00322800376</t>
  </si>
  <si>
    <t>L039</t>
  </si>
  <si>
    <t>FRESENIUS MEDICAL CARE SPA</t>
  </si>
  <si>
    <t>09291850155</t>
  </si>
  <si>
    <t>L040</t>
  </si>
  <si>
    <t>FUTURE HEALTH ITALIA SRL</t>
  </si>
  <si>
    <t>05680700363</t>
  </si>
  <si>
    <t>L041</t>
  </si>
  <si>
    <t>GIUNTA ERASMO SAS</t>
  </si>
  <si>
    <t>10738930154</t>
  </si>
  <si>
    <t>L042</t>
  </si>
  <si>
    <t>HOSPITAL PROGRAMS SRL</t>
  </si>
  <si>
    <t>07285070152</t>
  </si>
  <si>
    <t>L043</t>
  </si>
  <si>
    <t>HS HOSPITAL SERVICE SPA</t>
  </si>
  <si>
    <t>04742650585</t>
  </si>
  <si>
    <t>L044</t>
  </si>
  <si>
    <t>ICU MEDICAL EUROPE SRL</t>
  </si>
  <si>
    <t>03237150234</t>
  </si>
  <si>
    <t>L045</t>
  </si>
  <si>
    <t>INTRAUMA SRL</t>
  </si>
  <si>
    <t>09270550016</t>
  </si>
  <si>
    <t>L046</t>
  </si>
  <si>
    <t>IREVA SRL</t>
  </si>
  <si>
    <t>01524630389</t>
  </si>
  <si>
    <t>L047</t>
  </si>
  <si>
    <t>JOHNSON &amp; JOHNSON MEDICAL SPA</t>
  </si>
  <si>
    <t>08082461008</t>
  </si>
  <si>
    <t>L048</t>
  </si>
  <si>
    <t>HOLLISTER SPA</t>
  </si>
  <si>
    <t>93517310152</t>
  </si>
  <si>
    <t>L049</t>
  </si>
  <si>
    <t>LOHMANN &amp; RAUSCHER SRL</t>
  </si>
  <si>
    <t>00207810284</t>
  </si>
  <si>
    <t>L050</t>
  </si>
  <si>
    <t>M.G. LORENZATTO SRL</t>
  </si>
  <si>
    <t>00458450012</t>
  </si>
  <si>
    <t>L051</t>
  </si>
  <si>
    <t>MEDCOMP SRL</t>
  </si>
  <si>
    <t>05229250963</t>
  </si>
  <si>
    <t>L052</t>
  </si>
  <si>
    <t>MEDICA VALEGGIA SPA</t>
  </si>
  <si>
    <t>00753430267</t>
  </si>
  <si>
    <t>L053</t>
  </si>
  <si>
    <t>MEDISIZE ITALIA SRL</t>
  </si>
  <si>
    <t>08075151004</t>
  </si>
  <si>
    <t>L054</t>
  </si>
  <si>
    <t>MEDLINE INTERNATIONAL ITALY SRL</t>
  </si>
  <si>
    <t>12244190158</t>
  </si>
  <si>
    <t>L055</t>
  </si>
  <si>
    <t>MERIDIAN BIOSCIENCE EUROPE SRL</t>
  </si>
  <si>
    <t>09971540159</t>
  </si>
  <si>
    <t>L056</t>
  </si>
  <si>
    <t>MIDA TECNOLOGIA MEDICA SPA</t>
  </si>
  <si>
    <t>05469900962</t>
  </si>
  <si>
    <t>L057</t>
  </si>
  <si>
    <t>MOVI SPA</t>
  </si>
  <si>
    <t>11575580151</t>
  </si>
  <si>
    <t>L058</t>
  </si>
  <si>
    <t>OLCELLI FARMACEUTICI SPA</t>
  </si>
  <si>
    <t>04192740969</t>
  </si>
  <si>
    <t>L059</t>
  </si>
  <si>
    <t>NOVATECH SRL</t>
  </si>
  <si>
    <t>02823921206</t>
  </si>
  <si>
    <t>L060</t>
  </si>
  <si>
    <t>NUTRICIA ITALIA SPA</t>
  </si>
  <si>
    <t>11667890153</t>
  </si>
  <si>
    <t>L061</t>
  </si>
  <si>
    <t>ORTHOFIX SRL</t>
  </si>
  <si>
    <t>08916680150</t>
  </si>
  <si>
    <t>L062</t>
  </si>
  <si>
    <t>REDAX SPA</t>
  </si>
  <si>
    <t>01796710810</t>
  </si>
  <si>
    <t>L063</t>
  </si>
  <si>
    <t>SABAI SRL</t>
  </si>
  <si>
    <t>07952760010</t>
  </si>
  <si>
    <t>L064</t>
  </si>
  <si>
    <t>SINI-MEDIK NIEDERREITER GmbH</t>
  </si>
  <si>
    <t>ATU46635404</t>
  </si>
  <si>
    <t>L065</t>
  </si>
  <si>
    <t>SPENCER ITALIA SRL</t>
  </si>
  <si>
    <t>01633870348</t>
  </si>
  <si>
    <t>L066</t>
  </si>
  <si>
    <t>TELEFLEX MEDICAL SRL</t>
  </si>
  <si>
    <t>06324460150</t>
  </si>
  <si>
    <t>L067</t>
  </si>
  <si>
    <t>VIGEO SRL</t>
  </si>
  <si>
    <t>02123550200</t>
  </si>
  <si>
    <t>L068</t>
  </si>
  <si>
    <t>VYGON ITALIA SRL</t>
  </si>
  <si>
    <t>02173550282</t>
  </si>
  <si>
    <t>L069</t>
  </si>
  <si>
    <t>BELLCO SRL</t>
  </si>
  <si>
    <t>06157780963</t>
  </si>
  <si>
    <t>L070</t>
  </si>
  <si>
    <t>ALERE SRL</t>
  </si>
  <si>
    <t>07617050153</t>
  </si>
  <si>
    <t>L071</t>
  </si>
  <si>
    <t>ARIES SRL</t>
  </si>
  <si>
    <t>02284760366</t>
  </si>
  <si>
    <t>L072</t>
  </si>
  <si>
    <t>L073</t>
  </si>
  <si>
    <t>L074</t>
  </si>
  <si>
    <t>DIMCO SPA</t>
  </si>
  <si>
    <t>06106601005</t>
  </si>
  <si>
    <t>L075</t>
  </si>
  <si>
    <t>INNOVAMEDICA SPA</t>
  </si>
  <si>
    <t>10191080158</t>
  </si>
  <si>
    <t>L076</t>
  </si>
  <si>
    <t>L077</t>
  </si>
  <si>
    <t>L078</t>
  </si>
  <si>
    <t>MEDTRONIC ITALIA SPA</t>
  </si>
  <si>
    <t>09238800156</t>
  </si>
  <si>
    <t>L079</t>
  </si>
  <si>
    <t>P.M.A. SRL</t>
  </si>
  <si>
    <t>01643540188</t>
  </si>
  <si>
    <t>L080</t>
  </si>
  <si>
    <t>AIR LIQUIDE MEDICAL SYSTEM SPA</t>
  </si>
  <si>
    <t>01738810975</t>
  </si>
  <si>
    <t>L081</t>
  </si>
  <si>
    <t>OTTOPHARMA SRL</t>
  </si>
  <si>
    <t>02457060032</t>
  </si>
  <si>
    <t>L082</t>
  </si>
  <si>
    <t>PERFORMANCE HOSPITAL SRL</t>
  </si>
  <si>
    <t>03612120166</t>
  </si>
  <si>
    <t>L083</t>
  </si>
  <si>
    <t>MEDICA SRL</t>
  </si>
  <si>
    <t>00735880494</t>
  </si>
  <si>
    <t>L084</t>
  </si>
  <si>
    <t>FRESENIUS KABI SRL</t>
  </si>
  <si>
    <t>03524050238</t>
  </si>
  <si>
    <t>L085</t>
  </si>
  <si>
    <t>HOSPIRA ITALIA SRL</t>
  </si>
  <si>
    <t>02292260599</t>
  </si>
  <si>
    <t>L086</t>
  </si>
  <si>
    <t>MONDOMED ITALIA SRL</t>
  </si>
  <si>
    <t>03342070962</t>
  </si>
  <si>
    <t>L087</t>
  </si>
  <si>
    <t>3M ITALIA SRL</t>
  </si>
  <si>
    <t>00100190610</t>
  </si>
  <si>
    <t>L088</t>
  </si>
  <si>
    <t>L089</t>
  </si>
  <si>
    <t>ASTRA FORMEDIC SRL</t>
  </si>
  <si>
    <t>09328790150</t>
  </si>
  <si>
    <t>L090</t>
  </si>
  <si>
    <t>ASSUT EUROPE SPA</t>
  </si>
  <si>
    <t>01262470667</t>
  </si>
  <si>
    <t>L091</t>
  </si>
  <si>
    <t>TAKEDA ITALIA SPA</t>
  </si>
  <si>
    <t>00696360155</t>
  </si>
  <si>
    <t>L092</t>
  </si>
  <si>
    <t>BIOHEALTH ITALIA SRL</t>
  </si>
  <si>
    <t>07766700012</t>
  </si>
  <si>
    <t>L093</t>
  </si>
  <si>
    <t>CEF COOPERATIVA ESERCENTI FARMACIA SCRL</t>
  </si>
  <si>
    <t>00272680174</t>
  </si>
  <si>
    <t>L094</t>
  </si>
  <si>
    <t>NESTLE' ITALIANA SPA</t>
  </si>
  <si>
    <t>02401440157</t>
  </si>
  <si>
    <t>L095</t>
  </si>
  <si>
    <t>ITALFARMACO SPA</t>
  </si>
  <si>
    <t>00737420158</t>
  </si>
  <si>
    <t>L096</t>
  </si>
  <si>
    <t>SANTEX SPA</t>
  </si>
  <si>
    <t>00860580158</t>
  </si>
  <si>
    <t>L097</t>
  </si>
  <si>
    <t>SMITH &amp; NEPHEW SRL</t>
  </si>
  <si>
    <t>09331210154</t>
  </si>
  <si>
    <t>L098</t>
  </si>
  <si>
    <t>AMGEN SRL</t>
  </si>
  <si>
    <t>10051170156</t>
  </si>
  <si>
    <t>L099</t>
  </si>
  <si>
    <t>L100</t>
  </si>
  <si>
    <t>TEOFARMA SRL</t>
  </si>
  <si>
    <t>01423300183</t>
  </si>
  <si>
    <t>L101</t>
  </si>
  <si>
    <t>BRUNO FARMACEUTICI SPA</t>
  </si>
  <si>
    <t>05038691001</t>
  </si>
  <si>
    <t>L102</t>
  </si>
  <si>
    <t>BENEFIS SRL</t>
  </si>
  <si>
    <t>02790240101</t>
  </si>
  <si>
    <t>L103</t>
  </si>
  <si>
    <t>ROCHE DIAGNOSTICS SPA</t>
  </si>
  <si>
    <t>10181220152</t>
  </si>
  <si>
    <t>L104</t>
  </si>
  <si>
    <t>KEDRION SPA</t>
  </si>
  <si>
    <t>01779530466</t>
  </si>
  <si>
    <t>L105</t>
  </si>
  <si>
    <t>NOVA ARGENTIA SPA</t>
  </si>
  <si>
    <t>02387941202</t>
  </si>
  <si>
    <t>L106</t>
  </si>
  <si>
    <t>LABORATORIO FARMACOLOGICO MILANESE</t>
  </si>
  <si>
    <t>01192310124</t>
  </si>
  <si>
    <t>L107</t>
  </si>
  <si>
    <t>ACCORD HEALTHCARE ITALIA S.R.L. </t>
  </si>
  <si>
    <t>06522300968</t>
  </si>
  <si>
    <t>L108</t>
  </si>
  <si>
    <t>WALDNER TECNOLOGIE MEDICALI SRL</t>
  </si>
  <si>
    <t>01542210222</t>
  </si>
  <si>
    <t>L109</t>
  </si>
  <si>
    <t>AB MEDICA SPA</t>
  </si>
  <si>
    <t>08862820969</t>
  </si>
  <si>
    <t>L110</t>
  </si>
  <si>
    <t>PFIZER ITALIA SRL</t>
  </si>
  <si>
    <t>06954380157</t>
  </si>
  <si>
    <t>L111</t>
  </si>
  <si>
    <t>L112</t>
  </si>
  <si>
    <t>A.I.D. STABILIMENTO CHIMICO FARMAC.MILITARE</t>
  </si>
  <si>
    <t>97254170588</t>
  </si>
  <si>
    <t>L113</t>
  </si>
  <si>
    <t>PFIZER SRL</t>
  </si>
  <si>
    <t>02774840595</t>
  </si>
  <si>
    <t>L114</t>
  </si>
  <si>
    <t>CELGENE SRL</t>
  </si>
  <si>
    <t>04947170967</t>
  </si>
  <si>
    <t>L115</t>
  </si>
  <si>
    <t>CHIEISI FARMACEUTICI SPA</t>
  </si>
  <si>
    <t>01513360345</t>
  </si>
  <si>
    <t>L116</t>
  </si>
  <si>
    <t>MONICO SPA</t>
  </si>
  <si>
    <t>00228550273</t>
  </si>
  <si>
    <t>L117</t>
  </si>
  <si>
    <t>VALEAS SPA</t>
  </si>
  <si>
    <t>04874990155</t>
  </si>
  <si>
    <t>L118</t>
  </si>
  <si>
    <t>DEALFA SRL</t>
  </si>
  <si>
    <t>02246610162</t>
  </si>
  <si>
    <t>L119</t>
  </si>
  <si>
    <t>MOLNLYCKE HEALTH CARE SRL</t>
  </si>
  <si>
    <t>12300580151</t>
  </si>
  <si>
    <t>L120</t>
  </si>
  <si>
    <t>BSN MEDICAL SRL</t>
  </si>
  <si>
    <t>05187720965</t>
  </si>
  <si>
    <t>L121</t>
  </si>
  <si>
    <t>L122</t>
  </si>
  <si>
    <t>NORDIC PHARMA SRL</t>
  </si>
  <si>
    <t>13179250157</t>
  </si>
  <si>
    <t>L123</t>
  </si>
  <si>
    <t>NUOVA FARMEC SRL</t>
  </si>
  <si>
    <t>00133360081</t>
  </si>
  <si>
    <t>L124</t>
  </si>
  <si>
    <t>MSD ITALIA SRL</t>
  </si>
  <si>
    <t>00422760587</t>
  </si>
  <si>
    <t>L125</t>
  </si>
  <si>
    <t>LAROS SSRL</t>
  </si>
  <si>
    <t>00884020199</t>
  </si>
  <si>
    <t>L126</t>
  </si>
  <si>
    <t>OTSUKA PHARMACEUTICAL ITALY SRL</t>
  </si>
  <si>
    <t>06516000962</t>
  </si>
  <si>
    <t>L127</t>
  </si>
  <si>
    <t>BGP PRODUCTS SRL</t>
  </si>
  <si>
    <t>02789580590</t>
  </si>
  <si>
    <t>L128</t>
  </si>
  <si>
    <t>L129</t>
  </si>
  <si>
    <t>SALF SPA</t>
  </si>
  <si>
    <t>00226250165</t>
  </si>
  <si>
    <t>L130</t>
  </si>
  <si>
    <t>L131</t>
  </si>
  <si>
    <t>TEVA ITALIA SRL</t>
  </si>
  <si>
    <t>11654150157</t>
  </si>
  <si>
    <t>L132</t>
  </si>
  <si>
    <t>SANOFI SPA</t>
  </si>
  <si>
    <t>00832400154</t>
  </si>
  <si>
    <t>L133</t>
  </si>
  <si>
    <t>ITALCHIMICI SPA</t>
  </si>
  <si>
    <t>01328640592</t>
  </si>
  <si>
    <t>L134</t>
  </si>
  <si>
    <t>MERCK SERONO SPA</t>
  </si>
  <si>
    <t>00399800580</t>
  </si>
  <si>
    <t>L135</t>
  </si>
  <si>
    <t>DIAPATH SPA</t>
  </si>
  <si>
    <t>02705540165</t>
  </si>
  <si>
    <t>L136</t>
  </si>
  <si>
    <t>SECURMED SPA</t>
  </si>
  <si>
    <t>02292430242</t>
  </si>
  <si>
    <t>L137</t>
  </si>
  <si>
    <t>PAUL HARTMANN SPA</t>
  </si>
  <si>
    <t>07179150151</t>
  </si>
  <si>
    <t>L138</t>
  </si>
  <si>
    <t>FE.MA.</t>
  </si>
  <si>
    <t>02194160962</t>
  </si>
  <si>
    <t>L139</t>
  </si>
  <si>
    <t>PIERRE FABRE ITALIA SPA</t>
  </si>
  <si>
    <t>10128980157</t>
  </si>
  <si>
    <t>L140</t>
  </si>
  <si>
    <t>MELLIN SPA</t>
  </si>
  <si>
    <t>03531280968</t>
  </si>
  <si>
    <t>L141</t>
  </si>
  <si>
    <t>VISUFARMA SRL</t>
  </si>
  <si>
    <t>05101501004</t>
  </si>
  <si>
    <t>L142</t>
  </si>
  <si>
    <t>ELI LILLY ITALIA SPA</t>
  </si>
  <si>
    <t>00426150488</t>
  </si>
  <si>
    <t>L143</t>
  </si>
  <si>
    <t>L144</t>
  </si>
  <si>
    <t>MILTE ITALIA SPA</t>
  </si>
  <si>
    <t>11958480151</t>
  </si>
  <si>
    <t>L145</t>
  </si>
  <si>
    <t>L146</t>
  </si>
  <si>
    <t>SIGMA TAU INDUSTRIE FARM.  RIUNITE SPA</t>
  </si>
  <si>
    <t>00410650584</t>
  </si>
  <si>
    <t>L147</t>
  </si>
  <si>
    <t>SANOFI PASTEUR MSD SPA</t>
  </si>
  <si>
    <t>05991060582</t>
  </si>
  <si>
    <t>L148</t>
  </si>
  <si>
    <t>KALTEK SRL</t>
  </si>
  <si>
    <t>02405040284</t>
  </si>
  <si>
    <t>L149</t>
  </si>
  <si>
    <t>NOVARTIS FARMA SRL</t>
  </si>
  <si>
    <t>07195130153</t>
  </si>
  <si>
    <t>L150</t>
  </si>
  <si>
    <t>ACRAF – AZIENDE CHIMICHE ANGELINI SPA</t>
  </si>
  <si>
    <t>03907010585</t>
  </si>
  <si>
    <t>L151</t>
  </si>
  <si>
    <t>BRISTOL MYERS SQUIBB SRL</t>
  </si>
  <si>
    <t>00082130592</t>
  </si>
  <si>
    <t>L152</t>
  </si>
  <si>
    <t>VWR INTERNATIONAL</t>
  </si>
  <si>
    <t>12864800151</t>
  </si>
  <si>
    <t>L153</t>
  </si>
  <si>
    <t>GUERBET SPA</t>
  </si>
  <si>
    <t>03841180106</t>
  </si>
  <si>
    <t>L154</t>
  </si>
  <si>
    <t>CORREVIO ITALIA SRL</t>
  </si>
  <si>
    <t>06184490966</t>
  </si>
  <si>
    <t>L155</t>
  </si>
  <si>
    <t>JANSSEN CILAG SPA</t>
  </si>
  <si>
    <t>00962280590</t>
  </si>
  <si>
    <t>L156</t>
  </si>
  <si>
    <t>NOVO NORDISK SPA</t>
  </si>
  <si>
    <t>09318040589</t>
  </si>
  <si>
    <t>L157</t>
  </si>
  <si>
    <t>ALK-ALBELLO' SPA</t>
  </si>
  <si>
    <t>04479460158</t>
  </si>
  <si>
    <t>L158</t>
  </si>
  <si>
    <t>L159</t>
  </si>
  <si>
    <t>ORPHAN EUROPE ITALY SRL</t>
  </si>
  <si>
    <t>12736110151</t>
  </si>
  <si>
    <t>L160</t>
  </si>
  <si>
    <t>MEDA PHARMA SPA</t>
  </si>
  <si>
    <t>00846530152</t>
  </si>
  <si>
    <t>L161</t>
  </si>
  <si>
    <t>L162</t>
  </si>
  <si>
    <t>MILDAS SRL</t>
  </si>
  <si>
    <t>01306470186</t>
  </si>
  <si>
    <t>L163</t>
  </si>
  <si>
    <t>L164</t>
  </si>
  <si>
    <t>HISTO-LINE LABORATORIES SRL</t>
  </si>
  <si>
    <t>08693440151</t>
  </si>
  <si>
    <t>L165</t>
  </si>
  <si>
    <t>L166</t>
  </si>
  <si>
    <t>SOCIETA' PRODOTTI ANTIBIATICI SPA</t>
  </si>
  <si>
    <t>00747030153</t>
  </si>
  <si>
    <t>L167</t>
  </si>
  <si>
    <t>L168</t>
  </si>
  <si>
    <t>LOMBARDA H SL</t>
  </si>
  <si>
    <t>09734150155</t>
  </si>
  <si>
    <t>L169</t>
  </si>
  <si>
    <t>L170</t>
  </si>
  <si>
    <t>L171</t>
  </si>
  <si>
    <t>HUMANA ITALIA SPA</t>
  </si>
  <si>
    <t>01434070155</t>
  </si>
  <si>
    <t>L172</t>
  </si>
  <si>
    <t>ANIKA THERAPEUTICS SRL</t>
  </si>
  <si>
    <t>01510440744</t>
  </si>
  <si>
    <t>L173</t>
  </si>
  <si>
    <t>L174</t>
  </si>
  <si>
    <t>L175</t>
  </si>
  <si>
    <t>MOLTENI L. &amp; C. SPA</t>
  </si>
  <si>
    <t>01286700487</t>
  </si>
  <si>
    <t>L176</t>
  </si>
  <si>
    <t>SMTHS MEDICAL  ITALIA SRL</t>
  </si>
  <si>
    <t>02154270595</t>
  </si>
  <si>
    <t>L177</t>
  </si>
  <si>
    <t>GILEAD SCIENCES SRL</t>
  </si>
  <si>
    <t>11187430159</t>
  </si>
  <si>
    <t>L178</t>
  </si>
  <si>
    <t>ROCHE SPA</t>
  </si>
  <si>
    <t>00747170157</t>
  </si>
  <si>
    <t>L179</t>
  </si>
  <si>
    <t>ARS CHIRURGICA SRL</t>
  </si>
  <si>
    <t>01140030360</t>
  </si>
  <si>
    <t>L180</t>
  </si>
  <si>
    <t>BRACCO IMAGING ITALIA SRL</t>
  </si>
  <si>
    <t>05501420961</t>
  </si>
  <si>
    <t>L181</t>
  </si>
  <si>
    <t>L182</t>
  </si>
  <si>
    <t>L183</t>
  </si>
  <si>
    <t>FARMIGEA SRL</t>
  </si>
  <si>
    <t>02022170506</t>
  </si>
  <si>
    <t>L184</t>
  </si>
  <si>
    <t>L185</t>
  </si>
  <si>
    <t>FARMALABOR SRL</t>
  </si>
  <si>
    <t>05676410722</t>
  </si>
  <si>
    <t>L186</t>
  </si>
  <si>
    <t>ASTELLAS PHARMA SRL</t>
  </si>
  <si>
    <t>04754860155</t>
  </si>
  <si>
    <t>L187</t>
  </si>
  <si>
    <t>SVAS BIOSANA SRL</t>
  </si>
  <si>
    <t>04720630633</t>
  </si>
  <si>
    <t>L188</t>
  </si>
  <si>
    <t>ACTELION PHARMACEUTICALS ITALIA SRL</t>
  </si>
  <si>
    <t>01275170080</t>
  </si>
  <si>
    <t>L189</t>
  </si>
  <si>
    <t>AUROBINDO PHARMA  ITALIA SRL</t>
  </si>
  <si>
    <t>06058020964</t>
  </si>
  <si>
    <t>L190</t>
  </si>
  <si>
    <t>IBSA FARMACEUTICI ITALIA SRL</t>
  </si>
  <si>
    <t>10616310156</t>
  </si>
  <si>
    <t>L191</t>
  </si>
  <si>
    <t>INDIVIOR ITALIA SRL</t>
  </si>
  <si>
    <t>L192</t>
  </si>
  <si>
    <t>ISDIN SRL</t>
  </si>
  <si>
    <t>06115640960</t>
  </si>
  <si>
    <t>L193</t>
  </si>
  <si>
    <t>REHA LOMBARDIA SNC</t>
  </si>
  <si>
    <t>06773930158</t>
  </si>
  <si>
    <t>L194</t>
  </si>
  <si>
    <t>GKS VACCINES SRL</t>
  </si>
  <si>
    <t>01392770465</t>
  </si>
  <si>
    <t>L195</t>
  </si>
  <si>
    <t>STEWART ITALIA CHEMICAL PHARMACEUTICAL INDUSTRIES SRL</t>
  </si>
  <si>
    <t>04829050964</t>
  </si>
  <si>
    <t>L196</t>
  </si>
  <si>
    <t>BIOINDUSTRIA LIM SPA</t>
  </si>
  <si>
    <t>01679130060</t>
  </si>
  <si>
    <t>L197</t>
  </si>
  <si>
    <t>CT LABORATORIO FARMACEUTICO SRL</t>
  </si>
  <si>
    <t>00071020085</t>
  </si>
  <si>
    <t>L198</t>
  </si>
  <si>
    <t>SALVADORI LUIGI SPA</t>
  </si>
  <si>
    <t>00397360488</t>
  </si>
  <si>
    <t>L199</t>
  </si>
  <si>
    <t>DAIICHI-SANKYO ITALIA SPA </t>
  </si>
  <si>
    <t>00468270582</t>
  </si>
  <si>
    <t>L200</t>
  </si>
  <si>
    <t>BOEHRINGER INGELHEIM ITALIA SPA</t>
  </si>
  <si>
    <t>00421210485</t>
  </si>
  <si>
    <t>L201</t>
  </si>
  <si>
    <t>ABBVIE SRL</t>
  </si>
  <si>
    <t>02645920592</t>
  </si>
  <si>
    <t>L202</t>
  </si>
  <si>
    <t>PAXVAX ITALY SRL</t>
  </si>
  <si>
    <t>08894200966</t>
  </si>
  <si>
    <t>L203</t>
  </si>
  <si>
    <t>L204</t>
  </si>
  <si>
    <t>CANE' SPA</t>
  </si>
  <si>
    <t>04384410017</t>
  </si>
  <si>
    <t>L205</t>
  </si>
  <si>
    <t>CGM META SPA</t>
  </si>
  <si>
    <t>00678290354</t>
  </si>
  <si>
    <t>L206</t>
  </si>
  <si>
    <t>L207</t>
  </si>
  <si>
    <t>SPAS SRL</t>
  </si>
  <si>
    <t>02117610176</t>
  </si>
  <si>
    <t>L208</t>
  </si>
  <si>
    <t>FERRING SPA</t>
  </si>
  <si>
    <t>07676940153</t>
  </si>
  <si>
    <t>L209</t>
  </si>
  <si>
    <t>THEA FARMA SPA</t>
  </si>
  <si>
    <t>07649050965</t>
  </si>
  <si>
    <t>L210</t>
  </si>
  <si>
    <t>EVOLUZIONE SRL</t>
  </si>
  <si>
    <t>10309021003</t>
  </si>
  <si>
    <t>L211</t>
  </si>
  <si>
    <t>INTER FARMACI ITALIA SRL</t>
  </si>
  <si>
    <t>09577370019</t>
  </si>
  <si>
    <t>L212</t>
  </si>
  <si>
    <t>FARMODERM SRL</t>
  </si>
  <si>
    <t>09939050150</t>
  </si>
  <si>
    <t>L213</t>
  </si>
  <si>
    <t>UCB PHARMA SPA</t>
  </si>
  <si>
    <t>00471770016</t>
  </si>
  <si>
    <t>L214</t>
  </si>
  <si>
    <t>HENRY SCHEIN KRUGG SRL</t>
  </si>
  <si>
    <t>13088630150</t>
  </si>
  <si>
    <t>L215</t>
  </si>
  <si>
    <t>GIOCHEMICA SRL</t>
  </si>
  <si>
    <t>04051160234</t>
  </si>
  <si>
    <t>L216</t>
  </si>
  <si>
    <t>NEUPHARMA SRL</t>
  </si>
  <si>
    <t>11846301007</t>
  </si>
  <si>
    <t>L217</t>
  </si>
  <si>
    <t>PHARMANUTRA SPA</t>
  </si>
  <si>
    <t>01679440501</t>
  </si>
  <si>
    <t>L218</t>
  </si>
  <si>
    <t>L219</t>
  </si>
  <si>
    <t>ALFA INTES SRL</t>
  </si>
  <si>
    <t>04918311210</t>
  </si>
  <si>
    <t>L220</t>
  </si>
  <si>
    <t>AMD ESAFARMA SRL</t>
  </si>
  <si>
    <t>03480920549</t>
  </si>
  <si>
    <t>L221</t>
  </si>
  <si>
    <t>VINCAL SAS</t>
  </si>
  <si>
    <t>06991810588</t>
  </si>
  <si>
    <t>L222</t>
  </si>
  <si>
    <t>ALLOGA ITALIA SRL</t>
  </si>
  <si>
    <t>00101780492</t>
  </si>
  <si>
    <t>L223</t>
  </si>
  <si>
    <t>VIIV HEALTHCARE SRL</t>
  </si>
  <si>
    <t>03878140239</t>
  </si>
  <si>
    <t>L224</t>
  </si>
  <si>
    <t>L225</t>
  </si>
  <si>
    <t>HRA PHARMA ITALIA SRL</t>
  </si>
  <si>
    <t>06645680965</t>
  </si>
  <si>
    <t>L226</t>
  </si>
  <si>
    <t>FAGRON ITALIA SRL</t>
  </si>
  <si>
    <t>02753411202</t>
  </si>
  <si>
    <t>L227</t>
  </si>
  <si>
    <t>STRYKER ITALIA SRL</t>
  </si>
  <si>
    <t>12572900152</t>
  </si>
  <si>
    <t>L228</t>
  </si>
  <si>
    <t>2 EFFE DI FERRAZZI G&amp;C S.N.C.</t>
  </si>
  <si>
    <t>02904920986</t>
  </si>
  <si>
    <t>L229</t>
  </si>
  <si>
    <t>SANDOZ SPA</t>
  </si>
  <si>
    <t>00795170158</t>
  </si>
  <si>
    <t>L230</t>
  </si>
  <si>
    <t>TECNOINDUSTRIALE SRL</t>
  </si>
  <si>
    <t>06426540156</t>
  </si>
  <si>
    <t>L231</t>
  </si>
  <si>
    <t>VITA RESEARCH S.R.L.</t>
  </si>
  <si>
    <t>05838071008</t>
  </si>
  <si>
    <t>L232</t>
  </si>
  <si>
    <t>L233</t>
  </si>
  <si>
    <t>AIR LIQUIDE SANITA' SERVICE SPA </t>
  </si>
  <si>
    <t>L234</t>
  </si>
  <si>
    <t>BLU DENTAL MEDICAL LINE SRL</t>
  </si>
  <si>
    <t>02207170982</t>
  </si>
  <si>
    <t>L235</t>
  </si>
  <si>
    <t>STEVE JONES SRL</t>
  </si>
  <si>
    <t>05014810484</t>
  </si>
  <si>
    <t>L236</t>
  </si>
  <si>
    <t>IBISQUS SRL</t>
  </si>
  <si>
    <t>02380550596</t>
  </si>
  <si>
    <t>L237</t>
  </si>
  <si>
    <t>SA.VE.PA. SAS</t>
  </si>
  <si>
    <t>05060260154</t>
  </si>
  <si>
    <t>L238</t>
  </si>
  <si>
    <t>ALFA WASSERMANN SPA</t>
  </si>
  <si>
    <t>00556960375</t>
  </si>
  <si>
    <t>L239</t>
  </si>
  <si>
    <t>PHARMAIDEA SRL</t>
  </si>
  <si>
    <t>03542760172</t>
  </si>
  <si>
    <t>L240</t>
  </si>
  <si>
    <t>FAR.G.IM. SRL</t>
  </si>
  <si>
    <t>03617810878</t>
  </si>
  <si>
    <t>L241</t>
  </si>
  <si>
    <t>L242</t>
  </si>
  <si>
    <t>L243</t>
  </si>
  <si>
    <t>L244</t>
  </si>
  <si>
    <t>Queste tabelle non devono in alcun modo essere modificate!!</t>
  </si>
  <si>
    <t>Procedure di scelta</t>
  </si>
  <si>
    <t>Periodo di riferimento</t>
  </si>
  <si>
    <t>01-PROCEDURA APERTA</t>
  </si>
  <si>
    <t>Dal</t>
  </si>
  <si>
    <t>02-PROCEDURA RISTRETTA</t>
  </si>
  <si>
    <t>Al</t>
  </si>
  <si>
    <t>03-PROCEDURA NEGOZIATA PREVIA PUBBLICAZIONE DEL BANDO</t>
  </si>
  <si>
    <t>Oggi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</si>
  <si>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</si>
  <si>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</si>
  <si>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</si>
  <si>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</si>
  <si>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</si>
  <si>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</si>
  <si>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</si>
  <si>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</si>
  <si>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</si>
  <si>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</si>
  <si>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</si>
  <si>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</si>
  <si>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</si>
  <si>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</si>
  <si>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Ruoli nei raggruppamenti</t>
  </si>
  <si>
    <t>01-MANDANTE</t>
  </si>
  <si>
    <t>02-MANDATARIA</t>
  </si>
  <si>
    <t>03-ASSOCIATA</t>
  </si>
  <si>
    <t>04-CAPOGRUPPO</t>
  </si>
  <si>
    <t>05-CONSORZIATA</t>
  </si>
  <si>
    <t>Aggiudicatario</t>
  </si>
  <si>
    <t>NO</t>
  </si>
  <si>
    <t>DESERTA</t>
  </si>
  <si>
    <t>SENZA AGGIUDICATARI</t>
  </si>
  <si>
    <t>Dati riassuntivi</t>
  </si>
  <si>
    <t>Totale</t>
  </si>
  <si>
    <t>Corretti</t>
  </si>
  <si>
    <t>Anomali</t>
  </si>
  <si>
    <t>Percentuale Corretti</t>
  </si>
  <si>
    <t>Percentuale Anomali</t>
  </si>
  <si>
    <t>Numero Lotti inseriti</t>
  </si>
  <si>
    <t>Numero Partecipanti inseriti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</si>
</sst>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€]\ #,##0.00"/>
    <numFmt numFmtId="167" formatCode="DD/MM/YYYY"/>
    <numFmt numFmtId="168" formatCode="0%"/>
    <numFmt numFmtId="169" formatCode="0.0%"/>
  </numFmts>
  <fonts count="18">
    <font>
      <sz val="10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i val="true"/>
      <sz val="14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i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2B2B2"/>
      </patternFill>
    </fill>
    <fill>
      <patternFill patternType="solid">
        <fgColor rgb="FFD9D9D9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5" fontId="6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8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5" fontId="8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9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0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9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9" fillId="2" borderId="3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1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12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12" fillId="2" borderId="4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9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9" fillId="2" borderId="5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2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3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4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5" fillId="3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2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5" fontId="4" fillId="2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4" fillId="0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4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4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4" fillId="0" borderId="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16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0" fillId="2" borderId="3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5" fillId="2" borderId="7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5" fillId="2" borderId="3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2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12" fillId="2" borderId="5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2" borderId="8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4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5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2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5" fontId="4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4" fillId="0" borderId="5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1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1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1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11" fillId="2" borderId="0" xfId="20" applyFont="true" applyBorder="false" applyAlignment="true" applyProtection="true">
      <alignment horizontal="right" vertical="center" textRotation="0" wrapText="true" indent="1" shrinkToFit="false"/>
      <protection locked="true" hidden="true"/>
    </xf>
    <xf numFmtId="164" fontId="11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9" fontId="5" fillId="2" borderId="1" xfId="19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11" fillId="2" borderId="1" xfId="19" applyFont="true" applyBorder="true" applyAlignment="true" applyProtection="true">
      <alignment horizontal="center" vertical="center" textRotation="0" wrapText="true" indent="0" shrinkToFit="false"/>
      <protection locked="true" hidden="tru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601"/>
  <sheetViews>
    <sheetView windowProtection="true" showFormulas="false" showGridLines="true" showRowColHeaders="true" showZeros="true" rightToLeft="false" tabSelected="false" showOutlineSymbols="true" defaultGridColor="true" view="normal" topLeftCell="B1" colorId="64" zoomScale="65" zoomScaleNormal="65" zoomScalePageLayoutView="100" workbookViewId="0">
      <pane xSplit="3" ySplit="6" topLeftCell="J176" activePane="bottomRight" state="frozen"/>
      <selection pane="topLeft" activeCell="B1" activeCellId="0" sqref="B1"/>
      <selection pane="topRight" activeCell="J1" activeCellId="0" sqref="J1"/>
      <selection pane="bottomLeft" activeCell="B176" activeCellId="0" sqref="B176"/>
      <selection pane="bottomRight" activeCell="K246" activeCellId="0" sqref="K246"/>
    </sheetView>
  </sheetViews>
  <sheetFormatPr defaultRowHeight="15"/>
  <cols>
    <col collapsed="false" hidden="true" max="1" min="1" style="1" width="0"/>
    <col collapsed="false" hidden="false" max="3" min="2" style="1" width="38.6460674157303"/>
    <col collapsed="false" hidden="true" max="4" min="4" style="1" width="0"/>
    <col collapsed="false" hidden="false" max="5" min="5" style="1" width="36.5674157303371"/>
    <col collapsed="false" hidden="true" max="7" min="6" style="1" width="0"/>
    <col collapsed="false" hidden="false" max="8" min="8" style="1" width="139.870786516854"/>
    <col collapsed="false" hidden="false" max="9" min="9" style="1" width="147.898876404494"/>
    <col collapsed="false" hidden="false" max="10" min="10" style="1" width="44.1460674157303"/>
    <col collapsed="false" hidden="false" max="12" min="11" style="1" width="45.7808988764045"/>
    <col collapsed="false" hidden="false" max="15" min="13" style="1" width="44.1460674157303"/>
    <col collapsed="false" hidden="false" max="16" min="16" style="1" width="14.123595505618"/>
    <col collapsed="false" hidden="true" max="17" min="17" style="1" width="0"/>
    <col collapsed="false" hidden="false" max="18" min="18" style="1" width="44"/>
    <col collapsed="false" hidden="false" max="19" min="19" style="1" width="44.8876404494382"/>
    <col collapsed="false" hidden="false" max="20" min="20" style="1" width="17.0955056179775"/>
    <col collapsed="false" hidden="true" max="23" min="21" style="1" width="0"/>
    <col collapsed="false" hidden="false" max="24" min="24" style="1" width="43.5505617977528"/>
    <col collapsed="false" hidden="true" max="25" min="25" style="1" width="0"/>
    <col collapsed="false" hidden="false" max="26" min="26" style="1" width="45.6348314606742"/>
    <col collapsed="false" hidden="false" max="27" min="27" style="1" width="4.90449438202247"/>
    <col collapsed="false" hidden="false" max="29" min="28" style="1" width="48.0112359550562"/>
    <col collapsed="false" hidden="false" max="30" min="30" style="1" width="39.9831460674157"/>
    <col collapsed="false" hidden="false" max="31" min="31" style="1" width="4.90449438202247"/>
    <col collapsed="false" hidden="false" max="32" min="32" style="1" width="41.3202247191011"/>
    <col collapsed="false" hidden="false" max="33" min="33" style="1" width="4.90449438202247"/>
    <col collapsed="false" hidden="false" max="35" min="34" style="1" width="54.252808988764"/>
    <col collapsed="false" hidden="false" max="36" min="36" style="1" width="4.90449438202247"/>
    <col collapsed="false" hidden="false" max="40" min="37" style="1" width="38.0505617977528"/>
    <col collapsed="false" hidden="false" max="41" min="41" style="1" width="5.79775280898876"/>
    <col collapsed="false" hidden="false" max="42" min="42" style="1" width="38.6460674157303"/>
    <col collapsed="false" hidden="false" max="44" min="43" style="1" width="24.2303370786517"/>
    <col collapsed="false" hidden="true" max="45" min="45" style="1" width="0"/>
    <col collapsed="false" hidden="false" max="1025" min="46" style="1" width="24.2303370786517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S1" s="0"/>
    </row>
    <row r="2" customFormat="false" ht="30" hidden="false" customHeight="true" outlineLevel="0" collapsed="false">
      <c r="A2" s="2"/>
      <c r="B2" s="3"/>
      <c r="C2" s="3"/>
      <c r="D2" s="3"/>
      <c r="E2" s="4" t="s">
        <v>0</v>
      </c>
      <c r="F2" s="4"/>
      <c r="G2" s="4"/>
      <c r="H2" s="4"/>
      <c r="I2" s="4"/>
      <c r="J2" s="4"/>
      <c r="K2" s="4"/>
      <c r="L2" s="4"/>
      <c r="M2" s="4"/>
      <c r="N2" s="4"/>
      <c r="O2" s="4"/>
      <c r="Q2" s="0"/>
      <c r="R2" s="5"/>
      <c r="S2" s="5"/>
      <c r="T2" s="5"/>
      <c r="U2" s="5"/>
      <c r="V2" s="5"/>
      <c r="W2" s="5"/>
      <c r="X2" s="6" t="s">
        <v>1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S2" s="0"/>
    </row>
    <row r="3" customFormat="false" ht="30" hidden="false" customHeight="true" outlineLevel="0" collapsed="false">
      <c r="A3" s="2"/>
      <c r="B3" s="7"/>
      <c r="C3" s="7"/>
      <c r="D3" s="7"/>
      <c r="E3" s="8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Q3" s="0"/>
      <c r="R3" s="0"/>
      <c r="S3" s="0"/>
      <c r="U3" s="9"/>
      <c r="V3" s="9"/>
      <c r="W3" s="9"/>
      <c r="X3" s="9"/>
      <c r="Y3" s="9"/>
      <c r="Z3" s="9"/>
      <c r="AA3" s="9"/>
      <c r="AB3" s="9"/>
      <c r="AC3" s="9"/>
      <c r="AD3" s="10"/>
      <c r="AE3" s="9"/>
      <c r="AF3" s="9"/>
      <c r="AG3" s="9"/>
      <c r="AH3" s="9"/>
      <c r="AI3" s="9"/>
      <c r="AJ3" s="9"/>
      <c r="AK3" s="11"/>
      <c r="AL3" s="11"/>
      <c r="AM3" s="9"/>
      <c r="AN3" s="9"/>
      <c r="AP3" s="0"/>
      <c r="AS3" s="0"/>
    </row>
    <row r="4" customFormat="false" ht="1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Q4" s="0"/>
      <c r="R4" s="0"/>
      <c r="S4" s="0"/>
      <c r="U4" s="0"/>
      <c r="V4" s="0"/>
      <c r="W4" s="0"/>
      <c r="X4" s="0"/>
      <c r="Y4" s="0"/>
      <c r="Z4" s="0"/>
      <c r="AB4" s="0"/>
      <c r="AC4" s="0"/>
      <c r="AD4" s="0"/>
      <c r="AF4" s="0"/>
      <c r="AH4" s="0"/>
      <c r="AI4" s="0"/>
      <c r="AK4" s="0"/>
      <c r="AL4" s="0"/>
      <c r="AM4" s="0"/>
      <c r="AN4" s="0"/>
      <c r="AP4" s="0"/>
      <c r="AS4" s="0"/>
    </row>
    <row r="5" customFormat="false" ht="15.75" hidden="false" customHeight="true" outlineLevel="0" collapsed="false">
      <c r="A5" s="12" t="s">
        <v>3</v>
      </c>
      <c r="B5" s="13" t="s">
        <v>4</v>
      </c>
      <c r="C5" s="14" t="s">
        <v>5</v>
      </c>
      <c r="D5" s="15"/>
      <c r="E5" s="12" t="s">
        <v>6</v>
      </c>
      <c r="F5" s="16" t="s">
        <v>7</v>
      </c>
      <c r="G5" s="16"/>
      <c r="H5" s="12" t="s">
        <v>8</v>
      </c>
      <c r="I5" s="12" t="s">
        <v>9</v>
      </c>
      <c r="J5" s="17" t="s">
        <v>10</v>
      </c>
      <c r="K5" s="18" t="s">
        <v>11</v>
      </c>
      <c r="L5" s="18"/>
      <c r="M5" s="19" t="s">
        <v>12</v>
      </c>
      <c r="N5" s="12" t="s">
        <v>13</v>
      </c>
      <c r="O5" s="12" t="s">
        <v>14</v>
      </c>
      <c r="Q5" s="0"/>
      <c r="R5" s="0"/>
      <c r="S5" s="0"/>
      <c r="U5" s="0"/>
      <c r="V5" s="0"/>
      <c r="W5" s="0"/>
      <c r="X5" s="20" t="s">
        <v>15</v>
      </c>
      <c r="Y5" s="20"/>
      <c r="Z5" s="20" t="s">
        <v>16</v>
      </c>
      <c r="AB5" s="20" t="s">
        <v>16</v>
      </c>
      <c r="AC5" s="20" t="s">
        <v>15</v>
      </c>
      <c r="AD5" s="21" t="s">
        <v>17</v>
      </c>
      <c r="AF5" s="20" t="s">
        <v>16</v>
      </c>
      <c r="AH5" s="20" t="s">
        <v>16</v>
      </c>
      <c r="AI5" s="20" t="s">
        <v>16</v>
      </c>
      <c r="AK5" s="20" t="s">
        <v>15</v>
      </c>
      <c r="AL5" s="20" t="s">
        <v>15</v>
      </c>
      <c r="AM5" s="20" t="s">
        <v>16</v>
      </c>
      <c r="AN5" s="20" t="s">
        <v>16</v>
      </c>
      <c r="AP5" s="20" t="s">
        <v>15</v>
      </c>
      <c r="AS5" s="0"/>
    </row>
    <row r="6" customFormat="false" ht="49.5" hidden="false" customHeight="true" outlineLevel="0" collapsed="false">
      <c r="A6" s="12"/>
      <c r="B6" s="13"/>
      <c r="C6" s="14"/>
      <c r="D6" s="22"/>
      <c r="E6" s="12"/>
      <c r="F6" s="12" t="s">
        <v>18</v>
      </c>
      <c r="G6" s="12" t="s">
        <v>19</v>
      </c>
      <c r="H6" s="12"/>
      <c r="I6" s="12"/>
      <c r="J6" s="17"/>
      <c r="K6" s="23" t="s">
        <v>20</v>
      </c>
      <c r="L6" s="23" t="s">
        <v>21</v>
      </c>
      <c r="M6" s="19"/>
      <c r="N6" s="12"/>
      <c r="O6" s="12"/>
      <c r="Q6" s="20" t="s">
        <v>22</v>
      </c>
      <c r="R6" s="21" t="s">
        <v>23</v>
      </c>
      <c r="S6" s="21" t="s">
        <v>24</v>
      </c>
      <c r="U6" s="20" t="s">
        <v>25</v>
      </c>
      <c r="V6" s="20"/>
      <c r="W6" s="20" t="s">
        <v>26</v>
      </c>
      <c r="X6" s="20" t="s">
        <v>27</v>
      </c>
      <c r="Y6" s="20" t="s">
        <v>28</v>
      </c>
      <c r="Z6" s="20" t="s">
        <v>29</v>
      </c>
      <c r="AB6" s="20" t="s">
        <v>30</v>
      </c>
      <c r="AC6" s="20" t="s">
        <v>31</v>
      </c>
      <c r="AD6" s="21"/>
      <c r="AF6" s="20" t="s">
        <v>32</v>
      </c>
      <c r="AH6" s="20" t="s">
        <v>33</v>
      </c>
      <c r="AI6" s="20" t="s">
        <v>34</v>
      </c>
      <c r="AK6" s="24" t="s">
        <v>35</v>
      </c>
      <c r="AL6" s="24" t="s">
        <v>36</v>
      </c>
      <c r="AM6" s="24" t="s">
        <v>37</v>
      </c>
      <c r="AN6" s="24" t="s">
        <v>38</v>
      </c>
      <c r="AP6" s="20" t="s">
        <v>39</v>
      </c>
      <c r="AS6" s="21" t="s">
        <v>40</v>
      </c>
    </row>
    <row r="7" customFormat="false" ht="100.5" hidden="false" customHeight="true" outlineLevel="0" collapsed="false">
      <c r="A7" s="25" t="s">
        <v>41</v>
      </c>
      <c r="B7" s="21" t="str">
        <f aca="false">IF(Q7="","",Q7)</f>
        <v>ERRORI / ANOMALIE</v>
      </c>
      <c r="C7" s="26" t="str">
        <f aca="false">IF(E7="","",CONCATENATE("L",A7))</f>
        <v>L001</v>
      </c>
      <c r="D7" s="27"/>
      <c r="E7" s="28" t="s">
        <v>42</v>
      </c>
      <c r="F7" s="29"/>
      <c r="G7" s="30"/>
      <c r="H7" s="31" t="s">
        <v>43</v>
      </c>
      <c r="I7" s="32" t="s">
        <v>44</v>
      </c>
      <c r="J7" s="33" t="n">
        <v>39000</v>
      </c>
      <c r="K7" s="34" t="n">
        <v>42395</v>
      </c>
      <c r="L7" s="34"/>
      <c r="M7" s="35" t="n">
        <v>0</v>
      </c>
      <c r="N7" s="28"/>
      <c r="O7" s="28" t="s">
        <v>45</v>
      </c>
      <c r="Q7" s="20" t="str">
        <f aca="false">IF(AND(R7="",S7="",U7=""),"",IF(OR(R7=1,S7=1),"ERRORI / ANOMALIE","OK"))</f>
        <v>ERRORI / ANOMALIE</v>
      </c>
      <c r="R7" s="21" t="n">
        <f aca="false">IF(U7="","",IF(SUM(X7:AC7)+SUM(AF7:AP7)&gt;0,1,""))</f>
        <v>1</v>
      </c>
      <c r="S7" s="21" t="str">
        <f aca="false">IF(U7="","",IF(_xlfn.IFNA(VLOOKUP(CONCATENATE(C7," ",1),Partecipanti!AE$10:AF$1203,2,0),1)=1,"",1))</f>
        <v/>
      </c>
      <c r="U7" s="36" t="str">
        <f aca="false">TRIM(E7)</f>
        <v>Z9D18323E6</v>
      </c>
      <c r="V7" s="36"/>
      <c r="W7" s="36" t="n">
        <f aca="false">IF(R7="","",1)</f>
        <v>1</v>
      </c>
      <c r="X7" s="36" t="str">
        <f aca="false">IF(U7="","",IF(COUNTIF(U$7:U$601,U7)=1,"",COUNTIF(U$7:U$601,U7)))</f>
        <v/>
      </c>
      <c r="Y7" s="36" t="str">
        <f aca="false">IF(X7="","",IF(X7&gt;1,1,""))</f>
        <v/>
      </c>
      <c r="Z7" s="36" t="str">
        <f aca="false">IF(U7="","",IF(LEN(TRIM(U7))&lt;&gt;10,1,""))</f>
        <v/>
      </c>
      <c r="AB7" s="36" t="str">
        <f aca="false">IF(U7="","",IF(OR(LEN(TRIM(H7))&gt;250,LEN(TRIM(H7))&lt;1),1,""))</f>
        <v/>
      </c>
      <c r="AC7" s="36" t="str">
        <f aca="false">IF(U7="","",IF(OR(LEN(TRIM(H7))&gt;220,LEN(TRIM(H7))&lt;1),1,""))</f>
        <v/>
      </c>
      <c r="AD7" s="37" t="n">
        <f aca="false">IF(U7="","",LEN(TRIM(H7)))</f>
        <v>37</v>
      </c>
      <c r="AF7" s="36" t="n">
        <f aca="false">IF(I7="","",_xlfn.IFNA(VLOOKUP(I7,TabelleFisse!$B$4:$C$21,2,0),1))</f>
        <v>0</v>
      </c>
      <c r="AH7" s="36" t="str">
        <f aca="false">IF(U7="","",IF(OR(ISNUMBER(J7)=0,J7&lt;0),1,""))</f>
        <v/>
      </c>
      <c r="AI7" s="36" t="str">
        <f aca="false">IF(U7="","",IF(OR(ISNUMBER(M7)=0,M7&lt;0),1,""))</f>
        <v/>
      </c>
      <c r="AK7" s="36" t="n">
        <f aca="false">IF(OR(U7="",K7=""),"",IF(OR(K7&lt;TabelleFisse!E$4,K7&gt;TabelleFisse!E$5),1,""))</f>
        <v>1</v>
      </c>
      <c r="AL7" s="36" t="str">
        <f aca="false">IF(OR(U7="",L7=""),"",IF(OR(L7&lt;TabelleFisse!E$4,L7&gt;TabelleFisse!E$5),1,""))</f>
        <v/>
      </c>
      <c r="AM7" s="36" t="str">
        <f aca="false">IF(OR(U7="",K7=""),"",IF(K7&gt;TabelleFisse!E$6,1,""))</f>
        <v/>
      </c>
      <c r="AN7" s="36" t="str">
        <f aca="false">IF(OR(U7="",L7=""),"",IF(L7&gt;TabelleFisse!E$6,1,""))</f>
        <v/>
      </c>
      <c r="AP7" s="36" t="n">
        <f aca="false">IF(U7="","",_xlfn.IFNA(VLOOKUP(C7,Partecipanti!$N$10:$O$1203,2,0),1))</f>
        <v>0</v>
      </c>
      <c r="AS7" s="37" t="str">
        <f aca="false">IF(R7=1,CONCATENATE(C7," ",1),"")</f>
        <v>L001 1</v>
      </c>
    </row>
    <row r="8" customFormat="false" ht="100.5" hidden="false" customHeight="true" outlineLevel="0" collapsed="false">
      <c r="A8" s="25" t="s">
        <v>46</v>
      </c>
      <c r="B8" s="21" t="str">
        <f aca="false">IF(Q8="","",Q8)</f>
        <v>ERRORI / ANOMALIE</v>
      </c>
      <c r="C8" s="26" t="str">
        <f aca="false">IF(E8="","",CONCATENATE("L",A8))</f>
        <v>L002</v>
      </c>
      <c r="D8" s="27"/>
      <c r="E8" s="28" t="s">
        <v>47</v>
      </c>
      <c r="F8" s="29"/>
      <c r="G8" s="30"/>
      <c r="H8" s="31" t="s">
        <v>43</v>
      </c>
      <c r="I8" s="32" t="s">
        <v>44</v>
      </c>
      <c r="J8" s="33" t="n">
        <v>39000</v>
      </c>
      <c r="K8" s="34" t="n">
        <v>42395</v>
      </c>
      <c r="L8" s="34"/>
      <c r="M8" s="35" t="n">
        <v>0</v>
      </c>
      <c r="N8" s="28"/>
      <c r="O8" s="28" t="s">
        <v>45</v>
      </c>
      <c r="Q8" s="20" t="str">
        <f aca="false">IF(AND(R8="",S8="",U8=""),"",IF(OR(R8=1,S8=1),"ERRORI / ANOMALIE","OK"))</f>
        <v>ERRORI / ANOMALIE</v>
      </c>
      <c r="R8" s="21" t="n">
        <f aca="false">IF(U8="","",IF(SUM(X8:AC8)+SUM(AF8:AP8)&gt;0,1,""))</f>
        <v>1</v>
      </c>
      <c r="S8" s="21" t="str">
        <f aca="false">IF(U8="","",IF(_xlfn.IFNA(VLOOKUP(CONCATENATE(C8," ",1),Partecipanti!AE$10:AF$1203,2,0),1)=1,"",1))</f>
        <v/>
      </c>
      <c r="U8" s="36" t="str">
        <f aca="false">TRIM(E8)</f>
        <v>Z111832E35</v>
      </c>
      <c r="V8" s="36"/>
      <c r="W8" s="36" t="n">
        <f aca="false">IF(R8="","",1)</f>
        <v>1</v>
      </c>
      <c r="X8" s="36" t="str">
        <f aca="false">IF(U8="","",IF(COUNTIF(U$7:U$601,U8)=1,"",COUNTIF(U$7:U$601,U8)))</f>
        <v/>
      </c>
      <c r="Y8" s="36" t="str">
        <f aca="false">IF(X8="","",IF(X8&gt;1,1,""))</f>
        <v/>
      </c>
      <c r="Z8" s="36" t="str">
        <f aca="false">IF(U8="","",IF(LEN(TRIM(U8))&lt;&gt;10,1,""))</f>
        <v/>
      </c>
      <c r="AB8" s="36" t="str">
        <f aca="false">IF(U8="","",IF(OR(LEN(TRIM(H8))&gt;250,LEN(TRIM(H8))&lt;1),1,""))</f>
        <v/>
      </c>
      <c r="AC8" s="36" t="str">
        <f aca="false">IF(U8="","",IF(OR(LEN(TRIM(H8))&gt;220,LEN(TRIM(H8))&lt;1),1,""))</f>
        <v/>
      </c>
      <c r="AD8" s="37" t="n">
        <f aca="false">IF(U8="","",LEN(TRIM(H8)))</f>
        <v>37</v>
      </c>
      <c r="AF8" s="36" t="n">
        <f aca="false">IF(I8="","",_xlfn.IFNA(VLOOKUP(I8,TabelleFisse!$B$4:$C$21,2,0),1))</f>
        <v>0</v>
      </c>
      <c r="AH8" s="36" t="str">
        <f aca="false">IF(U8="","",IF(OR(ISNUMBER(J8)=0,J8&lt;0),1,""))</f>
        <v/>
      </c>
      <c r="AI8" s="36" t="str">
        <f aca="false">IF(U8="","",IF(OR(ISNUMBER(M8)=0,M8&lt;0),1,""))</f>
        <v/>
      </c>
      <c r="AK8" s="36" t="n">
        <f aca="false">IF(OR(U8="",K8=""),"",IF(OR(K8&lt;TabelleFisse!E$4,K8&gt;TabelleFisse!E$5),1,""))</f>
        <v>1</v>
      </c>
      <c r="AL8" s="36" t="str">
        <f aca="false">IF(OR(U8="",L8=""),"",IF(OR(L8&lt;TabelleFisse!E$4,L8&gt;TabelleFisse!E$5),1,""))</f>
        <v/>
      </c>
      <c r="AM8" s="36" t="str">
        <f aca="false">IF(OR(U8="",K8=""),"",IF(K8&gt;TabelleFisse!E$6,1,""))</f>
        <v/>
      </c>
      <c r="AN8" s="36" t="str">
        <f aca="false">IF(OR(U8="",L8=""),"",IF(L8&gt;TabelleFisse!E$6,1,""))</f>
        <v/>
      </c>
      <c r="AP8" s="36" t="n">
        <f aca="false">IF(U8="","",_xlfn.IFNA(VLOOKUP(C8,Partecipanti!$N$10:$O$1203,2,0),1))</f>
        <v>0</v>
      </c>
      <c r="AS8" s="37" t="str">
        <f aca="false">IF(R8=1,CONCATENATE(C8," ",1),"")</f>
        <v>L002 1</v>
      </c>
    </row>
    <row r="9" customFormat="false" ht="100.5" hidden="false" customHeight="true" outlineLevel="0" collapsed="false">
      <c r="A9" s="25" t="s">
        <v>48</v>
      </c>
      <c r="B9" s="21" t="str">
        <f aca="false">IF(Q9="","",Q9)</f>
        <v>ERRORI / ANOMALIE</v>
      </c>
      <c r="C9" s="26" t="str">
        <f aca="false">IF(E9="","",CONCATENATE("L",A9))</f>
        <v>L003</v>
      </c>
      <c r="D9" s="27"/>
      <c r="E9" s="28" t="s">
        <v>49</v>
      </c>
      <c r="F9" s="29"/>
      <c r="G9" s="30"/>
      <c r="H9" s="31" t="s">
        <v>43</v>
      </c>
      <c r="I9" s="32" t="s">
        <v>44</v>
      </c>
      <c r="J9" s="33" t="n">
        <v>1000</v>
      </c>
      <c r="K9" s="34" t="n">
        <v>42395</v>
      </c>
      <c r="L9" s="34"/>
      <c r="M9" s="35" t="n">
        <v>0</v>
      </c>
      <c r="N9" s="28"/>
      <c r="O9" s="28" t="s">
        <v>45</v>
      </c>
      <c r="Q9" s="20" t="str">
        <f aca="false">IF(AND(R9="",S9="",U9=""),"",IF(OR(R9=1,S9=1),"ERRORI / ANOMALIE","OK"))</f>
        <v>ERRORI / ANOMALIE</v>
      </c>
      <c r="R9" s="21" t="n">
        <f aca="false">IF(U9="","",IF(SUM(X9:AC9)+SUM(AF9:AP9)&gt;0,1,""))</f>
        <v>1</v>
      </c>
      <c r="S9" s="21" t="str">
        <f aca="false">IF(U9="","",IF(_xlfn.IFNA(VLOOKUP(CONCATENATE(C9," ",1),Partecipanti!AE$10:AF$1203,2,0),1)=1,"",1))</f>
        <v/>
      </c>
      <c r="U9" s="36" t="str">
        <f aca="false">TRIM(E9)</f>
        <v>Z1F18370BB</v>
      </c>
      <c r="V9" s="36"/>
      <c r="W9" s="36" t="n">
        <f aca="false">IF(R9="","",1)</f>
        <v>1</v>
      </c>
      <c r="X9" s="36" t="str">
        <f aca="false">IF(U9="","",IF(COUNTIF(U$7:U$601,U9)=1,"",COUNTIF(U$7:U$601,U9)))</f>
        <v/>
      </c>
      <c r="Y9" s="36" t="str">
        <f aca="false">IF(X9="","",IF(X9&gt;1,1,""))</f>
        <v/>
      </c>
      <c r="Z9" s="36" t="str">
        <f aca="false">IF(U9="","",IF(LEN(TRIM(U9))&lt;&gt;10,1,""))</f>
        <v/>
      </c>
      <c r="AB9" s="36" t="str">
        <f aca="false">IF(U9="","",IF(OR(LEN(TRIM(H9))&gt;250,LEN(TRIM(H9))&lt;1),1,""))</f>
        <v/>
      </c>
      <c r="AC9" s="36" t="str">
        <f aca="false">IF(U9="","",IF(OR(LEN(TRIM(H9))&gt;220,LEN(TRIM(H9))&lt;1),1,""))</f>
        <v/>
      </c>
      <c r="AD9" s="37" t="n">
        <f aca="false">IF(U9="","",LEN(TRIM(H9)))</f>
        <v>37</v>
      </c>
      <c r="AF9" s="36" t="n">
        <f aca="false">IF(I9="","",_xlfn.IFNA(VLOOKUP(I9,TabelleFisse!$B$4:$C$21,2,0),1))</f>
        <v>0</v>
      </c>
      <c r="AH9" s="36" t="str">
        <f aca="false">IF(U9="","",IF(OR(ISNUMBER(J9)=0,J9&lt;0),1,""))</f>
        <v/>
      </c>
      <c r="AI9" s="36" t="str">
        <f aca="false">IF(U9="","",IF(OR(ISNUMBER(M9)=0,M9&lt;0),1,""))</f>
        <v/>
      </c>
      <c r="AK9" s="36" t="n">
        <f aca="false">IF(OR(U9="",K9=""),"",IF(OR(K9&lt;TabelleFisse!E$4,K9&gt;TabelleFisse!E$5),1,""))</f>
        <v>1</v>
      </c>
      <c r="AL9" s="36" t="str">
        <f aca="false">IF(OR(U9="",L9=""),"",IF(OR(L9&lt;TabelleFisse!E$4,L9&gt;TabelleFisse!E$5),1,""))</f>
        <v/>
      </c>
      <c r="AM9" s="36" t="str">
        <f aca="false">IF(OR(U9="",K9=""),"",IF(K9&gt;TabelleFisse!E$6,1,""))</f>
        <v/>
      </c>
      <c r="AN9" s="36" t="str">
        <f aca="false">IF(OR(U9="",L9=""),"",IF(L9&gt;TabelleFisse!E$6,1,""))</f>
        <v/>
      </c>
      <c r="AP9" s="36" t="n">
        <f aca="false">IF(U9="","",_xlfn.IFNA(VLOOKUP(C9,Partecipanti!$N$10:$O$1203,2,0),1))</f>
        <v>0</v>
      </c>
      <c r="AS9" s="37" t="str">
        <f aca="false">IF(R9=1,CONCATENATE(C9," ",1),"")</f>
        <v>L003 1</v>
      </c>
    </row>
    <row r="10" customFormat="false" ht="100.5" hidden="false" customHeight="true" outlineLevel="0" collapsed="false">
      <c r="A10" s="25" t="s">
        <v>50</v>
      </c>
      <c r="B10" s="21" t="str">
        <f aca="false">IF(Q10="","",Q10)</f>
        <v>ERRORI / ANOMALIE</v>
      </c>
      <c r="C10" s="26" t="str">
        <f aca="false">IF(E10="","",CONCATENATE("L",A10))</f>
        <v>L004</v>
      </c>
      <c r="D10" s="27"/>
      <c r="E10" s="28" t="s">
        <v>51</v>
      </c>
      <c r="F10" s="29"/>
      <c r="G10" s="30"/>
      <c r="H10" s="31" t="s">
        <v>43</v>
      </c>
      <c r="I10" s="32" t="s">
        <v>44</v>
      </c>
      <c r="J10" s="33" t="n">
        <v>39000</v>
      </c>
      <c r="K10" s="34" t="n">
        <v>42397</v>
      </c>
      <c r="L10" s="34"/>
      <c r="M10" s="35" t="n">
        <v>0</v>
      </c>
      <c r="N10" s="28"/>
      <c r="O10" s="28" t="s">
        <v>45</v>
      </c>
      <c r="Q10" s="20" t="str">
        <f aca="false">IF(AND(R10="",S10="",U10=""),"",IF(OR(R10=1,S10=1),"ERRORI / ANOMALIE","OK"))</f>
        <v>ERRORI / ANOMALIE</v>
      </c>
      <c r="R10" s="21" t="n">
        <f aca="false">IF(U10="","",IF(SUM(X10:AC10)+SUM(AF10:AP10)&gt;0,1,""))</f>
        <v>1</v>
      </c>
      <c r="S10" s="21" t="str">
        <f aca="false">IF(U10="","",IF(_xlfn.IFNA(VLOOKUP(CONCATENATE(C10," ",1),Partecipanti!AE$10:AF$1203,2,0),1)=1,"",1))</f>
        <v/>
      </c>
      <c r="U10" s="36" t="str">
        <f aca="false">TRIM(E10)</f>
        <v>Z9E183E552</v>
      </c>
      <c r="V10" s="36"/>
      <c r="W10" s="36" t="n">
        <f aca="false">IF(R10="","",1)</f>
        <v>1</v>
      </c>
      <c r="X10" s="36" t="str">
        <f aca="false">IF(U10="","",IF(COUNTIF(U$7:U$601,U10)=1,"",COUNTIF(U$7:U$601,U10)))</f>
        <v/>
      </c>
      <c r="Y10" s="36" t="str">
        <f aca="false">IF(X10="","",IF(X10&gt;1,1,""))</f>
        <v/>
      </c>
      <c r="Z10" s="36" t="str">
        <f aca="false">IF(U10="","",IF(LEN(TRIM(U10))&lt;&gt;10,1,""))</f>
        <v/>
      </c>
      <c r="AB10" s="36" t="str">
        <f aca="false">IF(U10="","",IF(OR(LEN(TRIM(H10))&gt;250,LEN(TRIM(H10))&lt;1),1,""))</f>
        <v/>
      </c>
      <c r="AC10" s="36" t="str">
        <f aca="false">IF(U10="","",IF(OR(LEN(TRIM(H10))&gt;220,LEN(TRIM(H10))&lt;1),1,""))</f>
        <v/>
      </c>
      <c r="AD10" s="37" t="n">
        <f aca="false">IF(U10="","",LEN(TRIM(H10)))</f>
        <v>37</v>
      </c>
      <c r="AF10" s="36" t="n">
        <f aca="false">IF(I10="","",_xlfn.IFNA(VLOOKUP(I10,TabelleFisse!$B$4:$C$21,2,0),1))</f>
        <v>0</v>
      </c>
      <c r="AH10" s="36" t="str">
        <f aca="false">IF(U10="","",IF(OR(ISNUMBER(J10)=0,J10&lt;0),1,""))</f>
        <v/>
      </c>
      <c r="AI10" s="36" t="str">
        <f aca="false">IF(U10="","",IF(OR(ISNUMBER(M10)=0,M10&lt;0),1,""))</f>
        <v/>
      </c>
      <c r="AK10" s="36" t="n">
        <f aca="false">IF(OR(U10="",K10=""),"",IF(OR(K10&lt;TabelleFisse!E$4,K10&gt;TabelleFisse!E$5),1,""))</f>
        <v>1</v>
      </c>
      <c r="AL10" s="36" t="str">
        <f aca="false">IF(OR(U10="",L10=""),"",IF(OR(L10&lt;TabelleFisse!E$4,L10&gt;TabelleFisse!E$5),1,""))</f>
        <v/>
      </c>
      <c r="AM10" s="36" t="str">
        <f aca="false">IF(OR(U10="",K10=""),"",IF(K10&gt;TabelleFisse!E$6,1,""))</f>
        <v/>
      </c>
      <c r="AN10" s="36" t="str">
        <f aca="false">IF(OR(U10="",L10=""),"",IF(L10&gt;TabelleFisse!E$6,1,""))</f>
        <v/>
      </c>
      <c r="AP10" s="36" t="n">
        <f aca="false">IF(U10="","",_xlfn.IFNA(VLOOKUP(C10,Partecipanti!$N$10:$O$1203,2,0),1))</f>
        <v>0</v>
      </c>
      <c r="AS10" s="37" t="str">
        <f aca="false">IF(R10=1,CONCATENATE(C10," ",1),"")</f>
        <v>L004 1</v>
      </c>
    </row>
    <row r="11" customFormat="false" ht="100.5" hidden="false" customHeight="true" outlineLevel="0" collapsed="false">
      <c r="A11" s="25" t="s">
        <v>52</v>
      </c>
      <c r="B11" s="21" t="str">
        <f aca="false">IF(Q11="","",Q11)</f>
        <v>ERRORI / ANOMALIE</v>
      </c>
      <c r="C11" s="26" t="str">
        <f aca="false">IF(E11="","",CONCATENATE("L",A11))</f>
        <v>L005</v>
      </c>
      <c r="D11" s="27"/>
      <c r="E11" s="28" t="s">
        <v>53</v>
      </c>
      <c r="F11" s="29"/>
      <c r="G11" s="30"/>
      <c r="H11" s="31" t="s">
        <v>43</v>
      </c>
      <c r="I11" s="32" t="s">
        <v>44</v>
      </c>
      <c r="J11" s="33" t="n">
        <v>39000</v>
      </c>
      <c r="K11" s="34" t="n">
        <v>42402</v>
      </c>
      <c r="L11" s="34"/>
      <c r="M11" s="35" t="n">
        <v>0</v>
      </c>
      <c r="N11" s="28"/>
      <c r="O11" s="28" t="s">
        <v>45</v>
      </c>
      <c r="Q11" s="20" t="str">
        <f aca="false">IF(AND(R11="",S11="",U11=""),"",IF(OR(R11=1,S11=1),"ERRORI / ANOMALIE","OK"))</f>
        <v>ERRORI / ANOMALIE</v>
      </c>
      <c r="R11" s="21" t="n">
        <f aca="false">IF(U11="","",IF(SUM(X11:AC11)+SUM(AF11:AP11)&gt;0,1,""))</f>
        <v>1</v>
      </c>
      <c r="S11" s="21" t="n">
        <f aca="false">IF(U11="","",IF(_xlfn.IFNA(VLOOKUP(CONCATENATE(C11," ",1),Partecipanti!AE$10:AF$1203,2,0),1)=1,"",1))</f>
        <v>1</v>
      </c>
      <c r="U11" s="36" t="str">
        <f aca="false">TRIM(E11)</f>
        <v>ZEA1854A1B</v>
      </c>
      <c r="V11" s="36"/>
      <c r="W11" s="36" t="n">
        <f aca="false">IF(R11="","",1)</f>
        <v>1</v>
      </c>
      <c r="X11" s="36" t="str">
        <f aca="false">IF(U11="","",IF(COUNTIF(U$7:U$601,U11)=1,"",COUNTIF(U$7:U$601,U11)))</f>
        <v/>
      </c>
      <c r="Y11" s="36" t="str">
        <f aca="false">IF(X11="","",IF(X11&gt;1,1,""))</f>
        <v/>
      </c>
      <c r="Z11" s="36" t="str">
        <f aca="false">IF(U11="","",IF(LEN(TRIM(U11))&lt;&gt;10,1,""))</f>
        <v/>
      </c>
      <c r="AB11" s="36" t="str">
        <f aca="false">IF(U11="","",IF(OR(LEN(TRIM(H11))&gt;250,LEN(TRIM(H11))&lt;1),1,""))</f>
        <v/>
      </c>
      <c r="AC11" s="36" t="str">
        <f aca="false">IF(U11="","",IF(OR(LEN(TRIM(H11))&gt;220,LEN(TRIM(H11))&lt;1),1,""))</f>
        <v/>
      </c>
      <c r="AD11" s="37" t="n">
        <f aca="false">IF(U11="","",LEN(TRIM(H11)))</f>
        <v>37</v>
      </c>
      <c r="AF11" s="36" t="n">
        <f aca="false">IF(I11="","",_xlfn.IFNA(VLOOKUP(I11,TabelleFisse!$B$4:$C$21,2,0),1))</f>
        <v>0</v>
      </c>
      <c r="AH11" s="36" t="str">
        <f aca="false">IF(U11="","",IF(OR(ISNUMBER(J11)=0,J11&lt;0),1,""))</f>
        <v/>
      </c>
      <c r="AI11" s="36" t="str">
        <f aca="false">IF(U11="","",IF(OR(ISNUMBER(M11)=0,M11&lt;0),1,""))</f>
        <v/>
      </c>
      <c r="AK11" s="36" t="n">
        <f aca="false">IF(OR(U11="",K11=""),"",IF(OR(K11&lt;TabelleFisse!E$4,K11&gt;TabelleFisse!E$5),1,""))</f>
        <v>1</v>
      </c>
      <c r="AL11" s="36" t="str">
        <f aca="false">IF(OR(U11="",L11=""),"",IF(OR(L11&lt;TabelleFisse!E$4,L11&gt;TabelleFisse!E$5),1,""))</f>
        <v/>
      </c>
      <c r="AM11" s="36" t="str">
        <f aca="false">IF(OR(U11="",K11=""),"",IF(K11&gt;TabelleFisse!E$6,1,""))</f>
        <v/>
      </c>
      <c r="AN11" s="36" t="str">
        <f aca="false">IF(OR(U11="",L11=""),"",IF(L11&gt;TabelleFisse!E$6,1,""))</f>
        <v/>
      </c>
      <c r="AP11" s="36" t="n">
        <f aca="false">IF(U11="","",_xlfn.IFNA(VLOOKUP(C11,Partecipanti!$N$10:$O$1203,2,0),1))</f>
        <v>0</v>
      </c>
      <c r="AS11" s="37" t="str">
        <f aca="false">IF(R11=1,CONCATENATE(C11," ",1),"")</f>
        <v>L005 1</v>
      </c>
    </row>
    <row r="12" customFormat="false" ht="100.5" hidden="false" customHeight="true" outlineLevel="0" collapsed="false">
      <c r="A12" s="25" t="s">
        <v>54</v>
      </c>
      <c r="B12" s="21" t="str">
        <f aca="false">IF(Q12="","",Q12)</f>
        <v>ERRORI / ANOMALIE</v>
      </c>
      <c r="C12" s="26" t="str">
        <f aca="false">IF(E12="","",CONCATENATE("L",A12))</f>
        <v>L006</v>
      </c>
      <c r="D12" s="27"/>
      <c r="E12" s="28" t="s">
        <v>55</v>
      </c>
      <c r="F12" s="29"/>
      <c r="G12" s="30"/>
      <c r="H12" s="31" t="s">
        <v>43</v>
      </c>
      <c r="I12" s="32" t="s">
        <v>44</v>
      </c>
      <c r="J12" s="33" t="n">
        <v>39000</v>
      </c>
      <c r="K12" s="34" t="n">
        <v>42402</v>
      </c>
      <c r="L12" s="34"/>
      <c r="M12" s="35" t="n">
        <v>0</v>
      </c>
      <c r="N12" s="28"/>
      <c r="O12" s="28" t="s">
        <v>45</v>
      </c>
      <c r="Q12" s="20" t="str">
        <f aca="false">IF(AND(R12="",S12="",U12=""),"",IF(OR(R12=1,S12=1),"ERRORI / ANOMALIE","OK"))</f>
        <v>ERRORI / ANOMALIE</v>
      </c>
      <c r="R12" s="21" t="n">
        <f aca="false">IF(U12="","",IF(SUM(X12:AC12)+SUM(AF12:AP12)&gt;0,1,""))</f>
        <v>1</v>
      </c>
      <c r="S12" s="21" t="str">
        <f aca="false">IF(U12="","",IF(_xlfn.IFNA(VLOOKUP(CONCATENATE(C12," ",1),Partecipanti!AE$10:AF$1203,2,0),1)=1,"",1))</f>
        <v/>
      </c>
      <c r="U12" s="36" t="str">
        <f aca="false">TRIM(E12)</f>
        <v>Z4218550CA</v>
      </c>
      <c r="V12" s="36"/>
      <c r="W12" s="36" t="n">
        <f aca="false">IF(R12="","",1)</f>
        <v>1</v>
      </c>
      <c r="X12" s="36" t="str">
        <f aca="false">IF(U12="","",IF(COUNTIF(U$7:U$601,U12)=1,"",COUNTIF(U$7:U$601,U12)))</f>
        <v/>
      </c>
      <c r="Y12" s="36" t="str">
        <f aca="false">IF(X12="","",IF(X12&gt;1,1,""))</f>
        <v/>
      </c>
      <c r="Z12" s="36" t="str">
        <f aca="false">IF(U12="","",IF(LEN(TRIM(U12))&lt;&gt;10,1,""))</f>
        <v/>
      </c>
      <c r="AB12" s="36" t="str">
        <f aca="false">IF(U12="","",IF(OR(LEN(TRIM(H12))&gt;250,LEN(TRIM(H12))&lt;1),1,""))</f>
        <v/>
      </c>
      <c r="AC12" s="36" t="str">
        <f aca="false">IF(U12="","",IF(OR(LEN(TRIM(H12))&gt;220,LEN(TRIM(H12))&lt;1),1,""))</f>
        <v/>
      </c>
      <c r="AD12" s="37" t="n">
        <f aca="false">IF(U12="","",LEN(TRIM(H12)))</f>
        <v>37</v>
      </c>
      <c r="AF12" s="36" t="n">
        <f aca="false">IF(I12="","",_xlfn.IFNA(VLOOKUP(I12,TabelleFisse!$B$4:$C$21,2,0),1))</f>
        <v>0</v>
      </c>
      <c r="AH12" s="36" t="str">
        <f aca="false">IF(U12="","",IF(OR(ISNUMBER(J12)=0,J12&lt;0),1,""))</f>
        <v/>
      </c>
      <c r="AI12" s="36" t="str">
        <f aca="false">IF(U12="","",IF(OR(ISNUMBER(M12)=0,M12&lt;0),1,""))</f>
        <v/>
      </c>
      <c r="AK12" s="36" t="n">
        <f aca="false">IF(OR(U12="",K12=""),"",IF(OR(K12&lt;TabelleFisse!E$4,K12&gt;TabelleFisse!E$5),1,""))</f>
        <v>1</v>
      </c>
      <c r="AL12" s="36" t="str">
        <f aca="false">IF(OR(U12="",L12=""),"",IF(OR(L12&lt;TabelleFisse!E$4,L12&gt;TabelleFisse!E$5),1,""))</f>
        <v/>
      </c>
      <c r="AM12" s="36" t="str">
        <f aca="false">IF(OR(U12="",K12=""),"",IF(K12&gt;TabelleFisse!E$6,1,""))</f>
        <v/>
      </c>
      <c r="AN12" s="36" t="str">
        <f aca="false">IF(OR(U12="",L12=""),"",IF(L12&gt;TabelleFisse!E$6,1,""))</f>
        <v/>
      </c>
      <c r="AP12" s="36" t="n">
        <f aca="false">IF(U12="","",_xlfn.IFNA(VLOOKUP(C12,Partecipanti!$N$10:$O$1203,2,0),1))</f>
        <v>0</v>
      </c>
      <c r="AS12" s="37" t="str">
        <f aca="false">IF(R12=1,CONCATENATE(C12," ",1),"")</f>
        <v>L006 1</v>
      </c>
    </row>
    <row r="13" customFormat="false" ht="100.5" hidden="false" customHeight="true" outlineLevel="0" collapsed="false">
      <c r="A13" s="25" t="s">
        <v>56</v>
      </c>
      <c r="B13" s="21" t="str">
        <f aca="false">IF(Q13="","",Q13)</f>
        <v>ERRORI / ANOMALIE</v>
      </c>
      <c r="C13" s="26" t="str">
        <f aca="false">IF(E13="","",CONCATENATE("L",A13))</f>
        <v>L007</v>
      </c>
      <c r="D13" s="27"/>
      <c r="E13" s="28" t="s">
        <v>57</v>
      </c>
      <c r="F13" s="29"/>
      <c r="G13" s="30"/>
      <c r="H13" s="31" t="s">
        <v>43</v>
      </c>
      <c r="I13" s="32" t="s">
        <v>44</v>
      </c>
      <c r="J13" s="33" t="n">
        <v>39000</v>
      </c>
      <c r="K13" s="34" t="n">
        <v>42402</v>
      </c>
      <c r="L13" s="34"/>
      <c r="M13" s="35" t="n">
        <v>0</v>
      </c>
      <c r="N13" s="28"/>
      <c r="O13" s="28" t="s">
        <v>45</v>
      </c>
      <c r="Q13" s="20" t="str">
        <f aca="false">IF(AND(R13="",S13="",U13=""),"",IF(OR(R13=1,S13=1),"ERRORI / ANOMALIE","OK"))</f>
        <v>ERRORI / ANOMALIE</v>
      </c>
      <c r="R13" s="21" t="n">
        <f aca="false">IF(U13="","",IF(SUM(X13:AC13)+SUM(AF13:AP13)&gt;0,1,""))</f>
        <v>1</v>
      </c>
      <c r="S13" s="21" t="str">
        <f aca="false">IF(U13="","",IF(_xlfn.IFNA(VLOOKUP(CONCATENATE(C13," ",1),Partecipanti!AE$10:AF$1203,2,0),1)=1,"",1))</f>
        <v/>
      </c>
      <c r="U13" s="36" t="str">
        <f aca="false">TRIM(E13)</f>
        <v>ZA118552DD</v>
      </c>
      <c r="V13" s="36"/>
      <c r="W13" s="36" t="n">
        <f aca="false">IF(R13="","",1)</f>
        <v>1</v>
      </c>
      <c r="X13" s="36" t="str">
        <f aca="false">IF(U13="","",IF(COUNTIF(U$7:U$601,U13)=1,"",COUNTIF(U$7:U$601,U13)))</f>
        <v/>
      </c>
      <c r="Y13" s="36" t="str">
        <f aca="false">IF(X13="","",IF(X13&gt;1,1,""))</f>
        <v/>
      </c>
      <c r="Z13" s="36" t="str">
        <f aca="false">IF(U13="","",IF(LEN(TRIM(U13))&lt;&gt;10,1,""))</f>
        <v/>
      </c>
      <c r="AB13" s="36" t="str">
        <f aca="false">IF(U13="","",IF(OR(LEN(TRIM(H13))&gt;250,LEN(TRIM(H13))&lt;1),1,""))</f>
        <v/>
      </c>
      <c r="AC13" s="36" t="str">
        <f aca="false">IF(U13="","",IF(OR(LEN(TRIM(H13))&gt;220,LEN(TRIM(H13))&lt;1),1,""))</f>
        <v/>
      </c>
      <c r="AD13" s="37" t="n">
        <f aca="false">IF(U13="","",LEN(TRIM(H13)))</f>
        <v>37</v>
      </c>
      <c r="AF13" s="36" t="n">
        <f aca="false">IF(I13="","",_xlfn.IFNA(VLOOKUP(I13,TabelleFisse!$B$4:$C$21,2,0),1))</f>
        <v>0</v>
      </c>
      <c r="AH13" s="36" t="str">
        <f aca="false">IF(U13="","",IF(OR(ISNUMBER(J13)=0,J13&lt;0),1,""))</f>
        <v/>
      </c>
      <c r="AI13" s="36" t="str">
        <f aca="false">IF(U13="","",IF(OR(ISNUMBER(M13)=0,M13&lt;0),1,""))</f>
        <v/>
      </c>
      <c r="AK13" s="36" t="n">
        <f aca="false">IF(OR(U13="",K13=""),"",IF(OR(K13&lt;TabelleFisse!E$4,K13&gt;TabelleFisse!E$5),1,""))</f>
        <v>1</v>
      </c>
      <c r="AL13" s="36" t="str">
        <f aca="false">IF(OR(U13="",L13=""),"",IF(OR(L13&lt;TabelleFisse!E$4,L13&gt;TabelleFisse!E$5),1,""))</f>
        <v/>
      </c>
      <c r="AM13" s="36" t="str">
        <f aca="false">IF(OR(U13="",K13=""),"",IF(K13&gt;TabelleFisse!E$6,1,""))</f>
        <v/>
      </c>
      <c r="AN13" s="36" t="str">
        <f aca="false">IF(OR(U13="",L13=""),"",IF(L13&gt;TabelleFisse!E$6,1,""))</f>
        <v/>
      </c>
      <c r="AP13" s="36" t="n">
        <f aca="false">IF(U13="","",_xlfn.IFNA(VLOOKUP(C13,Partecipanti!$N$10:$O$1203,2,0),1))</f>
        <v>0</v>
      </c>
      <c r="AS13" s="37" t="str">
        <f aca="false">IF(R13=1,CONCATENATE(C13," ",1),"")</f>
        <v>L007 1</v>
      </c>
    </row>
    <row r="14" customFormat="false" ht="100.5" hidden="false" customHeight="true" outlineLevel="0" collapsed="false">
      <c r="A14" s="25" t="s">
        <v>58</v>
      </c>
      <c r="B14" s="21" t="str">
        <f aca="false">IF(Q14="","",Q14)</f>
        <v>ERRORI / ANOMALIE</v>
      </c>
      <c r="C14" s="26" t="str">
        <f aca="false">IF(E14="","",CONCATENATE("L",A14))</f>
        <v>L008</v>
      </c>
      <c r="D14" s="27"/>
      <c r="E14" s="28" t="s">
        <v>59</v>
      </c>
      <c r="F14" s="29"/>
      <c r="G14" s="30"/>
      <c r="H14" s="31" t="s">
        <v>43</v>
      </c>
      <c r="I14" s="32" t="s">
        <v>44</v>
      </c>
      <c r="J14" s="33" t="n">
        <v>39000</v>
      </c>
      <c r="K14" s="34" t="n">
        <v>42402</v>
      </c>
      <c r="L14" s="34"/>
      <c r="M14" s="35" t="n">
        <v>0</v>
      </c>
      <c r="N14" s="28"/>
      <c r="O14" s="28" t="s">
        <v>45</v>
      </c>
      <c r="Q14" s="20" t="str">
        <f aca="false">IF(AND(R14="",S14="",U14=""),"",IF(OR(R14=1,S14=1),"ERRORI / ANOMALIE","OK"))</f>
        <v>ERRORI / ANOMALIE</v>
      </c>
      <c r="R14" s="21" t="n">
        <f aca="false">IF(U14="","",IF(SUM(X14:AC14)+SUM(AF14:AP14)&gt;0,1,""))</f>
        <v>1</v>
      </c>
      <c r="S14" s="21" t="str">
        <f aca="false">IF(U14="","",IF(_xlfn.IFNA(VLOOKUP(CONCATENATE(C14," ",1),Partecipanti!AE$10:AF$1203,2,0),1)=1,"",1))</f>
        <v/>
      </c>
      <c r="U14" s="36" t="str">
        <f aca="false">TRIM(E14)</f>
        <v>Z3818552FF</v>
      </c>
      <c r="V14" s="36"/>
      <c r="W14" s="36" t="n">
        <f aca="false">IF(R14="","",1)</f>
        <v>1</v>
      </c>
      <c r="X14" s="36" t="str">
        <f aca="false">IF(U14="","",IF(COUNTIF(U$7:U$601,U14)=1,"",COUNTIF(U$7:U$601,U14)))</f>
        <v/>
      </c>
      <c r="Y14" s="36" t="str">
        <f aca="false">IF(X14="","",IF(X14&gt;1,1,""))</f>
        <v/>
      </c>
      <c r="Z14" s="36" t="str">
        <f aca="false">IF(U14="","",IF(LEN(TRIM(U14))&lt;&gt;10,1,""))</f>
        <v/>
      </c>
      <c r="AB14" s="36" t="str">
        <f aca="false">IF(U14="","",IF(OR(LEN(TRIM(H14))&gt;250,LEN(TRIM(H14))&lt;1),1,""))</f>
        <v/>
      </c>
      <c r="AC14" s="36" t="str">
        <f aca="false">IF(U14="","",IF(OR(LEN(TRIM(H14))&gt;220,LEN(TRIM(H14))&lt;1),1,""))</f>
        <v/>
      </c>
      <c r="AD14" s="37" t="n">
        <f aca="false">IF(U14="","",LEN(TRIM(H14)))</f>
        <v>37</v>
      </c>
      <c r="AF14" s="36" t="n">
        <f aca="false">IF(I14="","",_xlfn.IFNA(VLOOKUP(I14,TabelleFisse!$B$4:$C$21,2,0),1))</f>
        <v>0</v>
      </c>
      <c r="AH14" s="36" t="str">
        <f aca="false">IF(U14="","",IF(OR(ISNUMBER(J14)=0,J14&lt;0),1,""))</f>
        <v/>
      </c>
      <c r="AI14" s="36" t="str">
        <f aca="false">IF(U14="","",IF(OR(ISNUMBER(M14)=0,M14&lt;0),1,""))</f>
        <v/>
      </c>
      <c r="AK14" s="36" t="n">
        <f aca="false">IF(OR(U14="",K14=""),"",IF(OR(K14&lt;TabelleFisse!E$4,K14&gt;TabelleFisse!E$5),1,""))</f>
        <v>1</v>
      </c>
      <c r="AL14" s="36" t="str">
        <f aca="false">IF(OR(U14="",L14=""),"",IF(OR(L14&lt;TabelleFisse!E$4,L14&gt;TabelleFisse!E$5),1,""))</f>
        <v/>
      </c>
      <c r="AM14" s="36" t="str">
        <f aca="false">IF(OR(U14="",K14=""),"",IF(K14&gt;TabelleFisse!E$6,1,""))</f>
        <v/>
      </c>
      <c r="AN14" s="36" t="str">
        <f aca="false">IF(OR(U14="",L14=""),"",IF(L14&gt;TabelleFisse!E$6,1,""))</f>
        <v/>
      </c>
      <c r="AP14" s="36" t="n">
        <f aca="false">IF(U14="","",_xlfn.IFNA(VLOOKUP(C14,Partecipanti!$N$10:$O$1203,2,0),1))</f>
        <v>0</v>
      </c>
      <c r="AS14" s="37" t="str">
        <f aca="false">IF(R14=1,CONCATENATE(C14," ",1),"")</f>
        <v>L008 1</v>
      </c>
    </row>
    <row r="15" customFormat="false" ht="100.5" hidden="false" customHeight="true" outlineLevel="0" collapsed="false">
      <c r="A15" s="25" t="s">
        <v>60</v>
      </c>
      <c r="B15" s="21" t="str">
        <f aca="false">IF(Q15="","",Q15)</f>
        <v>ERRORI / ANOMALIE</v>
      </c>
      <c r="C15" s="26" t="str">
        <f aca="false">IF(E15="","",CONCATENATE("L",A15))</f>
        <v>L009</v>
      </c>
      <c r="D15" s="27"/>
      <c r="E15" s="28" t="s">
        <v>61</v>
      </c>
      <c r="F15" s="29"/>
      <c r="G15" s="30"/>
      <c r="H15" s="31" t="s">
        <v>43</v>
      </c>
      <c r="I15" s="32" t="s">
        <v>44</v>
      </c>
      <c r="J15" s="33" t="n">
        <v>39000</v>
      </c>
      <c r="K15" s="34" t="n">
        <v>42402</v>
      </c>
      <c r="L15" s="34"/>
      <c r="M15" s="35" t="n">
        <v>0</v>
      </c>
      <c r="N15" s="28"/>
      <c r="O15" s="28" t="s">
        <v>45</v>
      </c>
      <c r="Q15" s="20" t="str">
        <f aca="false">IF(AND(R15="",S15="",U15=""),"",IF(OR(R15=1,S15=1),"ERRORI / ANOMALIE","OK"))</f>
        <v>ERRORI / ANOMALIE</v>
      </c>
      <c r="R15" s="21" t="n">
        <f aca="false">IF(U15="","",IF(SUM(X15:AC15)+SUM(AF15:AP15)&gt;0,1,""))</f>
        <v>1</v>
      </c>
      <c r="S15" s="21" t="str">
        <f aca="false">IF(U15="","",IF(_xlfn.IFNA(VLOOKUP(CONCATENATE(C15," ",1),Partecipanti!AE$10:AF$1203,2,0),1)=1,"",1))</f>
        <v/>
      </c>
      <c r="U15" s="36" t="str">
        <f aca="false">TRIM(E15)</f>
        <v>ZE4185553C</v>
      </c>
      <c r="V15" s="36"/>
      <c r="W15" s="36" t="n">
        <f aca="false">IF(R15="","",1)</f>
        <v>1</v>
      </c>
      <c r="X15" s="36" t="str">
        <f aca="false">IF(U15="","",IF(COUNTIF(U$7:U$601,U15)=1,"",COUNTIF(U$7:U$601,U15)))</f>
        <v/>
      </c>
      <c r="Y15" s="36" t="str">
        <f aca="false">IF(X15="","",IF(X15&gt;1,1,""))</f>
        <v/>
      </c>
      <c r="Z15" s="36" t="str">
        <f aca="false">IF(U15="","",IF(LEN(TRIM(U15))&lt;&gt;10,1,""))</f>
        <v/>
      </c>
      <c r="AB15" s="36" t="str">
        <f aca="false">IF(U15="","",IF(OR(LEN(TRIM(H15))&gt;250,LEN(TRIM(H15))&lt;1),1,""))</f>
        <v/>
      </c>
      <c r="AC15" s="36" t="str">
        <f aca="false">IF(U15="","",IF(OR(LEN(TRIM(H15))&gt;220,LEN(TRIM(H15))&lt;1),1,""))</f>
        <v/>
      </c>
      <c r="AD15" s="37" t="n">
        <f aca="false">IF(U15="","",LEN(TRIM(H15)))</f>
        <v>37</v>
      </c>
      <c r="AF15" s="36" t="n">
        <f aca="false">IF(I15="","",_xlfn.IFNA(VLOOKUP(I15,TabelleFisse!$B$4:$C$21,2,0),1))</f>
        <v>0</v>
      </c>
      <c r="AH15" s="36" t="str">
        <f aca="false">IF(U15="","",IF(OR(ISNUMBER(J15)=0,J15&lt;0),1,""))</f>
        <v/>
      </c>
      <c r="AI15" s="36" t="str">
        <f aca="false">IF(U15="","",IF(OR(ISNUMBER(M15)=0,M15&lt;0),1,""))</f>
        <v/>
      </c>
      <c r="AK15" s="36" t="n">
        <f aca="false">IF(OR(U15="",K15=""),"",IF(OR(K15&lt;TabelleFisse!E$4,K15&gt;TabelleFisse!E$5),1,""))</f>
        <v>1</v>
      </c>
      <c r="AL15" s="36" t="str">
        <f aca="false">IF(OR(U15="",L15=""),"",IF(OR(L15&lt;TabelleFisse!E$4,L15&gt;TabelleFisse!E$5),1,""))</f>
        <v/>
      </c>
      <c r="AM15" s="36" t="str">
        <f aca="false">IF(OR(U15="",K15=""),"",IF(K15&gt;TabelleFisse!E$6,1,""))</f>
        <v/>
      </c>
      <c r="AN15" s="36" t="str">
        <f aca="false">IF(OR(U15="",L15=""),"",IF(L15&gt;TabelleFisse!E$6,1,""))</f>
        <v/>
      </c>
      <c r="AP15" s="36" t="n">
        <f aca="false">IF(U15="","",_xlfn.IFNA(VLOOKUP(C15,Partecipanti!$N$10:$O$1203,2,0),1))</f>
        <v>0</v>
      </c>
      <c r="AS15" s="37" t="str">
        <f aca="false">IF(R15=1,CONCATENATE(C15," ",1),"")</f>
        <v>L009 1</v>
      </c>
    </row>
    <row r="16" customFormat="false" ht="100.5" hidden="false" customHeight="true" outlineLevel="0" collapsed="false">
      <c r="A16" s="25" t="s">
        <v>62</v>
      </c>
      <c r="B16" s="21" t="str">
        <f aca="false">IF(Q16="","",Q16)</f>
        <v>ERRORI / ANOMALIE</v>
      </c>
      <c r="C16" s="26" t="str">
        <f aca="false">IF(E16="","",CONCATENATE("L",A16))</f>
        <v>L010</v>
      </c>
      <c r="D16" s="27"/>
      <c r="E16" s="28" t="s">
        <v>63</v>
      </c>
      <c r="F16" s="29"/>
      <c r="G16" s="30"/>
      <c r="H16" s="31" t="s">
        <v>43</v>
      </c>
      <c r="I16" s="32" t="s">
        <v>44</v>
      </c>
      <c r="J16" s="33" t="n">
        <v>39000</v>
      </c>
      <c r="K16" s="34" t="n">
        <v>42402</v>
      </c>
      <c r="L16" s="34"/>
      <c r="M16" s="35" t="n">
        <v>0</v>
      </c>
      <c r="N16" s="28"/>
      <c r="O16" s="28" t="s">
        <v>45</v>
      </c>
      <c r="Q16" s="20" t="str">
        <f aca="false">IF(AND(R16="",S16="",U16=""),"",IF(OR(R16=1,S16=1),"ERRORI / ANOMALIE","OK"))</f>
        <v>ERRORI / ANOMALIE</v>
      </c>
      <c r="R16" s="21" t="n">
        <f aca="false">IF(U16="","",IF(SUM(X16:AC16)+SUM(AF16:AP16)&gt;0,1,""))</f>
        <v>1</v>
      </c>
      <c r="S16" s="21" t="str">
        <f aca="false">IF(U16="","",IF(_xlfn.IFNA(VLOOKUP(CONCATENATE(C16," ",1),Partecipanti!AE$10:AF$1203,2,0),1)=1,"",1))</f>
        <v/>
      </c>
      <c r="U16" s="36" t="str">
        <f aca="false">TRIM(E16)</f>
        <v>Z7F1855577</v>
      </c>
      <c r="V16" s="36"/>
      <c r="W16" s="36" t="n">
        <f aca="false">IF(R16="","",1)</f>
        <v>1</v>
      </c>
      <c r="X16" s="36" t="str">
        <f aca="false">IF(U16="","",IF(COUNTIF(U$7:U$601,U16)=1,"",COUNTIF(U$7:U$601,U16)))</f>
        <v/>
      </c>
      <c r="Y16" s="36" t="str">
        <f aca="false">IF(X16="","",IF(X16&gt;1,1,""))</f>
        <v/>
      </c>
      <c r="Z16" s="36" t="str">
        <f aca="false">IF(U16="","",IF(LEN(TRIM(U16))&lt;&gt;10,1,""))</f>
        <v/>
      </c>
      <c r="AB16" s="36" t="str">
        <f aca="false">IF(U16="","",IF(OR(LEN(TRIM(H16))&gt;250,LEN(TRIM(H16))&lt;1),1,""))</f>
        <v/>
      </c>
      <c r="AC16" s="36" t="str">
        <f aca="false">IF(U16="","",IF(OR(LEN(TRIM(H16))&gt;220,LEN(TRIM(H16))&lt;1),1,""))</f>
        <v/>
      </c>
      <c r="AD16" s="37" t="n">
        <f aca="false">IF(U16="","",LEN(TRIM(H16)))</f>
        <v>37</v>
      </c>
      <c r="AF16" s="36" t="n">
        <f aca="false">IF(I16="","",_xlfn.IFNA(VLOOKUP(I16,TabelleFisse!$B$4:$C$21,2,0),1))</f>
        <v>0</v>
      </c>
      <c r="AH16" s="36" t="str">
        <f aca="false">IF(U16="","",IF(OR(ISNUMBER(J16)=0,J16&lt;0),1,""))</f>
        <v/>
      </c>
      <c r="AI16" s="36" t="str">
        <f aca="false">IF(U16="","",IF(OR(ISNUMBER(M16)=0,M16&lt;0),1,""))</f>
        <v/>
      </c>
      <c r="AK16" s="36" t="n">
        <f aca="false">IF(OR(U16="",K16=""),"",IF(OR(K16&lt;TabelleFisse!E$4,K16&gt;TabelleFisse!E$5),1,""))</f>
        <v>1</v>
      </c>
      <c r="AL16" s="36" t="str">
        <f aca="false">IF(OR(U16="",L16=""),"",IF(OR(L16&lt;TabelleFisse!E$4,L16&gt;TabelleFisse!E$5),1,""))</f>
        <v/>
      </c>
      <c r="AM16" s="36" t="str">
        <f aca="false">IF(OR(U16="",K16=""),"",IF(K16&gt;TabelleFisse!E$6,1,""))</f>
        <v/>
      </c>
      <c r="AN16" s="36" t="str">
        <f aca="false">IF(OR(U16="",L16=""),"",IF(L16&gt;TabelleFisse!E$6,1,""))</f>
        <v/>
      </c>
      <c r="AP16" s="36" t="n">
        <f aca="false">IF(U16="","",_xlfn.IFNA(VLOOKUP(C16,Partecipanti!$N$10:$O$1203,2,0),1))</f>
        <v>0</v>
      </c>
      <c r="AS16" s="37" t="str">
        <f aca="false">IF(R16=1,CONCATENATE(C16," ",1),"")</f>
        <v>L010 1</v>
      </c>
    </row>
    <row r="17" customFormat="false" ht="100.5" hidden="false" customHeight="true" outlineLevel="0" collapsed="false">
      <c r="A17" s="25" t="s">
        <v>64</v>
      </c>
      <c r="B17" s="21" t="str">
        <f aca="false">IF(Q17="","",Q17)</f>
        <v>ERRORI / ANOMALIE</v>
      </c>
      <c r="C17" s="26" t="str">
        <f aca="false">IF(E17="","",CONCATENATE("L",A17))</f>
        <v>L011</v>
      </c>
      <c r="D17" s="27"/>
      <c r="E17" s="28" t="s">
        <v>65</v>
      </c>
      <c r="F17" s="29"/>
      <c r="G17" s="30"/>
      <c r="H17" s="31" t="s">
        <v>43</v>
      </c>
      <c r="I17" s="32" t="s">
        <v>44</v>
      </c>
      <c r="J17" s="33" t="n">
        <v>39000</v>
      </c>
      <c r="K17" s="34" t="n">
        <v>42402</v>
      </c>
      <c r="L17" s="34"/>
      <c r="M17" s="35" t="n">
        <v>0</v>
      </c>
      <c r="N17" s="28"/>
      <c r="O17" s="28" t="s">
        <v>45</v>
      </c>
      <c r="Q17" s="20" t="str">
        <f aca="false">IF(AND(R17="",S17="",U17=""),"",IF(OR(R17=1,S17=1),"ERRORI / ANOMALIE","OK"))</f>
        <v>ERRORI / ANOMALIE</v>
      </c>
      <c r="R17" s="21" t="n">
        <f aca="false">IF(U17="","",IF(SUM(X17:AC17)+SUM(AF17:AP17)&gt;0,1,""))</f>
        <v>1</v>
      </c>
      <c r="S17" s="21" t="str">
        <f aca="false">IF(U17="","",IF(_xlfn.IFNA(VLOOKUP(CONCATENATE(C17," ",1),Partecipanti!AE$10:AF$1203,2,0),1)=1,"",1))</f>
        <v/>
      </c>
      <c r="U17" s="36" t="str">
        <f aca="false">TRIM(E17)</f>
        <v>Z331855592</v>
      </c>
      <c r="V17" s="36"/>
      <c r="W17" s="36" t="n">
        <f aca="false">IF(R17="","",1)</f>
        <v>1</v>
      </c>
      <c r="X17" s="36" t="str">
        <f aca="false">IF(U17="","",IF(COUNTIF(U$7:U$601,U17)=1,"",COUNTIF(U$7:U$601,U17)))</f>
        <v/>
      </c>
      <c r="Y17" s="36" t="str">
        <f aca="false">IF(X17="","",IF(X17&gt;1,1,""))</f>
        <v/>
      </c>
      <c r="Z17" s="36" t="str">
        <f aca="false">IF(U17="","",IF(LEN(TRIM(U17))&lt;&gt;10,1,""))</f>
        <v/>
      </c>
      <c r="AB17" s="36" t="str">
        <f aca="false">IF(U17="","",IF(OR(LEN(TRIM(H17))&gt;250,LEN(TRIM(H17))&lt;1),1,""))</f>
        <v/>
      </c>
      <c r="AC17" s="36" t="str">
        <f aca="false">IF(U17="","",IF(OR(LEN(TRIM(H17))&gt;220,LEN(TRIM(H17))&lt;1),1,""))</f>
        <v/>
      </c>
      <c r="AD17" s="37" t="n">
        <f aca="false">IF(U17="","",LEN(TRIM(H17)))</f>
        <v>37</v>
      </c>
      <c r="AF17" s="36" t="n">
        <f aca="false">IF(I17="","",_xlfn.IFNA(VLOOKUP(I17,TabelleFisse!$B$4:$C$21,2,0),1))</f>
        <v>0</v>
      </c>
      <c r="AH17" s="36" t="str">
        <f aca="false">IF(U17="","",IF(OR(ISNUMBER(J17)=0,J17&lt;0),1,""))</f>
        <v/>
      </c>
      <c r="AI17" s="36" t="str">
        <f aca="false">IF(U17="","",IF(OR(ISNUMBER(M17)=0,M17&lt;0),1,""))</f>
        <v/>
      </c>
      <c r="AK17" s="36" t="n">
        <f aca="false">IF(OR(U17="",K17=""),"",IF(OR(K17&lt;TabelleFisse!E$4,K17&gt;TabelleFisse!E$5),1,""))</f>
        <v>1</v>
      </c>
      <c r="AL17" s="36" t="str">
        <f aca="false">IF(OR(U17="",L17=""),"",IF(OR(L17&lt;TabelleFisse!E$4,L17&gt;TabelleFisse!E$5),1,""))</f>
        <v/>
      </c>
      <c r="AM17" s="36" t="str">
        <f aca="false">IF(OR(U17="",K17=""),"",IF(K17&gt;TabelleFisse!E$6,1,""))</f>
        <v/>
      </c>
      <c r="AN17" s="36" t="str">
        <f aca="false">IF(OR(U17="",L17=""),"",IF(L17&gt;TabelleFisse!E$6,1,""))</f>
        <v/>
      </c>
      <c r="AP17" s="36" t="n">
        <f aca="false">IF(U17="","",_xlfn.IFNA(VLOOKUP(C17,Partecipanti!$N$10:$O$1203,2,0),1))</f>
        <v>0</v>
      </c>
      <c r="AS17" s="37" t="str">
        <f aca="false">IF(R17=1,CONCATENATE(C17," ",1),"")</f>
        <v>L011 1</v>
      </c>
    </row>
    <row r="18" customFormat="false" ht="100.5" hidden="false" customHeight="true" outlineLevel="0" collapsed="false">
      <c r="A18" s="25" t="s">
        <v>66</v>
      </c>
      <c r="B18" s="21" t="str">
        <f aca="false">IF(Q18="","",Q18)</f>
        <v>ERRORI / ANOMALIE</v>
      </c>
      <c r="C18" s="26" t="str">
        <f aca="false">IF(E18="","",CONCATENATE("L",A18))</f>
        <v>L012</v>
      </c>
      <c r="D18" s="27"/>
      <c r="E18" s="28" t="s">
        <v>67</v>
      </c>
      <c r="F18" s="29"/>
      <c r="G18" s="30"/>
      <c r="H18" s="31" t="s">
        <v>43</v>
      </c>
      <c r="I18" s="32" t="s">
        <v>44</v>
      </c>
      <c r="J18" s="33" t="n">
        <v>39000</v>
      </c>
      <c r="K18" s="34" t="n">
        <v>42402</v>
      </c>
      <c r="L18" s="34"/>
      <c r="M18" s="35" t="n">
        <v>0</v>
      </c>
      <c r="N18" s="28"/>
      <c r="O18" s="28" t="s">
        <v>45</v>
      </c>
      <c r="Q18" s="20" t="str">
        <f aca="false">IF(AND(R18="",S18="",U18=""),"",IF(OR(R18=1,S18=1),"ERRORI / ANOMALIE","OK"))</f>
        <v>ERRORI / ANOMALIE</v>
      </c>
      <c r="R18" s="21" t="n">
        <f aca="false">IF(U18="","",IF(SUM(X18:AC18)+SUM(AF18:AP18)&gt;0,1,""))</f>
        <v>1</v>
      </c>
      <c r="S18" s="21" t="str">
        <f aca="false">IF(U18="","",IF(_xlfn.IFNA(VLOOKUP(CONCATENATE(C18," ",1),Partecipanti!AE$10:AF$1203,2,0),1)=1,"",1))</f>
        <v/>
      </c>
      <c r="U18" s="36" t="str">
        <f aca="false">TRIM(E18)</f>
        <v>Z3818555F0</v>
      </c>
      <c r="V18" s="36"/>
      <c r="W18" s="36" t="n">
        <f aca="false">IF(R18="","",1)</f>
        <v>1</v>
      </c>
      <c r="X18" s="36" t="str">
        <f aca="false">IF(U18="","",IF(COUNTIF(U$7:U$601,U18)=1,"",COUNTIF(U$7:U$601,U18)))</f>
        <v/>
      </c>
      <c r="Y18" s="36" t="str">
        <f aca="false">IF(X18="","",IF(X18&gt;1,1,""))</f>
        <v/>
      </c>
      <c r="Z18" s="36" t="str">
        <f aca="false">IF(U18="","",IF(LEN(TRIM(U18))&lt;&gt;10,1,""))</f>
        <v/>
      </c>
      <c r="AB18" s="36" t="str">
        <f aca="false">IF(U18="","",IF(OR(LEN(TRIM(H18))&gt;250,LEN(TRIM(H18))&lt;1),1,""))</f>
        <v/>
      </c>
      <c r="AC18" s="36" t="str">
        <f aca="false">IF(U18="","",IF(OR(LEN(TRIM(H18))&gt;220,LEN(TRIM(H18))&lt;1),1,""))</f>
        <v/>
      </c>
      <c r="AD18" s="37" t="n">
        <f aca="false">IF(U18="","",LEN(TRIM(H18)))</f>
        <v>37</v>
      </c>
      <c r="AF18" s="36" t="n">
        <f aca="false">IF(I18="","",_xlfn.IFNA(VLOOKUP(I18,TabelleFisse!$B$4:$C$21,2,0),1))</f>
        <v>0</v>
      </c>
      <c r="AH18" s="36" t="str">
        <f aca="false">IF(U18="","",IF(OR(ISNUMBER(J18)=0,J18&lt;0),1,""))</f>
        <v/>
      </c>
      <c r="AI18" s="36" t="str">
        <f aca="false">IF(U18="","",IF(OR(ISNUMBER(M18)=0,M18&lt;0),1,""))</f>
        <v/>
      </c>
      <c r="AK18" s="36" t="n">
        <f aca="false">IF(OR(U18="",K18=""),"",IF(OR(K18&lt;TabelleFisse!E$4,K18&gt;TabelleFisse!E$5),1,""))</f>
        <v>1</v>
      </c>
      <c r="AL18" s="36" t="str">
        <f aca="false">IF(OR(U18="",L18=""),"",IF(OR(L18&lt;TabelleFisse!E$4,L18&gt;TabelleFisse!E$5),1,""))</f>
        <v/>
      </c>
      <c r="AM18" s="36" t="str">
        <f aca="false">IF(OR(U18="",K18=""),"",IF(K18&gt;TabelleFisse!E$6,1,""))</f>
        <v/>
      </c>
      <c r="AN18" s="36" t="str">
        <f aca="false">IF(OR(U18="",L18=""),"",IF(L18&gt;TabelleFisse!E$6,1,""))</f>
        <v/>
      </c>
      <c r="AP18" s="36" t="n">
        <f aca="false">IF(U18="","",_xlfn.IFNA(VLOOKUP(C18,Partecipanti!$N$10:$O$1203,2,0),1))</f>
        <v>0</v>
      </c>
      <c r="AS18" s="37" t="str">
        <f aca="false">IF(R18=1,CONCATENATE(C18," ",1),"")</f>
        <v>L012 1</v>
      </c>
    </row>
    <row r="19" customFormat="false" ht="100.5" hidden="false" customHeight="true" outlineLevel="0" collapsed="false">
      <c r="A19" s="25" t="s">
        <v>68</v>
      </c>
      <c r="B19" s="21" t="str">
        <f aca="false">IF(Q19="","",Q19)</f>
        <v>ERRORI / ANOMALIE</v>
      </c>
      <c r="C19" s="26" t="str">
        <f aca="false">IF(E19="","",CONCATENATE("L",A19))</f>
        <v>L013</v>
      </c>
      <c r="D19" s="27"/>
      <c r="E19" s="28" t="s">
        <v>69</v>
      </c>
      <c r="F19" s="29"/>
      <c r="G19" s="30"/>
      <c r="H19" s="31" t="s">
        <v>43</v>
      </c>
      <c r="I19" s="32" t="s">
        <v>44</v>
      </c>
      <c r="J19" s="33" t="n">
        <v>39000</v>
      </c>
      <c r="K19" s="34" t="n">
        <v>42402</v>
      </c>
      <c r="L19" s="34"/>
      <c r="M19" s="35" t="n">
        <v>0</v>
      </c>
      <c r="N19" s="28"/>
      <c r="O19" s="28" t="s">
        <v>45</v>
      </c>
      <c r="Q19" s="20" t="str">
        <f aca="false">IF(AND(R19="",S19="",U19=""),"",IF(OR(R19=1,S19=1),"ERRORI / ANOMALIE","OK"))</f>
        <v>ERRORI / ANOMALIE</v>
      </c>
      <c r="R19" s="21" t="n">
        <f aca="false">IF(U19="","",IF(SUM(X19:AC19)+SUM(AF19:AP19)&gt;0,1,""))</f>
        <v>1</v>
      </c>
      <c r="S19" s="21" t="str">
        <f aca="false">IF(U19="","",IF(_xlfn.IFNA(VLOOKUP(CONCATENATE(C19," ",1),Partecipanti!AE$10:AF$1203,2,0),1)=1,"",1))</f>
        <v/>
      </c>
      <c r="U19" s="36" t="str">
        <f aca="false">TRIM(E19)</f>
        <v>ZEB1855624</v>
      </c>
      <c r="V19" s="36"/>
      <c r="W19" s="36" t="n">
        <f aca="false">IF(R19="","",1)</f>
        <v>1</v>
      </c>
      <c r="X19" s="36" t="str">
        <f aca="false">IF(U19="","",IF(COUNTIF(U$7:U$601,U19)=1,"",COUNTIF(U$7:U$601,U19)))</f>
        <v/>
      </c>
      <c r="Y19" s="36" t="str">
        <f aca="false">IF(X19="","",IF(X19&gt;1,1,""))</f>
        <v/>
      </c>
      <c r="Z19" s="36" t="str">
        <f aca="false">IF(U19="","",IF(LEN(TRIM(U19))&lt;&gt;10,1,""))</f>
        <v/>
      </c>
      <c r="AB19" s="36" t="str">
        <f aca="false">IF(U19="","",IF(OR(LEN(TRIM(H19))&gt;250,LEN(TRIM(H19))&lt;1),1,""))</f>
        <v/>
      </c>
      <c r="AC19" s="36" t="str">
        <f aca="false">IF(U19="","",IF(OR(LEN(TRIM(H19))&gt;220,LEN(TRIM(H19))&lt;1),1,""))</f>
        <v/>
      </c>
      <c r="AD19" s="37" t="n">
        <f aca="false">IF(U19="","",LEN(TRIM(H19)))</f>
        <v>37</v>
      </c>
      <c r="AF19" s="36" t="n">
        <f aca="false">IF(I19="","",_xlfn.IFNA(VLOOKUP(I19,TabelleFisse!$B$4:$C$21,2,0),1))</f>
        <v>0</v>
      </c>
      <c r="AH19" s="36" t="str">
        <f aca="false">IF(U19="","",IF(OR(ISNUMBER(J19)=0,J19&lt;0),1,""))</f>
        <v/>
      </c>
      <c r="AI19" s="36" t="str">
        <f aca="false">IF(U19="","",IF(OR(ISNUMBER(M19)=0,M19&lt;0),1,""))</f>
        <v/>
      </c>
      <c r="AK19" s="36" t="n">
        <f aca="false">IF(OR(U19="",K19=""),"",IF(OR(K19&lt;TabelleFisse!E$4,K19&gt;TabelleFisse!E$5),1,""))</f>
        <v>1</v>
      </c>
      <c r="AL19" s="36" t="str">
        <f aca="false">IF(OR(U19="",L19=""),"",IF(OR(L19&lt;TabelleFisse!E$4,L19&gt;TabelleFisse!E$5),1,""))</f>
        <v/>
      </c>
      <c r="AM19" s="36" t="str">
        <f aca="false">IF(OR(U19="",K19=""),"",IF(K19&gt;TabelleFisse!E$6,1,""))</f>
        <v/>
      </c>
      <c r="AN19" s="36" t="str">
        <f aca="false">IF(OR(U19="",L19=""),"",IF(L19&gt;TabelleFisse!E$6,1,""))</f>
        <v/>
      </c>
      <c r="AP19" s="36" t="n">
        <f aca="false">IF(U19="","",_xlfn.IFNA(VLOOKUP(C19,Partecipanti!$N$10:$O$1203,2,0),1))</f>
        <v>0</v>
      </c>
      <c r="AS19" s="37" t="str">
        <f aca="false">IF(R19=1,CONCATENATE(C19," ",1),"")</f>
        <v>L013 1</v>
      </c>
    </row>
    <row r="20" customFormat="false" ht="100.5" hidden="false" customHeight="true" outlineLevel="0" collapsed="false">
      <c r="A20" s="25" t="s">
        <v>70</v>
      </c>
      <c r="B20" s="21" t="str">
        <f aca="false">IF(Q20="","",Q20)</f>
        <v>ERRORI / ANOMALIE</v>
      </c>
      <c r="C20" s="26" t="str">
        <f aca="false">IF(E20="","",CONCATENATE("L",A20))</f>
        <v>L014</v>
      </c>
      <c r="D20" s="27"/>
      <c r="E20" s="28" t="s">
        <v>71</v>
      </c>
      <c r="F20" s="29"/>
      <c r="G20" s="30"/>
      <c r="H20" s="31" t="s">
        <v>43</v>
      </c>
      <c r="I20" s="32" t="s">
        <v>44</v>
      </c>
      <c r="J20" s="33" t="n">
        <v>39000</v>
      </c>
      <c r="K20" s="34" t="n">
        <v>42402</v>
      </c>
      <c r="L20" s="34"/>
      <c r="M20" s="35" t="n">
        <v>0</v>
      </c>
      <c r="N20" s="28"/>
      <c r="O20" s="28" t="s">
        <v>45</v>
      </c>
      <c r="Q20" s="20" t="str">
        <f aca="false">IF(AND(R20="",S20="",U20=""),"",IF(OR(R20=1,S20=1),"ERRORI / ANOMALIE","OK"))</f>
        <v>ERRORI / ANOMALIE</v>
      </c>
      <c r="R20" s="21" t="n">
        <f aca="false">IF(U20="","",IF(SUM(X20:AC20)+SUM(AF20:AP20)&gt;0,1,""))</f>
        <v>1</v>
      </c>
      <c r="S20" s="21" t="str">
        <f aca="false">IF(U20="","",IF(_xlfn.IFNA(VLOOKUP(CONCATENATE(C20," ",1),Partecipanti!AE$10:AF$1203,2,0),1)=1,"",1))</f>
        <v/>
      </c>
      <c r="U20" s="36" t="str">
        <f aca="false">TRIM(E20)</f>
        <v>Z2518556B3</v>
      </c>
      <c r="V20" s="36"/>
      <c r="W20" s="36" t="n">
        <f aca="false">IF(R20="","",1)</f>
        <v>1</v>
      </c>
      <c r="X20" s="36" t="str">
        <f aca="false">IF(U20="","",IF(COUNTIF(U$7:U$601,U20)=1,"",COUNTIF(U$7:U$601,U20)))</f>
        <v/>
      </c>
      <c r="Y20" s="36" t="str">
        <f aca="false">IF(X20="","",IF(X20&gt;1,1,""))</f>
        <v/>
      </c>
      <c r="Z20" s="36" t="str">
        <f aca="false">IF(U20="","",IF(LEN(TRIM(U20))&lt;&gt;10,1,""))</f>
        <v/>
      </c>
      <c r="AB20" s="36" t="str">
        <f aca="false">IF(U20="","",IF(OR(LEN(TRIM(H20))&gt;250,LEN(TRIM(H20))&lt;1),1,""))</f>
        <v/>
      </c>
      <c r="AC20" s="36" t="str">
        <f aca="false">IF(U20="","",IF(OR(LEN(TRIM(H20))&gt;220,LEN(TRIM(H20))&lt;1),1,""))</f>
        <v/>
      </c>
      <c r="AD20" s="37" t="n">
        <f aca="false">IF(U20="","",LEN(TRIM(H20)))</f>
        <v>37</v>
      </c>
      <c r="AF20" s="36" t="n">
        <f aca="false">IF(I20="","",_xlfn.IFNA(VLOOKUP(I20,TabelleFisse!$B$4:$C$21,2,0),1))</f>
        <v>0</v>
      </c>
      <c r="AH20" s="36" t="str">
        <f aca="false">IF(U20="","",IF(OR(ISNUMBER(J20)=0,J20&lt;0),1,""))</f>
        <v/>
      </c>
      <c r="AI20" s="36" t="str">
        <f aca="false">IF(U20="","",IF(OR(ISNUMBER(M20)=0,M20&lt;0),1,""))</f>
        <v/>
      </c>
      <c r="AK20" s="36" t="n">
        <f aca="false">IF(OR(U20="",K20=""),"",IF(OR(K20&lt;TabelleFisse!E$4,K20&gt;TabelleFisse!E$5),1,""))</f>
        <v>1</v>
      </c>
      <c r="AL20" s="36" t="str">
        <f aca="false">IF(OR(U20="",L20=""),"",IF(OR(L20&lt;TabelleFisse!E$4,L20&gt;TabelleFisse!E$5),1,""))</f>
        <v/>
      </c>
      <c r="AM20" s="36" t="str">
        <f aca="false">IF(OR(U20="",K20=""),"",IF(K20&gt;TabelleFisse!E$6,1,""))</f>
        <v/>
      </c>
      <c r="AN20" s="36" t="str">
        <f aca="false">IF(OR(U20="",L20=""),"",IF(L20&gt;TabelleFisse!E$6,1,""))</f>
        <v/>
      </c>
      <c r="AP20" s="36" t="n">
        <f aca="false">IF(U20="","",_xlfn.IFNA(VLOOKUP(C20,Partecipanti!$N$10:$O$1203,2,0),1))</f>
        <v>0</v>
      </c>
      <c r="AS20" s="37" t="str">
        <f aca="false">IF(R20=1,CONCATENATE(C20," ",1),"")</f>
        <v>L014 1</v>
      </c>
    </row>
    <row r="21" customFormat="false" ht="100.5" hidden="false" customHeight="true" outlineLevel="0" collapsed="false">
      <c r="A21" s="25" t="s">
        <v>72</v>
      </c>
      <c r="B21" s="21" t="str">
        <f aca="false">IF(Q21="","",Q21)</f>
        <v>ERRORI / ANOMALIE</v>
      </c>
      <c r="C21" s="26" t="str">
        <f aca="false">IF(E21="","",CONCATENATE("L",A21))</f>
        <v>L015</v>
      </c>
      <c r="D21" s="27"/>
      <c r="E21" s="38" t="s">
        <v>73</v>
      </c>
      <c r="F21" s="29"/>
      <c r="G21" s="30"/>
      <c r="H21" s="31" t="s">
        <v>43</v>
      </c>
      <c r="I21" s="32" t="s">
        <v>44</v>
      </c>
      <c r="J21" s="33" t="n">
        <v>39000</v>
      </c>
      <c r="K21" s="34" t="n">
        <v>42403</v>
      </c>
      <c r="L21" s="34"/>
      <c r="M21" s="35" t="n">
        <v>0</v>
      </c>
      <c r="N21" s="28"/>
      <c r="O21" s="28" t="s">
        <v>45</v>
      </c>
      <c r="Q21" s="20" t="str">
        <f aca="false">IF(AND(R21="",S21="",U21=""),"",IF(OR(R21=1,S21=1),"ERRORI / ANOMALIE","OK"))</f>
        <v>ERRORI / ANOMALIE</v>
      </c>
      <c r="R21" s="21" t="n">
        <f aca="false">IF(U21="","",IF(SUM(X21:AC21)+SUM(AF21:AP21)&gt;0,1,""))</f>
        <v>1</v>
      </c>
      <c r="S21" s="21" t="str">
        <f aca="false">IF(U21="","",IF(_xlfn.IFNA(VLOOKUP(CONCATENATE(C21," ",1),Partecipanti!AE$10:AF$1203,2,0),1)=1,"",1))</f>
        <v/>
      </c>
      <c r="U21" s="36" t="str">
        <f aca="false">TRIM(E21)</f>
        <v>Z3F18583F2</v>
      </c>
      <c r="V21" s="36"/>
      <c r="W21" s="36" t="n">
        <f aca="false">IF(R21="","",1)</f>
        <v>1</v>
      </c>
      <c r="X21" s="36" t="str">
        <f aca="false">IF(U21="","",IF(COUNTIF(U$7:U$601,U21)=1,"",COUNTIF(U$7:U$601,U21)))</f>
        <v/>
      </c>
      <c r="Y21" s="36" t="str">
        <f aca="false">IF(X21="","",IF(X21&gt;1,1,""))</f>
        <v/>
      </c>
      <c r="Z21" s="36" t="str">
        <f aca="false">IF(U21="","",IF(LEN(TRIM(U21))&lt;&gt;10,1,""))</f>
        <v/>
      </c>
      <c r="AB21" s="36" t="str">
        <f aca="false">IF(U21="","",IF(OR(LEN(TRIM(H21))&gt;250,LEN(TRIM(H21))&lt;1),1,""))</f>
        <v/>
      </c>
      <c r="AC21" s="36" t="str">
        <f aca="false">IF(U21="","",IF(OR(LEN(TRIM(H21))&gt;220,LEN(TRIM(H21))&lt;1),1,""))</f>
        <v/>
      </c>
      <c r="AD21" s="37" t="n">
        <f aca="false">IF(U21="","",LEN(TRIM(H21)))</f>
        <v>37</v>
      </c>
      <c r="AF21" s="36" t="n">
        <f aca="false">IF(I21="","",_xlfn.IFNA(VLOOKUP(I21,TabelleFisse!$B$4:$C$21,2,0),1))</f>
        <v>0</v>
      </c>
      <c r="AH21" s="36" t="str">
        <f aca="false">IF(U21="","",IF(OR(ISNUMBER(J21)=0,J21&lt;0),1,""))</f>
        <v/>
      </c>
      <c r="AI21" s="36" t="str">
        <f aca="false">IF(U21="","",IF(OR(ISNUMBER(M21)=0,M21&lt;0),1,""))</f>
        <v/>
      </c>
      <c r="AK21" s="36" t="n">
        <f aca="false">IF(OR(U21="",K21=""),"",IF(OR(K21&lt;TabelleFisse!E$4,K21&gt;TabelleFisse!E$5),1,""))</f>
        <v>1</v>
      </c>
      <c r="AL21" s="36" t="str">
        <f aca="false">IF(OR(U21="",L21=""),"",IF(OR(L21&lt;TabelleFisse!E$4,L21&gt;TabelleFisse!E$5),1,""))</f>
        <v/>
      </c>
      <c r="AM21" s="36" t="str">
        <f aca="false">IF(OR(U21="",K21=""),"",IF(K21&gt;TabelleFisse!E$6,1,""))</f>
        <v/>
      </c>
      <c r="AN21" s="36" t="str">
        <f aca="false">IF(OR(U21="",L21=""),"",IF(L21&gt;TabelleFisse!E$6,1,""))</f>
        <v/>
      </c>
      <c r="AP21" s="36" t="n">
        <f aca="false">IF(U21="","",_xlfn.IFNA(VLOOKUP(C21,Partecipanti!$N$10:$O$1203,2,0),1))</f>
        <v>0</v>
      </c>
      <c r="AS21" s="37" t="str">
        <f aca="false">IF(R21=1,CONCATENATE(C21," ",1),"")</f>
        <v>L015 1</v>
      </c>
    </row>
    <row r="22" customFormat="false" ht="100.5" hidden="false" customHeight="true" outlineLevel="0" collapsed="false">
      <c r="A22" s="25" t="s">
        <v>74</v>
      </c>
      <c r="B22" s="21" t="str">
        <f aca="false">IF(Q22="","",Q22)</f>
        <v>ERRORI / ANOMALIE</v>
      </c>
      <c r="C22" s="26" t="str">
        <f aca="false">IF(E22="","",CONCATENATE("L",A22))</f>
        <v>L016</v>
      </c>
      <c r="D22" s="27"/>
      <c r="E22" s="28" t="s">
        <v>75</v>
      </c>
      <c r="F22" s="29"/>
      <c r="G22" s="30"/>
      <c r="H22" s="31" t="s">
        <v>43</v>
      </c>
      <c r="I22" s="32" t="s">
        <v>44</v>
      </c>
      <c r="J22" s="33" t="n">
        <v>39000</v>
      </c>
      <c r="K22" s="34" t="n">
        <v>42404</v>
      </c>
      <c r="L22" s="34"/>
      <c r="M22" s="35" t="n">
        <v>0</v>
      </c>
      <c r="N22" s="28"/>
      <c r="O22" s="28" t="s">
        <v>45</v>
      </c>
      <c r="Q22" s="20" t="str">
        <f aca="false">IF(AND(R22="",S22="",U22=""),"",IF(OR(R22=1,S22=1),"ERRORI / ANOMALIE","OK"))</f>
        <v>ERRORI / ANOMALIE</v>
      </c>
      <c r="R22" s="21" t="n">
        <f aca="false">IF(U22="","",IF(SUM(X22:AC22)+SUM(AF22:AP22)&gt;0,1,""))</f>
        <v>1</v>
      </c>
      <c r="S22" s="21" t="str">
        <f aca="false">IF(U22="","",IF(_xlfn.IFNA(VLOOKUP(CONCATENATE(C22," ",1),Partecipanti!AE$10:AF$1203,2,0),1)=1,"",1))</f>
        <v/>
      </c>
      <c r="U22" s="36" t="str">
        <f aca="false">TRIM(E22)</f>
        <v>Z9F18601D4</v>
      </c>
      <c r="V22" s="36"/>
      <c r="W22" s="36" t="n">
        <f aca="false">IF(R22="","",1)</f>
        <v>1</v>
      </c>
      <c r="X22" s="36" t="str">
        <f aca="false">IF(U22="","",IF(COUNTIF(U$7:U$601,U22)=1,"",COUNTIF(U$7:U$601,U22)))</f>
        <v/>
      </c>
      <c r="Y22" s="36" t="str">
        <f aca="false">IF(X22="","",IF(X22&gt;1,1,""))</f>
        <v/>
      </c>
      <c r="Z22" s="36" t="str">
        <f aca="false">IF(U22="","",IF(LEN(TRIM(U22))&lt;&gt;10,1,""))</f>
        <v/>
      </c>
      <c r="AB22" s="36" t="str">
        <f aca="false">IF(U22="","",IF(OR(LEN(TRIM(H22))&gt;250,LEN(TRIM(H22))&lt;1),1,""))</f>
        <v/>
      </c>
      <c r="AC22" s="36" t="str">
        <f aca="false">IF(U22="","",IF(OR(LEN(TRIM(H22))&gt;220,LEN(TRIM(H22))&lt;1),1,""))</f>
        <v/>
      </c>
      <c r="AD22" s="37" t="n">
        <f aca="false">IF(U22="","",LEN(TRIM(H22)))</f>
        <v>37</v>
      </c>
      <c r="AF22" s="36" t="n">
        <f aca="false">IF(I22="","",_xlfn.IFNA(VLOOKUP(I22,TabelleFisse!$B$4:$C$21,2,0),1))</f>
        <v>0</v>
      </c>
      <c r="AH22" s="36" t="str">
        <f aca="false">IF(U22="","",IF(OR(ISNUMBER(J22)=0,J22&lt;0),1,""))</f>
        <v/>
      </c>
      <c r="AI22" s="36" t="str">
        <f aca="false">IF(U22="","",IF(OR(ISNUMBER(M22)=0,M22&lt;0),1,""))</f>
        <v/>
      </c>
      <c r="AK22" s="36" t="n">
        <f aca="false">IF(OR(U22="",K22=""),"",IF(OR(K22&lt;TabelleFisse!E$4,K22&gt;TabelleFisse!E$5),1,""))</f>
        <v>1</v>
      </c>
      <c r="AL22" s="36" t="str">
        <f aca="false">IF(OR(U22="",L22=""),"",IF(OR(L22&lt;TabelleFisse!E$4,L22&gt;TabelleFisse!E$5),1,""))</f>
        <v/>
      </c>
      <c r="AM22" s="36" t="str">
        <f aca="false">IF(OR(U22="",K22=""),"",IF(K22&gt;TabelleFisse!E$6,1,""))</f>
        <v/>
      </c>
      <c r="AN22" s="36" t="str">
        <f aca="false">IF(OR(U22="",L22=""),"",IF(L22&gt;TabelleFisse!E$6,1,""))</f>
        <v/>
      </c>
      <c r="AP22" s="36" t="n">
        <f aca="false">IF(U22="","",_xlfn.IFNA(VLOOKUP(C22,Partecipanti!$N$10:$O$1203,2,0),1))</f>
        <v>0</v>
      </c>
      <c r="AS22" s="37" t="str">
        <f aca="false">IF(R22=1,CONCATENATE(C22," ",1),"")</f>
        <v>L016 1</v>
      </c>
    </row>
    <row r="23" customFormat="false" ht="100.5" hidden="false" customHeight="true" outlineLevel="0" collapsed="false">
      <c r="A23" s="25" t="s">
        <v>76</v>
      </c>
      <c r="B23" s="21" t="str">
        <f aca="false">IF(Q23="","",Q23)</f>
        <v>ERRORI / ANOMALIE</v>
      </c>
      <c r="C23" s="26" t="str">
        <f aca="false">IF(E23="","",CONCATENATE("L",A23))</f>
        <v>L017</v>
      </c>
      <c r="D23" s="27"/>
      <c r="E23" s="28" t="s">
        <v>77</v>
      </c>
      <c r="F23" s="29"/>
      <c r="G23" s="30"/>
      <c r="H23" s="31" t="s">
        <v>43</v>
      </c>
      <c r="I23" s="32" t="s">
        <v>44</v>
      </c>
      <c r="J23" s="33" t="n">
        <v>39000</v>
      </c>
      <c r="K23" s="34" t="n">
        <v>42404</v>
      </c>
      <c r="L23" s="34"/>
      <c r="M23" s="35" t="n">
        <v>0</v>
      </c>
      <c r="N23" s="28"/>
      <c r="O23" s="28" t="s">
        <v>45</v>
      </c>
      <c r="Q23" s="20" t="str">
        <f aca="false">IF(AND(R23="",S23="",U23=""),"",IF(OR(R23=1,S23=1),"ERRORI / ANOMALIE","OK"))</f>
        <v>ERRORI / ANOMALIE</v>
      </c>
      <c r="R23" s="21" t="n">
        <f aca="false">IF(U23="","",IF(SUM(X23:AC23)+SUM(AF23:AP23)&gt;0,1,""))</f>
        <v>1</v>
      </c>
      <c r="S23" s="21" t="str">
        <f aca="false">IF(U23="","",IF(_xlfn.IFNA(VLOOKUP(CONCATENATE(C23," ",1),Partecipanti!AE$10:AF$1203,2,0),1)=1,"",1))</f>
        <v/>
      </c>
      <c r="U23" s="36" t="str">
        <f aca="false">TRIM(E23)</f>
        <v>ZB2186020C</v>
      </c>
      <c r="V23" s="36"/>
      <c r="W23" s="36" t="n">
        <f aca="false">IF(R23="","",1)</f>
        <v>1</v>
      </c>
      <c r="X23" s="36" t="str">
        <f aca="false">IF(U23="","",IF(COUNTIF(U$7:U$601,U23)=1,"",COUNTIF(U$7:U$601,U23)))</f>
        <v/>
      </c>
      <c r="Y23" s="36" t="str">
        <f aca="false">IF(X23="","",IF(X23&gt;1,1,""))</f>
        <v/>
      </c>
      <c r="Z23" s="36" t="str">
        <f aca="false">IF(U23="","",IF(LEN(TRIM(U23))&lt;&gt;10,1,""))</f>
        <v/>
      </c>
      <c r="AB23" s="36" t="str">
        <f aca="false">IF(U23="","",IF(OR(LEN(TRIM(H23))&gt;250,LEN(TRIM(H23))&lt;1),1,""))</f>
        <v/>
      </c>
      <c r="AC23" s="36" t="str">
        <f aca="false">IF(U23="","",IF(OR(LEN(TRIM(H23))&gt;220,LEN(TRIM(H23))&lt;1),1,""))</f>
        <v/>
      </c>
      <c r="AD23" s="37" t="n">
        <f aca="false">IF(U23="","",LEN(TRIM(H23)))</f>
        <v>37</v>
      </c>
      <c r="AF23" s="36" t="n">
        <f aca="false">IF(I23="","",_xlfn.IFNA(VLOOKUP(I23,TabelleFisse!$B$4:$C$21,2,0),1))</f>
        <v>0</v>
      </c>
      <c r="AH23" s="36" t="str">
        <f aca="false">IF(U23="","",IF(OR(ISNUMBER(J23)=0,J23&lt;0),1,""))</f>
        <v/>
      </c>
      <c r="AI23" s="36" t="str">
        <f aca="false">IF(U23="","",IF(OR(ISNUMBER(M23)=0,M23&lt;0),1,""))</f>
        <v/>
      </c>
      <c r="AK23" s="36" t="n">
        <f aca="false">IF(OR(U23="",K23=""),"",IF(OR(K23&lt;TabelleFisse!E$4,K23&gt;TabelleFisse!E$5),1,""))</f>
        <v>1</v>
      </c>
      <c r="AL23" s="36" t="str">
        <f aca="false">IF(OR(U23="",L23=""),"",IF(OR(L23&lt;TabelleFisse!E$4,L23&gt;TabelleFisse!E$5),1,""))</f>
        <v/>
      </c>
      <c r="AM23" s="36" t="str">
        <f aca="false">IF(OR(U23="",K23=""),"",IF(K23&gt;TabelleFisse!E$6,1,""))</f>
        <v/>
      </c>
      <c r="AN23" s="36" t="str">
        <f aca="false">IF(OR(U23="",L23=""),"",IF(L23&gt;TabelleFisse!E$6,1,""))</f>
        <v/>
      </c>
      <c r="AP23" s="36" t="n">
        <f aca="false">IF(U23="","",_xlfn.IFNA(VLOOKUP(C23,Partecipanti!$N$10:$O$1203,2,0),1))</f>
        <v>0</v>
      </c>
      <c r="AS23" s="37" t="str">
        <f aca="false">IF(R23=1,CONCATENATE(C23," ",1),"")</f>
        <v>L017 1</v>
      </c>
    </row>
    <row r="24" customFormat="false" ht="100.5" hidden="false" customHeight="true" outlineLevel="0" collapsed="false">
      <c r="A24" s="25" t="s">
        <v>78</v>
      </c>
      <c r="B24" s="21" t="str">
        <f aca="false">IF(Q24="","",Q24)</f>
        <v>ERRORI / ANOMALIE</v>
      </c>
      <c r="C24" s="26" t="str">
        <f aca="false">IF(E24="","",CONCATENATE("L",A24))</f>
        <v>L018</v>
      </c>
      <c r="D24" s="27"/>
      <c r="E24" s="28" t="s">
        <v>79</v>
      </c>
      <c r="F24" s="29"/>
      <c r="G24" s="30"/>
      <c r="H24" s="31" t="s">
        <v>43</v>
      </c>
      <c r="I24" s="32" t="s">
        <v>44</v>
      </c>
      <c r="J24" s="33" t="n">
        <v>39000</v>
      </c>
      <c r="K24" s="34" t="n">
        <v>42404</v>
      </c>
      <c r="L24" s="34"/>
      <c r="M24" s="35" t="n">
        <v>0</v>
      </c>
      <c r="N24" s="28"/>
      <c r="O24" s="28" t="s">
        <v>45</v>
      </c>
      <c r="Q24" s="20" t="str">
        <f aca="false">IF(AND(R24="",S24="",U24=""),"",IF(OR(R24=1,S24=1),"ERRORI / ANOMALIE","OK"))</f>
        <v>ERRORI / ANOMALIE</v>
      </c>
      <c r="R24" s="21" t="n">
        <f aca="false">IF(U24="","",IF(SUM(X24:AC24)+SUM(AF24:AP24)&gt;0,1,""))</f>
        <v>1</v>
      </c>
      <c r="S24" s="21" t="str">
        <f aca="false">IF(U24="","",IF(_xlfn.IFNA(VLOOKUP(CONCATENATE(C24," ",1),Partecipanti!AE$10:AF$1203,2,0),1)=1,"",1))</f>
        <v/>
      </c>
      <c r="U24" s="36" t="str">
        <f aca="false">TRIM(E24)</f>
        <v>Z47186029F</v>
      </c>
      <c r="V24" s="36"/>
      <c r="W24" s="36" t="n">
        <f aca="false">IF(R24="","",1)</f>
        <v>1</v>
      </c>
      <c r="X24" s="36" t="str">
        <f aca="false">IF(U24="","",IF(COUNTIF(U$7:U$601,U24)=1,"",COUNTIF(U$7:U$601,U24)))</f>
        <v/>
      </c>
      <c r="Y24" s="36" t="str">
        <f aca="false">IF(X24="","",IF(X24&gt;1,1,""))</f>
        <v/>
      </c>
      <c r="Z24" s="36" t="str">
        <f aca="false">IF(U24="","",IF(LEN(TRIM(U24))&lt;&gt;10,1,""))</f>
        <v/>
      </c>
      <c r="AB24" s="36" t="str">
        <f aca="false">IF(U24="","",IF(OR(LEN(TRIM(H24))&gt;250,LEN(TRIM(H24))&lt;1),1,""))</f>
        <v/>
      </c>
      <c r="AC24" s="36" t="str">
        <f aca="false">IF(U24="","",IF(OR(LEN(TRIM(H24))&gt;220,LEN(TRIM(H24))&lt;1),1,""))</f>
        <v/>
      </c>
      <c r="AD24" s="37" t="n">
        <f aca="false">IF(U24="","",LEN(TRIM(H24)))</f>
        <v>37</v>
      </c>
      <c r="AF24" s="36" t="n">
        <f aca="false">IF(I24="","",_xlfn.IFNA(VLOOKUP(I24,TabelleFisse!$B$4:$C$21,2,0),1))</f>
        <v>0</v>
      </c>
      <c r="AH24" s="36" t="str">
        <f aca="false">IF(U24="","",IF(OR(ISNUMBER(J24)=0,J24&lt;0),1,""))</f>
        <v/>
      </c>
      <c r="AI24" s="36" t="str">
        <f aca="false">IF(U24="","",IF(OR(ISNUMBER(M24)=0,M24&lt;0),1,""))</f>
        <v/>
      </c>
      <c r="AK24" s="36" t="n">
        <f aca="false">IF(OR(U24="",K24=""),"",IF(OR(K24&lt;TabelleFisse!E$4,K24&gt;TabelleFisse!E$5),1,""))</f>
        <v>1</v>
      </c>
      <c r="AL24" s="36" t="str">
        <f aca="false">IF(OR(U24="",L24=""),"",IF(OR(L24&lt;TabelleFisse!E$4,L24&gt;TabelleFisse!E$5),1,""))</f>
        <v/>
      </c>
      <c r="AM24" s="36" t="str">
        <f aca="false">IF(OR(U24="",K24=""),"",IF(K24&gt;TabelleFisse!E$6,1,""))</f>
        <v/>
      </c>
      <c r="AN24" s="36" t="str">
        <f aca="false">IF(OR(U24="",L24=""),"",IF(L24&gt;TabelleFisse!E$6,1,""))</f>
        <v/>
      </c>
      <c r="AP24" s="36" t="n">
        <f aca="false">IF(U24="","",_xlfn.IFNA(VLOOKUP(C24,Partecipanti!$N$10:$O$1203,2,0),1))</f>
        <v>0</v>
      </c>
      <c r="AS24" s="37" t="str">
        <f aca="false">IF(R24=1,CONCATENATE(C24," ",1),"")</f>
        <v>L018 1</v>
      </c>
    </row>
    <row r="25" customFormat="false" ht="100.5" hidden="false" customHeight="true" outlineLevel="0" collapsed="false">
      <c r="A25" s="25" t="s">
        <v>80</v>
      </c>
      <c r="B25" s="21" t="str">
        <f aca="false">IF(Q25="","",Q25)</f>
        <v>ERRORI / ANOMALIE</v>
      </c>
      <c r="C25" s="26" t="str">
        <f aca="false">IF(E25="","",CONCATENATE("L",A25))</f>
        <v>L019</v>
      </c>
      <c r="D25" s="27"/>
      <c r="E25" s="28" t="s">
        <v>81</v>
      </c>
      <c r="F25" s="29"/>
      <c r="G25" s="30"/>
      <c r="H25" s="31" t="s">
        <v>43</v>
      </c>
      <c r="I25" s="32" t="s">
        <v>44</v>
      </c>
      <c r="J25" s="33" t="n">
        <v>39000</v>
      </c>
      <c r="K25" s="34" t="n">
        <v>42404</v>
      </c>
      <c r="L25" s="34"/>
      <c r="M25" s="35" t="n">
        <v>0</v>
      </c>
      <c r="N25" s="28"/>
      <c r="O25" s="28" t="s">
        <v>45</v>
      </c>
      <c r="Q25" s="20" t="str">
        <f aca="false">IF(AND(R25="",S25="",U25=""),"",IF(OR(R25=1,S25=1),"ERRORI / ANOMALIE","OK"))</f>
        <v>ERRORI / ANOMALIE</v>
      </c>
      <c r="R25" s="21" t="n">
        <f aca="false">IF(U25="","",IF(SUM(X25:AC25)+SUM(AF25:AP25)&gt;0,1,""))</f>
        <v>1</v>
      </c>
      <c r="S25" s="21" t="str">
        <f aca="false">IF(U25="","",IF(_xlfn.IFNA(VLOOKUP(CONCATENATE(C25," ",1),Partecipanti!AE$10:AF$1203,2,0),1)=1,"",1))</f>
        <v/>
      </c>
      <c r="U25" s="36" t="str">
        <f aca="false">TRIM(E25)</f>
        <v>ZE418602C7</v>
      </c>
      <c r="V25" s="36"/>
      <c r="W25" s="36" t="n">
        <f aca="false">IF(R25="","",1)</f>
        <v>1</v>
      </c>
      <c r="X25" s="36" t="str">
        <f aca="false">IF(U25="","",IF(COUNTIF(U$7:U$601,U25)=1,"",COUNTIF(U$7:U$601,U25)))</f>
        <v/>
      </c>
      <c r="Y25" s="36" t="str">
        <f aca="false">IF(X25="","",IF(X25&gt;1,1,""))</f>
        <v/>
      </c>
      <c r="Z25" s="36" t="str">
        <f aca="false">IF(U25="","",IF(LEN(TRIM(U25))&lt;&gt;10,1,""))</f>
        <v/>
      </c>
      <c r="AB25" s="36" t="str">
        <f aca="false">IF(U25="","",IF(OR(LEN(TRIM(H25))&gt;250,LEN(TRIM(H25))&lt;1),1,""))</f>
        <v/>
      </c>
      <c r="AC25" s="36" t="str">
        <f aca="false">IF(U25="","",IF(OR(LEN(TRIM(H25))&gt;220,LEN(TRIM(H25))&lt;1),1,""))</f>
        <v/>
      </c>
      <c r="AD25" s="37" t="n">
        <f aca="false">IF(U25="","",LEN(TRIM(H25)))</f>
        <v>37</v>
      </c>
      <c r="AF25" s="36" t="n">
        <f aca="false">IF(I25="","",_xlfn.IFNA(VLOOKUP(I25,TabelleFisse!$B$4:$C$21,2,0),1))</f>
        <v>0</v>
      </c>
      <c r="AH25" s="36" t="str">
        <f aca="false">IF(U25="","",IF(OR(ISNUMBER(J25)=0,J25&lt;0),1,""))</f>
        <v/>
      </c>
      <c r="AI25" s="36" t="str">
        <f aca="false">IF(U25="","",IF(OR(ISNUMBER(M25)=0,M25&lt;0),1,""))</f>
        <v/>
      </c>
      <c r="AK25" s="36" t="n">
        <f aca="false">IF(OR(U25="",K25=""),"",IF(OR(K25&lt;TabelleFisse!E$4,K25&gt;TabelleFisse!E$5),1,""))</f>
        <v>1</v>
      </c>
      <c r="AL25" s="36" t="str">
        <f aca="false">IF(OR(U25="",L25=""),"",IF(OR(L25&lt;TabelleFisse!E$4,L25&gt;TabelleFisse!E$5),1,""))</f>
        <v/>
      </c>
      <c r="AM25" s="36" t="str">
        <f aca="false">IF(OR(U25="",K25=""),"",IF(K25&gt;TabelleFisse!E$6,1,""))</f>
        <v/>
      </c>
      <c r="AN25" s="36" t="str">
        <f aca="false">IF(OR(U25="",L25=""),"",IF(L25&gt;TabelleFisse!E$6,1,""))</f>
        <v/>
      </c>
      <c r="AP25" s="36" t="n">
        <f aca="false">IF(U25="","",_xlfn.IFNA(VLOOKUP(C25,Partecipanti!$N$10:$O$1203,2,0),1))</f>
        <v>0</v>
      </c>
      <c r="AS25" s="37" t="str">
        <f aca="false">IF(R25=1,CONCATENATE(C25," ",1),"")</f>
        <v>L019 1</v>
      </c>
    </row>
    <row r="26" customFormat="false" ht="100.5" hidden="false" customHeight="true" outlineLevel="0" collapsed="false">
      <c r="A26" s="25" t="s">
        <v>82</v>
      </c>
      <c r="B26" s="21" t="str">
        <f aca="false">IF(Q26="","",Q26)</f>
        <v>ERRORI / ANOMALIE</v>
      </c>
      <c r="C26" s="26" t="str">
        <f aca="false">IF(E26="","",CONCATENATE("L",A26))</f>
        <v>L020</v>
      </c>
      <c r="D26" s="27"/>
      <c r="E26" s="28" t="s">
        <v>83</v>
      </c>
      <c r="F26" s="29"/>
      <c r="G26" s="30"/>
      <c r="H26" s="31" t="s">
        <v>43</v>
      </c>
      <c r="I26" s="32" t="s">
        <v>44</v>
      </c>
      <c r="J26" s="33" t="n">
        <v>39000</v>
      </c>
      <c r="K26" s="34" t="n">
        <v>42404</v>
      </c>
      <c r="L26" s="34"/>
      <c r="M26" s="35" t="n">
        <v>0</v>
      </c>
      <c r="N26" s="28"/>
      <c r="O26" s="28" t="s">
        <v>45</v>
      </c>
      <c r="Q26" s="20" t="str">
        <f aca="false">IF(AND(R26="",S26="",U26=""),"",IF(OR(R26=1,S26=1),"ERRORI / ANOMALIE","OK"))</f>
        <v>ERRORI / ANOMALIE</v>
      </c>
      <c r="R26" s="21" t="n">
        <f aca="false">IF(U26="","",IF(SUM(X26:AC26)+SUM(AF26:AP26)&gt;0,1,""))</f>
        <v>1</v>
      </c>
      <c r="S26" s="21" t="str">
        <f aca="false">IF(U26="","",IF(_xlfn.IFNA(VLOOKUP(CONCATENATE(C26," ",1),Partecipanti!AE$10:AF$1203,2,0),1)=1,"",1))</f>
        <v/>
      </c>
      <c r="U26" s="36" t="str">
        <f aca="false">TRIM(E26)</f>
        <v>ZE818602E0</v>
      </c>
      <c r="V26" s="36"/>
      <c r="W26" s="36" t="n">
        <f aca="false">IF(R26="","",1)</f>
        <v>1</v>
      </c>
      <c r="X26" s="36" t="str">
        <f aca="false">IF(U26="","",IF(COUNTIF(U$7:U$601,U26)=1,"",COUNTIF(U$7:U$601,U26)))</f>
        <v/>
      </c>
      <c r="Y26" s="36" t="str">
        <f aca="false">IF(X26="","",IF(X26&gt;1,1,""))</f>
        <v/>
      </c>
      <c r="Z26" s="36" t="str">
        <f aca="false">IF(U26="","",IF(LEN(TRIM(U26))&lt;&gt;10,1,""))</f>
        <v/>
      </c>
      <c r="AB26" s="36" t="str">
        <f aca="false">IF(U26="","",IF(OR(LEN(TRIM(H26))&gt;250,LEN(TRIM(H26))&lt;1),1,""))</f>
        <v/>
      </c>
      <c r="AC26" s="36" t="str">
        <f aca="false">IF(U26="","",IF(OR(LEN(TRIM(H26))&gt;220,LEN(TRIM(H26))&lt;1),1,""))</f>
        <v/>
      </c>
      <c r="AD26" s="37" t="n">
        <f aca="false">IF(U26="","",LEN(TRIM(H26)))</f>
        <v>37</v>
      </c>
      <c r="AF26" s="36" t="n">
        <f aca="false">IF(I26="","",_xlfn.IFNA(VLOOKUP(I26,TabelleFisse!$B$4:$C$21,2,0),1))</f>
        <v>0</v>
      </c>
      <c r="AH26" s="36" t="str">
        <f aca="false">IF(U26="","",IF(OR(ISNUMBER(J26)=0,J26&lt;0),1,""))</f>
        <v/>
      </c>
      <c r="AI26" s="36" t="str">
        <f aca="false">IF(U26="","",IF(OR(ISNUMBER(M26)=0,M26&lt;0),1,""))</f>
        <v/>
      </c>
      <c r="AK26" s="36" t="n">
        <f aca="false">IF(OR(U26="",K26=""),"",IF(OR(K26&lt;TabelleFisse!E$4,K26&gt;TabelleFisse!E$5),1,""))</f>
        <v>1</v>
      </c>
      <c r="AL26" s="36" t="str">
        <f aca="false">IF(OR(U26="",L26=""),"",IF(OR(L26&lt;TabelleFisse!E$4,L26&gt;TabelleFisse!E$5),1,""))</f>
        <v/>
      </c>
      <c r="AM26" s="36" t="str">
        <f aca="false">IF(OR(U26="",K26=""),"",IF(K26&gt;TabelleFisse!E$6,1,""))</f>
        <v/>
      </c>
      <c r="AN26" s="36" t="str">
        <f aca="false">IF(OR(U26="",L26=""),"",IF(L26&gt;TabelleFisse!E$6,1,""))</f>
        <v/>
      </c>
      <c r="AP26" s="36" t="n">
        <f aca="false">IF(U26="","",_xlfn.IFNA(VLOOKUP(C26,Partecipanti!$N$10:$O$1203,2,0),1))</f>
        <v>0</v>
      </c>
      <c r="AS26" s="37" t="str">
        <f aca="false">IF(R26=1,CONCATENATE(C26," ",1),"")</f>
        <v>L020 1</v>
      </c>
    </row>
    <row r="27" customFormat="false" ht="100.5" hidden="false" customHeight="true" outlineLevel="0" collapsed="false">
      <c r="A27" s="25" t="s">
        <v>84</v>
      </c>
      <c r="B27" s="21" t="str">
        <f aca="false">IF(Q27="","",Q27)</f>
        <v>ERRORI / ANOMALIE</v>
      </c>
      <c r="C27" s="26" t="str">
        <f aca="false">IF(E27="","",CONCATENATE("L",A27))</f>
        <v>L021</v>
      </c>
      <c r="D27" s="27"/>
      <c r="E27" s="28" t="s">
        <v>85</v>
      </c>
      <c r="F27" s="29"/>
      <c r="G27" s="30"/>
      <c r="H27" s="31" t="s">
        <v>43</v>
      </c>
      <c r="I27" s="32" t="s">
        <v>44</v>
      </c>
      <c r="J27" s="33" t="n">
        <v>39000</v>
      </c>
      <c r="K27" s="34" t="n">
        <v>42404</v>
      </c>
      <c r="L27" s="34"/>
      <c r="M27" s="35" t="n">
        <v>0</v>
      </c>
      <c r="N27" s="28"/>
      <c r="O27" s="28" t="s">
        <v>45</v>
      </c>
      <c r="Q27" s="20" t="str">
        <f aca="false">IF(AND(R27="",S27="",U27=""),"",IF(OR(R27=1,S27=1),"ERRORI / ANOMALIE","OK"))</f>
        <v>ERRORI / ANOMALIE</v>
      </c>
      <c r="R27" s="21" t="n">
        <f aca="false">IF(U27="","",IF(SUM(X27:AC27)+SUM(AF27:AP27)&gt;0,1,""))</f>
        <v>1</v>
      </c>
      <c r="S27" s="21" t="str">
        <f aca="false">IF(U27="","",IF(_xlfn.IFNA(VLOOKUP(CONCATENATE(C27," ",1),Partecipanti!AE$10:AF$1203,2,0),1)=1,"",1))</f>
        <v/>
      </c>
      <c r="U27" s="36" t="str">
        <f aca="false">TRIM(E27)</f>
        <v>Z2418602FE</v>
      </c>
      <c r="V27" s="36"/>
      <c r="W27" s="36" t="n">
        <f aca="false">IF(R27="","",1)</f>
        <v>1</v>
      </c>
      <c r="X27" s="36" t="str">
        <f aca="false">IF(U27="","",IF(COUNTIF(U$7:U$601,U27)=1,"",COUNTIF(U$7:U$601,U27)))</f>
        <v/>
      </c>
      <c r="Y27" s="36" t="str">
        <f aca="false">IF(X27="","",IF(X27&gt;1,1,""))</f>
        <v/>
      </c>
      <c r="Z27" s="36" t="str">
        <f aca="false">IF(U27="","",IF(LEN(TRIM(U27))&lt;&gt;10,1,""))</f>
        <v/>
      </c>
      <c r="AB27" s="36" t="str">
        <f aca="false">IF(U27="","",IF(OR(LEN(TRIM(H27))&gt;250,LEN(TRIM(H27))&lt;1),1,""))</f>
        <v/>
      </c>
      <c r="AC27" s="36" t="str">
        <f aca="false">IF(U27="","",IF(OR(LEN(TRIM(H27))&gt;220,LEN(TRIM(H27))&lt;1),1,""))</f>
        <v/>
      </c>
      <c r="AD27" s="37" t="n">
        <f aca="false">IF(U27="","",LEN(TRIM(H27)))</f>
        <v>37</v>
      </c>
      <c r="AF27" s="36" t="n">
        <f aca="false">IF(I27="","",_xlfn.IFNA(VLOOKUP(I27,TabelleFisse!$B$4:$C$21,2,0),1))</f>
        <v>0</v>
      </c>
      <c r="AH27" s="36" t="str">
        <f aca="false">IF(U27="","",IF(OR(ISNUMBER(J27)=0,J27&lt;0),1,""))</f>
        <v/>
      </c>
      <c r="AI27" s="36" t="str">
        <f aca="false">IF(U27="","",IF(OR(ISNUMBER(M27)=0,M27&lt;0),1,""))</f>
        <v/>
      </c>
      <c r="AK27" s="36" t="n">
        <f aca="false">IF(OR(U27="",K27=""),"",IF(OR(K27&lt;TabelleFisse!E$4,K27&gt;TabelleFisse!E$5),1,""))</f>
        <v>1</v>
      </c>
      <c r="AL27" s="36" t="str">
        <f aca="false">IF(OR(U27="",L27=""),"",IF(OR(L27&lt;TabelleFisse!E$4,L27&gt;TabelleFisse!E$5),1,""))</f>
        <v/>
      </c>
      <c r="AM27" s="36" t="str">
        <f aca="false">IF(OR(U27="",K27=""),"",IF(K27&gt;TabelleFisse!E$6,1,""))</f>
        <v/>
      </c>
      <c r="AN27" s="36" t="str">
        <f aca="false">IF(OR(U27="",L27=""),"",IF(L27&gt;TabelleFisse!E$6,1,""))</f>
        <v/>
      </c>
      <c r="AP27" s="36" t="n">
        <f aca="false">IF(U27="","",_xlfn.IFNA(VLOOKUP(C27,Partecipanti!$N$10:$O$1203,2,0),1))</f>
        <v>0</v>
      </c>
      <c r="AS27" s="37" t="str">
        <f aca="false">IF(R27=1,CONCATENATE(C27," ",1),"")</f>
        <v>L021 1</v>
      </c>
    </row>
    <row r="28" customFormat="false" ht="100.5" hidden="false" customHeight="true" outlineLevel="0" collapsed="false">
      <c r="A28" s="25" t="s">
        <v>86</v>
      </c>
      <c r="B28" s="21" t="str">
        <f aca="false">IF(Q28="","",Q28)</f>
        <v>ERRORI / ANOMALIE</v>
      </c>
      <c r="C28" s="26" t="str">
        <f aca="false">IF(E28="","",CONCATENATE("L",A28))</f>
        <v>L022</v>
      </c>
      <c r="D28" s="27"/>
      <c r="E28" s="28" t="s">
        <v>87</v>
      </c>
      <c r="F28" s="29"/>
      <c r="G28" s="30"/>
      <c r="H28" s="31" t="s">
        <v>43</v>
      </c>
      <c r="I28" s="32" t="s">
        <v>44</v>
      </c>
      <c r="J28" s="33" t="n">
        <v>39000</v>
      </c>
      <c r="K28" s="34" t="n">
        <v>42404</v>
      </c>
      <c r="L28" s="34"/>
      <c r="M28" s="35" t="n">
        <v>0</v>
      </c>
      <c r="N28" s="28"/>
      <c r="O28" s="28" t="s">
        <v>45</v>
      </c>
      <c r="Q28" s="20" t="str">
        <f aca="false">IF(AND(R28="",S28="",U28=""),"",IF(OR(R28=1,S28=1),"ERRORI / ANOMALIE","OK"))</f>
        <v>ERRORI / ANOMALIE</v>
      </c>
      <c r="R28" s="21" t="n">
        <f aca="false">IF(U28="","",IF(SUM(X28:AC28)+SUM(AF28:AP28)&gt;0,1,""))</f>
        <v>1</v>
      </c>
      <c r="S28" s="21" t="str">
        <f aca="false">IF(U28="","",IF(_xlfn.IFNA(VLOOKUP(CONCATENATE(C28," ",1),Partecipanti!AE$10:AF$1203,2,0),1)=1,"",1))</f>
        <v/>
      </c>
      <c r="U28" s="36" t="str">
        <f aca="false">TRIM(E28)</f>
        <v>ZE21860338</v>
      </c>
      <c r="V28" s="36"/>
      <c r="W28" s="36" t="n">
        <f aca="false">IF(R28="","",1)</f>
        <v>1</v>
      </c>
      <c r="X28" s="36" t="str">
        <f aca="false">IF(U28="","",IF(COUNTIF(U$7:U$601,U28)=1,"",COUNTIF(U$7:U$601,U28)))</f>
        <v/>
      </c>
      <c r="Y28" s="36" t="str">
        <f aca="false">IF(X28="","",IF(X28&gt;1,1,""))</f>
        <v/>
      </c>
      <c r="Z28" s="36" t="str">
        <f aca="false">IF(U28="","",IF(LEN(TRIM(U28))&lt;&gt;10,1,""))</f>
        <v/>
      </c>
      <c r="AB28" s="36" t="str">
        <f aca="false">IF(U28="","",IF(OR(LEN(TRIM(H28))&gt;250,LEN(TRIM(H28))&lt;1),1,""))</f>
        <v/>
      </c>
      <c r="AC28" s="36" t="str">
        <f aca="false">IF(U28="","",IF(OR(LEN(TRIM(H28))&gt;220,LEN(TRIM(H28))&lt;1),1,""))</f>
        <v/>
      </c>
      <c r="AD28" s="37" t="n">
        <f aca="false">IF(U28="","",LEN(TRIM(H28)))</f>
        <v>37</v>
      </c>
      <c r="AF28" s="36" t="n">
        <f aca="false">IF(I28="","",_xlfn.IFNA(VLOOKUP(I28,TabelleFisse!$B$4:$C$21,2,0),1))</f>
        <v>0</v>
      </c>
      <c r="AH28" s="36" t="str">
        <f aca="false">IF(U28="","",IF(OR(ISNUMBER(J28)=0,J28&lt;0),1,""))</f>
        <v/>
      </c>
      <c r="AI28" s="36" t="str">
        <f aca="false">IF(U28="","",IF(OR(ISNUMBER(M28)=0,M28&lt;0),1,""))</f>
        <v/>
      </c>
      <c r="AK28" s="36" t="n">
        <f aca="false">IF(OR(U28="",K28=""),"",IF(OR(K28&lt;TabelleFisse!E$4,K28&gt;TabelleFisse!E$5),1,""))</f>
        <v>1</v>
      </c>
      <c r="AL28" s="36" t="str">
        <f aca="false">IF(OR(U28="",L28=""),"",IF(OR(L28&lt;TabelleFisse!E$4,L28&gt;TabelleFisse!E$5),1,""))</f>
        <v/>
      </c>
      <c r="AM28" s="36" t="str">
        <f aca="false">IF(OR(U28="",K28=""),"",IF(K28&gt;TabelleFisse!E$6,1,""))</f>
        <v/>
      </c>
      <c r="AN28" s="36" t="str">
        <f aca="false">IF(OR(U28="",L28=""),"",IF(L28&gt;TabelleFisse!E$6,1,""))</f>
        <v/>
      </c>
      <c r="AP28" s="36" t="n">
        <f aca="false">IF(U28="","",_xlfn.IFNA(VLOOKUP(C28,Partecipanti!$N$10:$O$1203,2,0),1))</f>
        <v>0</v>
      </c>
      <c r="AS28" s="37" t="str">
        <f aca="false">IF(R28=1,CONCATENATE(C28," ",1),"")</f>
        <v>L022 1</v>
      </c>
    </row>
    <row r="29" customFormat="false" ht="100.5" hidden="false" customHeight="true" outlineLevel="0" collapsed="false">
      <c r="A29" s="25" t="s">
        <v>88</v>
      </c>
      <c r="B29" s="21" t="str">
        <f aca="false">IF(Q29="","",Q29)</f>
        <v>ERRORI / ANOMALIE</v>
      </c>
      <c r="C29" s="26" t="str">
        <f aca="false">IF(E29="","",CONCATENATE("L",A29))</f>
        <v>L023</v>
      </c>
      <c r="D29" s="27"/>
      <c r="E29" s="28" t="s">
        <v>89</v>
      </c>
      <c r="F29" s="29"/>
      <c r="G29" s="30"/>
      <c r="H29" s="31" t="s">
        <v>43</v>
      </c>
      <c r="I29" s="32" t="s">
        <v>44</v>
      </c>
      <c r="J29" s="33" t="n">
        <v>39000</v>
      </c>
      <c r="K29" s="34" t="n">
        <v>42404</v>
      </c>
      <c r="L29" s="34"/>
      <c r="M29" s="35" t="n">
        <v>0</v>
      </c>
      <c r="N29" s="28"/>
      <c r="O29" s="28" t="s">
        <v>45</v>
      </c>
      <c r="Q29" s="20" t="str">
        <f aca="false">IF(AND(R29="",S29="",U29=""),"",IF(OR(R29=1,S29=1),"ERRORI / ANOMALIE","OK"))</f>
        <v>ERRORI / ANOMALIE</v>
      </c>
      <c r="R29" s="21" t="n">
        <f aca="false">IF(U29="","",IF(SUM(X29:AC29)+SUM(AF29:AP29)&gt;0,1,""))</f>
        <v>1</v>
      </c>
      <c r="S29" s="21" t="str">
        <f aca="false">IF(U29="","",IF(_xlfn.IFNA(VLOOKUP(CONCATENATE(C29," ",1),Partecipanti!AE$10:AF$1203,2,0),1)=1,"",1))</f>
        <v/>
      </c>
      <c r="U29" s="36" t="str">
        <f aca="false">TRIM(E29)</f>
        <v>ZEE1860383</v>
      </c>
      <c r="V29" s="36"/>
      <c r="W29" s="36" t="n">
        <f aca="false">IF(R29="","",1)</f>
        <v>1</v>
      </c>
      <c r="X29" s="36" t="str">
        <f aca="false">IF(U29="","",IF(COUNTIF(U$7:U$601,U29)=1,"",COUNTIF(U$7:U$601,U29)))</f>
        <v/>
      </c>
      <c r="Y29" s="36" t="str">
        <f aca="false">IF(X29="","",IF(X29&gt;1,1,""))</f>
        <v/>
      </c>
      <c r="Z29" s="36" t="str">
        <f aca="false">IF(U29="","",IF(LEN(TRIM(U29))&lt;&gt;10,1,""))</f>
        <v/>
      </c>
      <c r="AB29" s="36" t="str">
        <f aca="false">IF(U29="","",IF(OR(LEN(TRIM(H29))&gt;250,LEN(TRIM(H29))&lt;1),1,""))</f>
        <v/>
      </c>
      <c r="AC29" s="36" t="str">
        <f aca="false">IF(U29="","",IF(OR(LEN(TRIM(H29))&gt;220,LEN(TRIM(H29))&lt;1),1,""))</f>
        <v/>
      </c>
      <c r="AD29" s="37" t="n">
        <f aca="false">IF(U29="","",LEN(TRIM(H29)))</f>
        <v>37</v>
      </c>
      <c r="AF29" s="36" t="n">
        <f aca="false">IF(I29="","",_xlfn.IFNA(VLOOKUP(I29,TabelleFisse!$B$4:$C$21,2,0),1))</f>
        <v>0</v>
      </c>
      <c r="AH29" s="36" t="str">
        <f aca="false">IF(U29="","",IF(OR(ISNUMBER(J29)=0,J29&lt;0),1,""))</f>
        <v/>
      </c>
      <c r="AI29" s="36" t="str">
        <f aca="false">IF(U29="","",IF(OR(ISNUMBER(M29)=0,M29&lt;0),1,""))</f>
        <v/>
      </c>
      <c r="AK29" s="36" t="n">
        <f aca="false">IF(OR(U29="",K29=""),"",IF(OR(K29&lt;TabelleFisse!E$4,K29&gt;TabelleFisse!E$5),1,""))</f>
        <v>1</v>
      </c>
      <c r="AL29" s="36" t="str">
        <f aca="false">IF(OR(U29="",L29=""),"",IF(OR(L29&lt;TabelleFisse!E$4,L29&gt;TabelleFisse!E$5),1,""))</f>
        <v/>
      </c>
      <c r="AM29" s="36" t="str">
        <f aca="false">IF(OR(U29="",K29=""),"",IF(K29&gt;TabelleFisse!E$6,1,""))</f>
        <v/>
      </c>
      <c r="AN29" s="36" t="str">
        <f aca="false">IF(OR(U29="",L29=""),"",IF(L29&gt;TabelleFisse!E$6,1,""))</f>
        <v/>
      </c>
      <c r="AP29" s="36" t="n">
        <f aca="false">IF(U29="","",_xlfn.IFNA(VLOOKUP(C29,Partecipanti!$N$10:$O$1203,2,0),1))</f>
        <v>0</v>
      </c>
      <c r="AS29" s="37" t="str">
        <f aca="false">IF(R29=1,CONCATENATE(C29," ",1),"")</f>
        <v>L023 1</v>
      </c>
    </row>
    <row r="30" customFormat="false" ht="100.5" hidden="false" customHeight="true" outlineLevel="0" collapsed="false">
      <c r="A30" s="25" t="s">
        <v>90</v>
      </c>
      <c r="B30" s="21" t="str">
        <f aca="false">IF(Q30="","",Q30)</f>
        <v>ERRORI / ANOMALIE</v>
      </c>
      <c r="C30" s="26" t="str">
        <f aca="false">IF(E30="","",CONCATENATE("L",A30))</f>
        <v>L024</v>
      </c>
      <c r="D30" s="27"/>
      <c r="E30" s="28" t="s">
        <v>91</v>
      </c>
      <c r="F30" s="29"/>
      <c r="G30" s="30"/>
      <c r="H30" s="31" t="s">
        <v>43</v>
      </c>
      <c r="I30" s="32" t="s">
        <v>44</v>
      </c>
      <c r="J30" s="33" t="n">
        <v>39000</v>
      </c>
      <c r="K30" s="34" t="n">
        <v>42404</v>
      </c>
      <c r="L30" s="34"/>
      <c r="M30" s="35" t="n">
        <v>0</v>
      </c>
      <c r="N30" s="28"/>
      <c r="O30" s="28" t="s">
        <v>45</v>
      </c>
      <c r="Q30" s="20" t="str">
        <f aca="false">IF(AND(R30="",S30="",U30=""),"",IF(OR(R30=1,S30=1),"ERRORI / ANOMALIE","OK"))</f>
        <v>ERRORI / ANOMALIE</v>
      </c>
      <c r="R30" s="21" t="n">
        <f aca="false">IF(U30="","",IF(SUM(X30:AC30)+SUM(AF30:AP30)&gt;0,1,""))</f>
        <v>1</v>
      </c>
      <c r="S30" s="21" t="str">
        <f aca="false">IF(U30="","",IF(_xlfn.IFNA(VLOOKUP(CONCATENATE(C30," ",1),Partecipanti!AE$10:AF$1203,2,0),1)=1,"",1))</f>
        <v/>
      </c>
      <c r="U30" s="36" t="str">
        <f aca="false">TRIM(E30)</f>
        <v>Z9018603AB</v>
      </c>
      <c r="V30" s="36"/>
      <c r="W30" s="36" t="n">
        <f aca="false">IF(R30="","",1)</f>
        <v>1</v>
      </c>
      <c r="X30" s="36" t="str">
        <f aca="false">IF(U30="","",IF(COUNTIF(U$7:U$601,U30)=1,"",COUNTIF(U$7:U$601,U30)))</f>
        <v/>
      </c>
      <c r="Y30" s="36" t="str">
        <f aca="false">IF(X30="","",IF(X30&gt;1,1,""))</f>
        <v/>
      </c>
      <c r="Z30" s="36" t="str">
        <f aca="false">IF(U30="","",IF(LEN(TRIM(U30))&lt;&gt;10,1,""))</f>
        <v/>
      </c>
      <c r="AB30" s="36" t="str">
        <f aca="false">IF(U30="","",IF(OR(LEN(TRIM(H30))&gt;250,LEN(TRIM(H30))&lt;1),1,""))</f>
        <v/>
      </c>
      <c r="AC30" s="36" t="str">
        <f aca="false">IF(U30="","",IF(OR(LEN(TRIM(H30))&gt;220,LEN(TRIM(H30))&lt;1),1,""))</f>
        <v/>
      </c>
      <c r="AD30" s="37" t="n">
        <f aca="false">IF(U30="","",LEN(TRIM(H30)))</f>
        <v>37</v>
      </c>
      <c r="AF30" s="36" t="n">
        <f aca="false">IF(I30="","",_xlfn.IFNA(VLOOKUP(I30,TabelleFisse!$B$4:$C$21,2,0),1))</f>
        <v>0</v>
      </c>
      <c r="AH30" s="36" t="str">
        <f aca="false">IF(U30="","",IF(OR(ISNUMBER(J30)=0,J30&lt;0),1,""))</f>
        <v/>
      </c>
      <c r="AI30" s="36" t="str">
        <f aca="false">IF(U30="","",IF(OR(ISNUMBER(M30)=0,M30&lt;0),1,""))</f>
        <v/>
      </c>
      <c r="AK30" s="36" t="n">
        <f aca="false">IF(OR(U30="",K30=""),"",IF(OR(K30&lt;TabelleFisse!E$4,K30&gt;TabelleFisse!E$5),1,""))</f>
        <v>1</v>
      </c>
      <c r="AL30" s="36" t="str">
        <f aca="false">IF(OR(U30="",L30=""),"",IF(OR(L30&lt;TabelleFisse!E$4,L30&gt;TabelleFisse!E$5),1,""))</f>
        <v/>
      </c>
      <c r="AM30" s="36" t="str">
        <f aca="false">IF(OR(U30="",K30=""),"",IF(K30&gt;TabelleFisse!E$6,1,""))</f>
        <v/>
      </c>
      <c r="AN30" s="36" t="str">
        <f aca="false">IF(OR(U30="",L30=""),"",IF(L30&gt;TabelleFisse!E$6,1,""))</f>
        <v/>
      </c>
      <c r="AP30" s="36" t="n">
        <f aca="false">IF(U30="","",_xlfn.IFNA(VLOOKUP(C30,Partecipanti!$N$10:$O$1203,2,0),1))</f>
        <v>0</v>
      </c>
      <c r="AS30" s="37" t="str">
        <f aca="false">IF(R30=1,CONCATENATE(C30," ",1),"")</f>
        <v>L024 1</v>
      </c>
    </row>
    <row r="31" customFormat="false" ht="100.5" hidden="false" customHeight="true" outlineLevel="0" collapsed="false">
      <c r="A31" s="25" t="s">
        <v>92</v>
      </c>
      <c r="B31" s="21" t="str">
        <f aca="false">IF(Q31="","",Q31)</f>
        <v>ERRORI / ANOMALIE</v>
      </c>
      <c r="C31" s="26" t="str">
        <f aca="false">IF(E31="","",CONCATENATE("L",A31))</f>
        <v>L025</v>
      </c>
      <c r="D31" s="27"/>
      <c r="E31" s="28" t="s">
        <v>93</v>
      </c>
      <c r="F31" s="29"/>
      <c r="G31" s="30"/>
      <c r="H31" s="31" t="s">
        <v>43</v>
      </c>
      <c r="I31" s="32" t="s">
        <v>44</v>
      </c>
      <c r="J31" s="33" t="n">
        <v>39000</v>
      </c>
      <c r="K31" s="34" t="n">
        <v>42404</v>
      </c>
      <c r="L31" s="34"/>
      <c r="M31" s="35" t="n">
        <v>0</v>
      </c>
      <c r="N31" s="28"/>
      <c r="O31" s="28" t="s">
        <v>45</v>
      </c>
      <c r="Q31" s="20" t="str">
        <f aca="false">IF(AND(R31="",S31="",U31=""),"",IF(OR(R31=1,S31=1),"ERRORI / ANOMALIE","OK"))</f>
        <v>ERRORI / ANOMALIE</v>
      </c>
      <c r="R31" s="21" t="n">
        <f aca="false">IF(U31="","",IF(SUM(X31:AC31)+SUM(AF31:AP31)&gt;0,1,""))</f>
        <v>1</v>
      </c>
      <c r="S31" s="21" t="str">
        <f aca="false">IF(U31="","",IF(_xlfn.IFNA(VLOOKUP(CONCATENATE(C31," ",1),Partecipanti!AE$10:AF$1203,2,0),1)=1,"",1))</f>
        <v/>
      </c>
      <c r="U31" s="36" t="str">
        <f aca="false">TRIM(E31)</f>
        <v>Z4C18603F8</v>
      </c>
      <c r="V31" s="36"/>
      <c r="W31" s="36" t="n">
        <f aca="false">IF(R31="","",1)</f>
        <v>1</v>
      </c>
      <c r="X31" s="36" t="str">
        <f aca="false">IF(U31="","",IF(COUNTIF(U$7:U$601,U31)=1,"",COUNTIF(U$7:U$601,U31)))</f>
        <v/>
      </c>
      <c r="Y31" s="36" t="str">
        <f aca="false">IF(X31="","",IF(X31&gt;1,1,""))</f>
        <v/>
      </c>
      <c r="Z31" s="36" t="str">
        <f aca="false">IF(U31="","",IF(LEN(TRIM(U31))&lt;&gt;10,1,""))</f>
        <v/>
      </c>
      <c r="AB31" s="36" t="str">
        <f aca="false">IF(U31="","",IF(OR(LEN(TRIM(H31))&gt;250,LEN(TRIM(H31))&lt;1),1,""))</f>
        <v/>
      </c>
      <c r="AC31" s="36" t="str">
        <f aca="false">IF(U31="","",IF(OR(LEN(TRIM(H31))&gt;220,LEN(TRIM(H31))&lt;1),1,""))</f>
        <v/>
      </c>
      <c r="AD31" s="37" t="n">
        <f aca="false">IF(U31="","",LEN(TRIM(H31)))</f>
        <v>37</v>
      </c>
      <c r="AF31" s="36" t="n">
        <f aca="false">IF(I31="","",_xlfn.IFNA(VLOOKUP(I31,TabelleFisse!$B$4:$C$21,2,0),1))</f>
        <v>0</v>
      </c>
      <c r="AH31" s="36" t="str">
        <f aca="false">IF(U31="","",IF(OR(ISNUMBER(J31)=0,J31&lt;0),1,""))</f>
        <v/>
      </c>
      <c r="AI31" s="36" t="str">
        <f aca="false">IF(U31="","",IF(OR(ISNUMBER(M31)=0,M31&lt;0),1,""))</f>
        <v/>
      </c>
      <c r="AK31" s="36" t="n">
        <f aca="false">IF(OR(U31="",K31=""),"",IF(OR(K31&lt;TabelleFisse!E$4,K31&gt;TabelleFisse!E$5),1,""))</f>
        <v>1</v>
      </c>
      <c r="AL31" s="36" t="str">
        <f aca="false">IF(OR(U31="",L31=""),"",IF(OR(L31&lt;TabelleFisse!E$4,L31&gt;TabelleFisse!E$5),1,""))</f>
        <v/>
      </c>
      <c r="AM31" s="36" t="str">
        <f aca="false">IF(OR(U31="",K31=""),"",IF(K31&gt;TabelleFisse!E$6,1,""))</f>
        <v/>
      </c>
      <c r="AN31" s="36" t="str">
        <f aca="false">IF(OR(U31="",L31=""),"",IF(L31&gt;TabelleFisse!E$6,1,""))</f>
        <v/>
      </c>
      <c r="AP31" s="36" t="n">
        <f aca="false">IF(U31="","",_xlfn.IFNA(VLOOKUP(C31,Partecipanti!$N$10:$O$1203,2,0),1))</f>
        <v>0</v>
      </c>
      <c r="AS31" s="37" t="str">
        <f aca="false">IF(R31=1,CONCATENATE(C31," ",1),"")</f>
        <v>L025 1</v>
      </c>
    </row>
    <row r="32" customFormat="false" ht="100.5" hidden="false" customHeight="true" outlineLevel="0" collapsed="false">
      <c r="A32" s="25" t="s">
        <v>94</v>
      </c>
      <c r="B32" s="21" t="str">
        <f aca="false">IF(Q32="","",Q32)</f>
        <v>ERRORI / ANOMALIE</v>
      </c>
      <c r="C32" s="26" t="str">
        <f aca="false">IF(E32="","",CONCATENATE("L",A32))</f>
        <v>L026</v>
      </c>
      <c r="D32" s="27"/>
      <c r="E32" s="28" t="s">
        <v>95</v>
      </c>
      <c r="F32" s="29"/>
      <c r="G32" s="30"/>
      <c r="H32" s="31" t="s">
        <v>43</v>
      </c>
      <c r="I32" s="32" t="s">
        <v>44</v>
      </c>
      <c r="J32" s="33" t="n">
        <v>39000</v>
      </c>
      <c r="K32" s="34" t="n">
        <v>42404</v>
      </c>
      <c r="L32" s="34"/>
      <c r="M32" s="35" t="n">
        <v>0</v>
      </c>
      <c r="N32" s="28"/>
      <c r="O32" s="28" t="s">
        <v>45</v>
      </c>
      <c r="Q32" s="20" t="str">
        <f aca="false">IF(AND(R32="",S32="",U32=""),"",IF(OR(R32=1,S32=1),"ERRORI / ANOMALIE","OK"))</f>
        <v>ERRORI / ANOMALIE</v>
      </c>
      <c r="R32" s="21" t="n">
        <f aca="false">IF(U32="","",IF(SUM(X32:AC32)+SUM(AF32:AP32)&gt;0,1,""))</f>
        <v>1</v>
      </c>
      <c r="S32" s="21" t="str">
        <f aca="false">IF(U32="","",IF(_xlfn.IFNA(VLOOKUP(CONCATENATE(C32," ",1),Partecipanti!AE$10:AF$1203,2,0),1)=1,"",1))</f>
        <v/>
      </c>
      <c r="U32" s="36" t="str">
        <f aca="false">TRIM(E32)</f>
        <v>ZE91860420</v>
      </c>
      <c r="V32" s="36"/>
      <c r="W32" s="36" t="n">
        <f aca="false">IF(R32="","",1)</f>
        <v>1</v>
      </c>
      <c r="X32" s="36" t="str">
        <f aca="false">IF(U32="","",IF(COUNTIF(U$7:U$601,U32)=1,"",COUNTIF(U$7:U$601,U32)))</f>
        <v/>
      </c>
      <c r="Y32" s="36" t="str">
        <f aca="false">IF(X32="","",IF(X32&gt;1,1,""))</f>
        <v/>
      </c>
      <c r="Z32" s="36" t="str">
        <f aca="false">IF(U32="","",IF(LEN(TRIM(U32))&lt;&gt;10,1,""))</f>
        <v/>
      </c>
      <c r="AB32" s="36" t="str">
        <f aca="false">IF(U32="","",IF(OR(LEN(TRIM(H32))&gt;250,LEN(TRIM(H32))&lt;1),1,""))</f>
        <v/>
      </c>
      <c r="AC32" s="36" t="str">
        <f aca="false">IF(U32="","",IF(OR(LEN(TRIM(H32))&gt;220,LEN(TRIM(H32))&lt;1),1,""))</f>
        <v/>
      </c>
      <c r="AD32" s="37" t="n">
        <f aca="false">IF(U32="","",LEN(TRIM(H32)))</f>
        <v>37</v>
      </c>
      <c r="AF32" s="36" t="n">
        <f aca="false">IF(I32="","",_xlfn.IFNA(VLOOKUP(I32,TabelleFisse!$B$4:$C$21,2,0),1))</f>
        <v>0</v>
      </c>
      <c r="AH32" s="36" t="str">
        <f aca="false">IF(U32="","",IF(OR(ISNUMBER(J32)=0,J32&lt;0),1,""))</f>
        <v/>
      </c>
      <c r="AI32" s="36" t="str">
        <f aca="false">IF(U32="","",IF(OR(ISNUMBER(M32)=0,M32&lt;0),1,""))</f>
        <v/>
      </c>
      <c r="AK32" s="36" t="n">
        <f aca="false">IF(OR(U32="",K32=""),"",IF(OR(K32&lt;TabelleFisse!E$4,K32&gt;TabelleFisse!E$5),1,""))</f>
        <v>1</v>
      </c>
      <c r="AL32" s="36" t="str">
        <f aca="false">IF(OR(U32="",L32=""),"",IF(OR(L32&lt;TabelleFisse!E$4,L32&gt;TabelleFisse!E$5),1,""))</f>
        <v/>
      </c>
      <c r="AM32" s="36" t="str">
        <f aca="false">IF(OR(U32="",K32=""),"",IF(K32&gt;TabelleFisse!E$6,1,""))</f>
        <v/>
      </c>
      <c r="AN32" s="36" t="str">
        <f aca="false">IF(OR(U32="",L32=""),"",IF(L32&gt;TabelleFisse!E$6,1,""))</f>
        <v/>
      </c>
      <c r="AP32" s="36" t="n">
        <f aca="false">IF(U32="","",_xlfn.IFNA(VLOOKUP(C32,Partecipanti!$N$10:$O$1203,2,0),1))</f>
        <v>0</v>
      </c>
      <c r="AS32" s="37" t="str">
        <f aca="false">IF(R32=1,CONCATENATE(C32," ",1),"")</f>
        <v>L026 1</v>
      </c>
    </row>
    <row r="33" customFormat="false" ht="100.5" hidden="false" customHeight="true" outlineLevel="0" collapsed="false">
      <c r="A33" s="25" t="s">
        <v>96</v>
      </c>
      <c r="B33" s="21" t="str">
        <f aca="false">IF(Q33="","",Q33)</f>
        <v>ERRORI / ANOMALIE</v>
      </c>
      <c r="C33" s="26" t="str">
        <f aca="false">IF(E33="","",CONCATENATE("L",A33))</f>
        <v>L027</v>
      </c>
      <c r="D33" s="27"/>
      <c r="E33" s="28" t="s">
        <v>97</v>
      </c>
      <c r="F33" s="29"/>
      <c r="G33" s="30"/>
      <c r="H33" s="31" t="s">
        <v>43</v>
      </c>
      <c r="I33" s="32" t="s">
        <v>44</v>
      </c>
      <c r="J33" s="33" t="n">
        <v>39000</v>
      </c>
      <c r="K33" s="34" t="n">
        <v>42404</v>
      </c>
      <c r="L33" s="34"/>
      <c r="M33" s="35" t="n">
        <v>0</v>
      </c>
      <c r="N33" s="28"/>
      <c r="O33" s="28" t="s">
        <v>45</v>
      </c>
      <c r="Q33" s="20" t="str">
        <f aca="false">IF(AND(R33="",S33="",U33=""),"",IF(OR(R33=1,S33=1),"ERRORI / ANOMALIE","OK"))</f>
        <v>ERRORI / ANOMALIE</v>
      </c>
      <c r="R33" s="21" t="n">
        <f aca="false">IF(U33="","",IF(SUM(X33:AC33)+SUM(AF33:AP33)&gt;0,1,""))</f>
        <v>1</v>
      </c>
      <c r="S33" s="21" t="str">
        <f aca="false">IF(U33="","",IF(_xlfn.IFNA(VLOOKUP(CONCATENATE(C33," ",1),Partecipanti!AE$10:AF$1203,2,0),1)=1,"",1))</f>
        <v/>
      </c>
      <c r="U33" s="36" t="str">
        <f aca="false">TRIM(E33)</f>
        <v>ZC5186043A</v>
      </c>
      <c r="V33" s="36"/>
      <c r="W33" s="36" t="n">
        <f aca="false">IF(R33="","",1)</f>
        <v>1</v>
      </c>
      <c r="X33" s="36" t="str">
        <f aca="false">IF(U33="","",IF(COUNTIF(U$7:U$601,U33)=1,"",COUNTIF(U$7:U$601,U33)))</f>
        <v/>
      </c>
      <c r="Y33" s="36" t="str">
        <f aca="false">IF(X33="","",IF(X33&gt;1,1,""))</f>
        <v/>
      </c>
      <c r="Z33" s="36" t="str">
        <f aca="false">IF(U33="","",IF(LEN(TRIM(U33))&lt;&gt;10,1,""))</f>
        <v/>
      </c>
      <c r="AB33" s="36" t="str">
        <f aca="false">IF(U33="","",IF(OR(LEN(TRIM(H33))&gt;250,LEN(TRIM(H33))&lt;1),1,""))</f>
        <v/>
      </c>
      <c r="AC33" s="36" t="str">
        <f aca="false">IF(U33="","",IF(OR(LEN(TRIM(H33))&gt;220,LEN(TRIM(H33))&lt;1),1,""))</f>
        <v/>
      </c>
      <c r="AD33" s="37" t="n">
        <f aca="false">IF(U33="","",LEN(TRIM(H33)))</f>
        <v>37</v>
      </c>
      <c r="AF33" s="36" t="n">
        <f aca="false">IF(I33="","",_xlfn.IFNA(VLOOKUP(I33,TabelleFisse!$B$4:$C$21,2,0),1))</f>
        <v>0</v>
      </c>
      <c r="AH33" s="36" t="str">
        <f aca="false">IF(U33="","",IF(OR(ISNUMBER(J33)=0,J33&lt;0),1,""))</f>
        <v/>
      </c>
      <c r="AI33" s="36" t="str">
        <f aca="false">IF(U33="","",IF(OR(ISNUMBER(M33)=0,M33&lt;0),1,""))</f>
        <v/>
      </c>
      <c r="AK33" s="36" t="n">
        <f aca="false">IF(OR(U33="",K33=""),"",IF(OR(K33&lt;TabelleFisse!E$4,K33&gt;TabelleFisse!E$5),1,""))</f>
        <v>1</v>
      </c>
      <c r="AL33" s="36" t="str">
        <f aca="false">IF(OR(U33="",L33=""),"",IF(OR(L33&lt;TabelleFisse!E$4,L33&gt;TabelleFisse!E$5),1,""))</f>
        <v/>
      </c>
      <c r="AM33" s="36" t="str">
        <f aca="false">IF(OR(U33="",K33=""),"",IF(K33&gt;TabelleFisse!E$6,1,""))</f>
        <v/>
      </c>
      <c r="AN33" s="36" t="str">
        <f aca="false">IF(OR(U33="",L33=""),"",IF(L33&gt;TabelleFisse!E$6,1,""))</f>
        <v/>
      </c>
      <c r="AP33" s="36" t="n">
        <f aca="false">IF(U33="","",_xlfn.IFNA(VLOOKUP(C33,Partecipanti!$N$10:$O$1203,2,0),1))</f>
        <v>0</v>
      </c>
      <c r="AS33" s="37" t="str">
        <f aca="false">IF(R33=1,CONCATENATE(C33," ",1),"")</f>
        <v>L027 1</v>
      </c>
    </row>
    <row r="34" customFormat="false" ht="100.5" hidden="false" customHeight="true" outlineLevel="0" collapsed="false">
      <c r="A34" s="25" t="s">
        <v>98</v>
      </c>
      <c r="B34" s="21" t="str">
        <f aca="false">IF(Q34="","",Q34)</f>
        <v>ERRORI / ANOMALIE</v>
      </c>
      <c r="C34" s="26" t="str">
        <f aca="false">IF(E34="","",CONCATENATE("L",A34))</f>
        <v>L028</v>
      </c>
      <c r="D34" s="27"/>
      <c r="E34" s="28" t="s">
        <v>99</v>
      </c>
      <c r="F34" s="29"/>
      <c r="G34" s="30"/>
      <c r="H34" s="31" t="s">
        <v>43</v>
      </c>
      <c r="I34" s="32" t="s">
        <v>44</v>
      </c>
      <c r="J34" s="33" t="n">
        <v>39000</v>
      </c>
      <c r="K34" s="34" t="n">
        <v>42404</v>
      </c>
      <c r="L34" s="34"/>
      <c r="M34" s="35" t="n">
        <v>0</v>
      </c>
      <c r="N34" s="28"/>
      <c r="O34" s="28" t="s">
        <v>45</v>
      </c>
      <c r="Q34" s="20" t="str">
        <f aca="false">IF(AND(R34="",S34="",U34=""),"",IF(OR(R34=1,S34=1),"ERRORI / ANOMALIE","OK"))</f>
        <v>ERRORI / ANOMALIE</v>
      </c>
      <c r="R34" s="21" t="n">
        <f aca="false">IF(U34="","",IF(SUM(X34:AC34)+SUM(AF34:AP34)&gt;0,1,""))</f>
        <v>1</v>
      </c>
      <c r="S34" s="21" t="str">
        <f aca="false">IF(U34="","",IF(_xlfn.IFNA(VLOOKUP(CONCATENATE(C34," ",1),Partecipanti!AE$10:AF$1203,2,0),1)=1,"",1))</f>
        <v/>
      </c>
      <c r="U34" s="36" t="str">
        <f aca="false">TRIM(E34)</f>
        <v>ZD41860459</v>
      </c>
      <c r="V34" s="36"/>
      <c r="W34" s="36" t="n">
        <f aca="false">IF(R34="","",1)</f>
        <v>1</v>
      </c>
      <c r="X34" s="36" t="str">
        <f aca="false">IF(U34="","",IF(COUNTIF(U$7:U$601,U34)=1,"",COUNTIF(U$7:U$601,U34)))</f>
        <v/>
      </c>
      <c r="Y34" s="36" t="str">
        <f aca="false">IF(X34="","",IF(X34&gt;1,1,""))</f>
        <v/>
      </c>
      <c r="Z34" s="36" t="str">
        <f aca="false">IF(U34="","",IF(LEN(TRIM(U34))&lt;&gt;10,1,""))</f>
        <v/>
      </c>
      <c r="AB34" s="36" t="str">
        <f aca="false">IF(U34="","",IF(OR(LEN(TRIM(H34))&gt;250,LEN(TRIM(H34))&lt;1),1,""))</f>
        <v/>
      </c>
      <c r="AC34" s="36" t="str">
        <f aca="false">IF(U34="","",IF(OR(LEN(TRIM(H34))&gt;220,LEN(TRIM(H34))&lt;1),1,""))</f>
        <v/>
      </c>
      <c r="AD34" s="37" t="n">
        <f aca="false">IF(U34="","",LEN(TRIM(H34)))</f>
        <v>37</v>
      </c>
      <c r="AF34" s="36" t="n">
        <f aca="false">IF(I34="","",_xlfn.IFNA(VLOOKUP(I34,TabelleFisse!$B$4:$C$21,2,0),1))</f>
        <v>0</v>
      </c>
      <c r="AH34" s="36" t="str">
        <f aca="false">IF(U34="","",IF(OR(ISNUMBER(J34)=0,J34&lt;0),1,""))</f>
        <v/>
      </c>
      <c r="AI34" s="36" t="str">
        <f aca="false">IF(U34="","",IF(OR(ISNUMBER(M34)=0,M34&lt;0),1,""))</f>
        <v/>
      </c>
      <c r="AK34" s="36" t="n">
        <f aca="false">IF(OR(U34="",K34=""),"",IF(OR(K34&lt;TabelleFisse!E$4,K34&gt;TabelleFisse!E$5),1,""))</f>
        <v>1</v>
      </c>
      <c r="AL34" s="36" t="str">
        <f aca="false">IF(OR(U34="",L34=""),"",IF(OR(L34&lt;TabelleFisse!E$4,L34&gt;TabelleFisse!E$5),1,""))</f>
        <v/>
      </c>
      <c r="AM34" s="36" t="str">
        <f aca="false">IF(OR(U34="",K34=""),"",IF(K34&gt;TabelleFisse!E$6,1,""))</f>
        <v/>
      </c>
      <c r="AN34" s="36" t="str">
        <f aca="false">IF(OR(U34="",L34=""),"",IF(L34&gt;TabelleFisse!E$6,1,""))</f>
        <v/>
      </c>
      <c r="AP34" s="36" t="n">
        <f aca="false">IF(U34="","",_xlfn.IFNA(VLOOKUP(C34,Partecipanti!$N$10:$O$1203,2,0),1))</f>
        <v>0</v>
      </c>
      <c r="AS34" s="37" t="str">
        <f aca="false">IF(R34=1,CONCATENATE(C34," ",1),"")</f>
        <v>L028 1</v>
      </c>
    </row>
    <row r="35" customFormat="false" ht="100.5" hidden="false" customHeight="true" outlineLevel="0" collapsed="false">
      <c r="A35" s="25" t="s">
        <v>100</v>
      </c>
      <c r="B35" s="21" t="str">
        <f aca="false">IF(Q35="","",Q35)</f>
        <v>ERRORI / ANOMALIE</v>
      </c>
      <c r="C35" s="26" t="str">
        <f aca="false">IF(E35="","",CONCATENATE("L",A35))</f>
        <v>L029</v>
      </c>
      <c r="D35" s="27"/>
      <c r="E35" s="28" t="s">
        <v>101</v>
      </c>
      <c r="F35" s="29"/>
      <c r="G35" s="30"/>
      <c r="H35" s="31" t="s">
        <v>43</v>
      </c>
      <c r="I35" s="32" t="s">
        <v>44</v>
      </c>
      <c r="J35" s="33" t="n">
        <v>39000</v>
      </c>
      <c r="K35" s="34" t="n">
        <v>42404</v>
      </c>
      <c r="L35" s="34"/>
      <c r="M35" s="35" t="n">
        <v>0</v>
      </c>
      <c r="N35" s="28"/>
      <c r="O35" s="28" t="s">
        <v>45</v>
      </c>
      <c r="Q35" s="20" t="str">
        <f aca="false">IF(AND(R35="",S35="",U35=""),"",IF(OR(R35=1,S35=1),"ERRORI / ANOMALIE","OK"))</f>
        <v>ERRORI / ANOMALIE</v>
      </c>
      <c r="R35" s="21" t="n">
        <f aca="false">IF(U35="","",IF(SUM(X35:AC35)+SUM(AF35:AP35)&gt;0,1,""))</f>
        <v>1</v>
      </c>
      <c r="S35" s="21" t="str">
        <f aca="false">IF(U35="","",IF(_xlfn.IFNA(VLOOKUP(CONCATENATE(C35," ",1),Partecipanti!AE$10:AF$1203,2,0),1)=1,"",1))</f>
        <v/>
      </c>
      <c r="U35" s="36" t="str">
        <f aca="false">TRIM(E35)</f>
        <v>Z4018604A8</v>
      </c>
      <c r="V35" s="36"/>
      <c r="W35" s="36" t="n">
        <f aca="false">IF(R35="","",1)</f>
        <v>1</v>
      </c>
      <c r="X35" s="36" t="str">
        <f aca="false">IF(U35="","",IF(COUNTIF(U$7:U$601,U35)=1,"",COUNTIF(U$7:U$601,U35)))</f>
        <v/>
      </c>
      <c r="Y35" s="36" t="str">
        <f aca="false">IF(X35="","",IF(X35&gt;1,1,""))</f>
        <v/>
      </c>
      <c r="Z35" s="36" t="str">
        <f aca="false">IF(U35="","",IF(LEN(TRIM(U35))&lt;&gt;10,1,""))</f>
        <v/>
      </c>
      <c r="AB35" s="36" t="str">
        <f aca="false">IF(U35="","",IF(OR(LEN(TRIM(H35))&gt;250,LEN(TRIM(H35))&lt;1),1,""))</f>
        <v/>
      </c>
      <c r="AC35" s="36" t="str">
        <f aca="false">IF(U35="","",IF(OR(LEN(TRIM(H35))&gt;220,LEN(TRIM(H35))&lt;1),1,""))</f>
        <v/>
      </c>
      <c r="AD35" s="37" t="n">
        <f aca="false">IF(U35="","",LEN(TRIM(H35)))</f>
        <v>37</v>
      </c>
      <c r="AF35" s="36" t="n">
        <f aca="false">IF(I35="","",_xlfn.IFNA(VLOOKUP(I35,TabelleFisse!$B$4:$C$21,2,0),1))</f>
        <v>0</v>
      </c>
      <c r="AH35" s="36" t="str">
        <f aca="false">IF(U35="","",IF(OR(ISNUMBER(J35)=0,J35&lt;0),1,""))</f>
        <v/>
      </c>
      <c r="AI35" s="36" t="str">
        <f aca="false">IF(U35="","",IF(OR(ISNUMBER(M35)=0,M35&lt;0),1,""))</f>
        <v/>
      </c>
      <c r="AK35" s="36" t="n">
        <f aca="false">IF(OR(U35="",K35=""),"",IF(OR(K35&lt;TabelleFisse!E$4,K35&gt;TabelleFisse!E$5),1,""))</f>
        <v>1</v>
      </c>
      <c r="AL35" s="36" t="str">
        <f aca="false">IF(OR(U35="",L35=""),"",IF(OR(L35&lt;TabelleFisse!E$4,L35&gt;TabelleFisse!E$5),1,""))</f>
        <v/>
      </c>
      <c r="AM35" s="36" t="str">
        <f aca="false">IF(OR(U35="",K35=""),"",IF(K35&gt;TabelleFisse!E$6,1,""))</f>
        <v/>
      </c>
      <c r="AN35" s="36" t="str">
        <f aca="false">IF(OR(U35="",L35=""),"",IF(L35&gt;TabelleFisse!E$6,1,""))</f>
        <v/>
      </c>
      <c r="AP35" s="36" t="n">
        <f aca="false">IF(U35="","",_xlfn.IFNA(VLOOKUP(C35,Partecipanti!$N$10:$O$1203,2,0),1))</f>
        <v>0</v>
      </c>
      <c r="AS35" s="37" t="str">
        <f aca="false">IF(R35=1,CONCATENATE(C35," ",1),"")</f>
        <v>L029 1</v>
      </c>
    </row>
    <row r="36" customFormat="false" ht="100.5" hidden="false" customHeight="true" outlineLevel="0" collapsed="false">
      <c r="A36" s="25" t="s">
        <v>102</v>
      </c>
      <c r="B36" s="21" t="str">
        <f aca="false">IF(Q36="","",Q36)</f>
        <v>ERRORI / ANOMALIE</v>
      </c>
      <c r="C36" s="26" t="str">
        <f aca="false">IF(E36="","",CONCATENATE("L",A36))</f>
        <v>L030</v>
      </c>
      <c r="D36" s="27"/>
      <c r="E36" s="28" t="s">
        <v>103</v>
      </c>
      <c r="F36" s="29"/>
      <c r="G36" s="30"/>
      <c r="H36" s="31" t="s">
        <v>43</v>
      </c>
      <c r="I36" s="32" t="s">
        <v>44</v>
      </c>
      <c r="J36" s="33" t="n">
        <v>39000</v>
      </c>
      <c r="K36" s="34" t="n">
        <v>42404</v>
      </c>
      <c r="L36" s="34"/>
      <c r="M36" s="35" t="n">
        <v>0</v>
      </c>
      <c r="N36" s="28"/>
      <c r="O36" s="28" t="s">
        <v>45</v>
      </c>
      <c r="Q36" s="20" t="str">
        <f aca="false">IF(AND(R36="",S36="",U36=""),"",IF(OR(R36=1,S36=1),"ERRORI / ANOMALIE","OK"))</f>
        <v>ERRORI / ANOMALIE</v>
      </c>
      <c r="R36" s="21" t="n">
        <f aca="false">IF(U36="","",IF(SUM(X36:AC36)+SUM(AF36:AP36)&gt;0,1,""))</f>
        <v>1</v>
      </c>
      <c r="S36" s="21" t="str">
        <f aca="false">IF(U36="","",IF(_xlfn.IFNA(VLOOKUP(CONCATENATE(C36," ",1),Partecipanti!AE$10:AF$1203,2,0),1)=1,"",1))</f>
        <v/>
      </c>
      <c r="U36" s="36" t="str">
        <f aca="false">TRIM(E36)</f>
        <v>Z4418604C1</v>
      </c>
      <c r="V36" s="36"/>
      <c r="W36" s="36" t="n">
        <f aca="false">IF(R36="","",1)</f>
        <v>1</v>
      </c>
      <c r="X36" s="36" t="str">
        <f aca="false">IF(U36="","",IF(COUNTIF(U$7:U$601,U36)=1,"",COUNTIF(U$7:U$601,U36)))</f>
        <v/>
      </c>
      <c r="Y36" s="36" t="str">
        <f aca="false">IF(X36="","",IF(X36&gt;1,1,""))</f>
        <v/>
      </c>
      <c r="Z36" s="36" t="str">
        <f aca="false">IF(U36="","",IF(LEN(TRIM(U36))&lt;&gt;10,1,""))</f>
        <v/>
      </c>
      <c r="AB36" s="36" t="str">
        <f aca="false">IF(U36="","",IF(OR(LEN(TRIM(H36))&gt;250,LEN(TRIM(H36))&lt;1),1,""))</f>
        <v/>
      </c>
      <c r="AC36" s="36" t="str">
        <f aca="false">IF(U36="","",IF(OR(LEN(TRIM(H36))&gt;220,LEN(TRIM(H36))&lt;1),1,""))</f>
        <v/>
      </c>
      <c r="AD36" s="37" t="n">
        <f aca="false">IF(U36="","",LEN(TRIM(H36)))</f>
        <v>37</v>
      </c>
      <c r="AF36" s="36" t="n">
        <f aca="false">IF(I36="","",_xlfn.IFNA(VLOOKUP(I36,TabelleFisse!$B$4:$C$21,2,0),1))</f>
        <v>0</v>
      </c>
      <c r="AH36" s="36" t="str">
        <f aca="false">IF(U36="","",IF(OR(ISNUMBER(J36)=0,J36&lt;0),1,""))</f>
        <v/>
      </c>
      <c r="AI36" s="36" t="str">
        <f aca="false">IF(U36="","",IF(OR(ISNUMBER(M36)=0,M36&lt;0),1,""))</f>
        <v/>
      </c>
      <c r="AK36" s="36" t="n">
        <f aca="false">IF(OR(U36="",K36=""),"",IF(OR(K36&lt;TabelleFisse!E$4,K36&gt;TabelleFisse!E$5),1,""))</f>
        <v>1</v>
      </c>
      <c r="AL36" s="36" t="str">
        <f aca="false">IF(OR(U36="",L36=""),"",IF(OR(L36&lt;TabelleFisse!E$4,L36&gt;TabelleFisse!E$5),1,""))</f>
        <v/>
      </c>
      <c r="AM36" s="36" t="str">
        <f aca="false">IF(OR(U36="",K36=""),"",IF(K36&gt;TabelleFisse!E$6,1,""))</f>
        <v/>
      </c>
      <c r="AN36" s="36" t="str">
        <f aca="false">IF(OR(U36="",L36=""),"",IF(L36&gt;TabelleFisse!E$6,1,""))</f>
        <v/>
      </c>
      <c r="AP36" s="36" t="n">
        <f aca="false">IF(U36="","",_xlfn.IFNA(VLOOKUP(C36,Partecipanti!$N$10:$O$1203,2,0),1))</f>
        <v>0</v>
      </c>
      <c r="AS36" s="37" t="str">
        <f aca="false">IF(R36=1,CONCATENATE(C36," ",1),"")</f>
        <v>L030 1</v>
      </c>
    </row>
    <row r="37" customFormat="false" ht="100.5" hidden="false" customHeight="true" outlineLevel="0" collapsed="false">
      <c r="A37" s="25" t="s">
        <v>104</v>
      </c>
      <c r="B37" s="21" t="str">
        <f aca="false">IF(Q37="","",Q37)</f>
        <v>ERRORI / ANOMALIE</v>
      </c>
      <c r="C37" s="26" t="str">
        <f aca="false">IF(E37="","",CONCATENATE("L",A37))</f>
        <v>L031</v>
      </c>
      <c r="D37" s="27"/>
      <c r="E37" s="28" t="s">
        <v>105</v>
      </c>
      <c r="F37" s="29"/>
      <c r="G37" s="30"/>
      <c r="H37" s="31" t="s">
        <v>43</v>
      </c>
      <c r="I37" s="32" t="s">
        <v>44</v>
      </c>
      <c r="J37" s="33" t="n">
        <v>39000</v>
      </c>
      <c r="K37" s="34" t="n">
        <v>42404</v>
      </c>
      <c r="L37" s="34"/>
      <c r="M37" s="35" t="n">
        <v>0</v>
      </c>
      <c r="N37" s="28"/>
      <c r="O37" s="28" t="s">
        <v>45</v>
      </c>
      <c r="Q37" s="20" t="str">
        <f aca="false">IF(AND(R37="",S37="",U37=""),"",IF(OR(R37=1,S37=1),"ERRORI / ANOMALIE","OK"))</f>
        <v>ERRORI / ANOMALIE</v>
      </c>
      <c r="R37" s="21" t="n">
        <f aca="false">IF(U37="","",IF(SUM(X37:AC37)+SUM(AF37:AP37)&gt;0,1,""))</f>
        <v>1</v>
      </c>
      <c r="S37" s="21" t="str">
        <f aca="false">IF(U37="","",IF(_xlfn.IFNA(VLOOKUP(CONCATENATE(C37," ",1),Partecipanti!AE$10:AF$1203,2,0),1)=1,"",1))</f>
        <v/>
      </c>
      <c r="U37" s="36" t="str">
        <f aca="false">TRIM(E37)</f>
        <v>Z1518604D5</v>
      </c>
      <c r="V37" s="36"/>
      <c r="W37" s="36" t="n">
        <f aca="false">IF(R37="","",1)</f>
        <v>1</v>
      </c>
      <c r="X37" s="36" t="str">
        <f aca="false">IF(U37="","",IF(COUNTIF(U$7:U$601,U37)=1,"",COUNTIF(U$7:U$601,U37)))</f>
        <v/>
      </c>
      <c r="Y37" s="36" t="str">
        <f aca="false">IF(X37="","",IF(X37&gt;1,1,""))</f>
        <v/>
      </c>
      <c r="Z37" s="36" t="str">
        <f aca="false">IF(U37="","",IF(LEN(TRIM(U37))&lt;&gt;10,1,""))</f>
        <v/>
      </c>
      <c r="AB37" s="36" t="str">
        <f aca="false">IF(U37="","",IF(OR(LEN(TRIM(H37))&gt;250,LEN(TRIM(H37))&lt;1),1,""))</f>
        <v/>
      </c>
      <c r="AC37" s="36" t="str">
        <f aca="false">IF(U37="","",IF(OR(LEN(TRIM(H37))&gt;220,LEN(TRIM(H37))&lt;1),1,""))</f>
        <v/>
      </c>
      <c r="AD37" s="37" t="n">
        <f aca="false">IF(U37="","",LEN(TRIM(H37)))</f>
        <v>37</v>
      </c>
      <c r="AF37" s="36" t="n">
        <f aca="false">IF(I37="","",_xlfn.IFNA(VLOOKUP(I37,TabelleFisse!$B$4:$C$21,2,0),1))</f>
        <v>0</v>
      </c>
      <c r="AH37" s="36" t="str">
        <f aca="false">IF(U37="","",IF(OR(ISNUMBER(J37)=0,J37&lt;0),1,""))</f>
        <v/>
      </c>
      <c r="AI37" s="36" t="str">
        <f aca="false">IF(U37="","",IF(OR(ISNUMBER(M37)=0,M37&lt;0),1,""))</f>
        <v/>
      </c>
      <c r="AK37" s="36" t="n">
        <f aca="false">IF(OR(U37="",K37=""),"",IF(OR(K37&lt;TabelleFisse!E$4,K37&gt;TabelleFisse!E$5),1,""))</f>
        <v>1</v>
      </c>
      <c r="AL37" s="36" t="str">
        <f aca="false">IF(OR(U37="",L37=""),"",IF(OR(L37&lt;TabelleFisse!E$4,L37&gt;TabelleFisse!E$5),1,""))</f>
        <v/>
      </c>
      <c r="AM37" s="36" t="str">
        <f aca="false">IF(OR(U37="",K37=""),"",IF(K37&gt;TabelleFisse!E$6,1,""))</f>
        <v/>
      </c>
      <c r="AN37" s="36" t="str">
        <f aca="false">IF(OR(U37="",L37=""),"",IF(L37&gt;TabelleFisse!E$6,1,""))</f>
        <v/>
      </c>
      <c r="AP37" s="36" t="n">
        <f aca="false">IF(U37="","",_xlfn.IFNA(VLOOKUP(C37,Partecipanti!$N$10:$O$1203,2,0),1))</f>
        <v>0</v>
      </c>
      <c r="AS37" s="37" t="str">
        <f aca="false">IF(R37=1,CONCATENATE(C37," ",1),"")</f>
        <v>L031 1</v>
      </c>
    </row>
    <row r="38" customFormat="false" ht="100.5" hidden="false" customHeight="true" outlineLevel="0" collapsed="false">
      <c r="A38" s="25" t="s">
        <v>106</v>
      </c>
      <c r="B38" s="21" t="str">
        <f aca="false">IF(Q38="","",Q38)</f>
        <v>ERRORI / ANOMALIE</v>
      </c>
      <c r="C38" s="26" t="str">
        <f aca="false">IF(E38="","",CONCATENATE("L",A38))</f>
        <v>L032</v>
      </c>
      <c r="D38" s="27"/>
      <c r="E38" s="28" t="s">
        <v>107</v>
      </c>
      <c r="F38" s="29"/>
      <c r="G38" s="30"/>
      <c r="H38" s="31" t="s">
        <v>43</v>
      </c>
      <c r="I38" s="32" t="s">
        <v>44</v>
      </c>
      <c r="J38" s="33" t="n">
        <v>39000</v>
      </c>
      <c r="K38" s="34" t="n">
        <v>42404</v>
      </c>
      <c r="L38" s="34"/>
      <c r="M38" s="35" t="n">
        <v>0</v>
      </c>
      <c r="N38" s="28"/>
      <c r="O38" s="28" t="s">
        <v>45</v>
      </c>
      <c r="Q38" s="20" t="str">
        <f aca="false">IF(AND(R38="",S38="",U38=""),"",IF(OR(R38=1,S38=1),"ERRORI / ANOMALIE","OK"))</f>
        <v>ERRORI / ANOMALIE</v>
      </c>
      <c r="R38" s="21" t="n">
        <f aca="false">IF(U38="","",IF(SUM(X38:AC38)+SUM(AF38:AP38)&gt;0,1,""))</f>
        <v>1</v>
      </c>
      <c r="S38" s="21" t="str">
        <f aca="false">IF(U38="","",IF(_xlfn.IFNA(VLOOKUP(CONCATENATE(C38," ",1),Partecipanti!AE$10:AF$1203,2,0),1)=1,"",1))</f>
        <v/>
      </c>
      <c r="U38" s="36" t="str">
        <f aca="false">TRIM(E38)</f>
        <v>Z6918604EC</v>
      </c>
      <c r="V38" s="36"/>
      <c r="W38" s="36" t="n">
        <f aca="false">IF(R38="","",1)</f>
        <v>1</v>
      </c>
      <c r="X38" s="36" t="str">
        <f aca="false">IF(U38="","",IF(COUNTIF(U$7:U$601,U38)=1,"",COUNTIF(U$7:U$601,U38)))</f>
        <v/>
      </c>
      <c r="Y38" s="36" t="str">
        <f aca="false">IF(X38="","",IF(X38&gt;1,1,""))</f>
        <v/>
      </c>
      <c r="Z38" s="36" t="str">
        <f aca="false">IF(U38="","",IF(LEN(TRIM(U38))&lt;&gt;10,1,""))</f>
        <v/>
      </c>
      <c r="AB38" s="36" t="str">
        <f aca="false">IF(U38="","",IF(OR(LEN(TRIM(H38))&gt;250,LEN(TRIM(H38))&lt;1),1,""))</f>
        <v/>
      </c>
      <c r="AC38" s="36" t="str">
        <f aca="false">IF(U38="","",IF(OR(LEN(TRIM(H38))&gt;220,LEN(TRIM(H38))&lt;1),1,""))</f>
        <v/>
      </c>
      <c r="AD38" s="37" t="n">
        <f aca="false">IF(U38="","",LEN(TRIM(H38)))</f>
        <v>37</v>
      </c>
      <c r="AF38" s="36" t="n">
        <f aca="false">IF(I38="","",_xlfn.IFNA(VLOOKUP(I38,TabelleFisse!$B$4:$C$21,2,0),1))</f>
        <v>0</v>
      </c>
      <c r="AH38" s="36" t="str">
        <f aca="false">IF(U38="","",IF(OR(ISNUMBER(J38)=0,J38&lt;0),1,""))</f>
        <v/>
      </c>
      <c r="AI38" s="36" t="str">
        <f aca="false">IF(U38="","",IF(OR(ISNUMBER(M38)=0,M38&lt;0),1,""))</f>
        <v/>
      </c>
      <c r="AK38" s="36" t="n">
        <f aca="false">IF(OR(U38="",K38=""),"",IF(OR(K38&lt;TabelleFisse!E$4,K38&gt;TabelleFisse!E$5),1,""))</f>
        <v>1</v>
      </c>
      <c r="AL38" s="36" t="str">
        <f aca="false">IF(OR(U38="",L38=""),"",IF(OR(L38&lt;TabelleFisse!E$4,L38&gt;TabelleFisse!E$5),1,""))</f>
        <v/>
      </c>
      <c r="AM38" s="36" t="str">
        <f aca="false">IF(OR(U38="",K38=""),"",IF(K38&gt;TabelleFisse!E$6,1,""))</f>
        <v/>
      </c>
      <c r="AN38" s="36" t="str">
        <f aca="false">IF(OR(U38="",L38=""),"",IF(L38&gt;TabelleFisse!E$6,1,""))</f>
        <v/>
      </c>
      <c r="AP38" s="36" t="n">
        <f aca="false">IF(U38="","",_xlfn.IFNA(VLOOKUP(C38,Partecipanti!$N$10:$O$1203,2,0),1))</f>
        <v>0</v>
      </c>
      <c r="AS38" s="37" t="str">
        <f aca="false">IF(R38=1,CONCATENATE(C38," ",1),"")</f>
        <v>L032 1</v>
      </c>
    </row>
    <row r="39" customFormat="false" ht="100.5" hidden="false" customHeight="true" outlineLevel="0" collapsed="false">
      <c r="A39" s="25" t="s">
        <v>108</v>
      </c>
      <c r="B39" s="21" t="str">
        <f aca="false">IF(Q39="","",Q39)</f>
        <v>ERRORI / ANOMALIE</v>
      </c>
      <c r="C39" s="26" t="str">
        <f aca="false">IF(E39="","",CONCATENATE("L",A39))</f>
        <v>L033</v>
      </c>
      <c r="D39" s="27"/>
      <c r="E39" s="28" t="s">
        <v>109</v>
      </c>
      <c r="F39" s="29"/>
      <c r="G39" s="30"/>
      <c r="H39" s="31" t="s">
        <v>43</v>
      </c>
      <c r="I39" s="32" t="s">
        <v>44</v>
      </c>
      <c r="J39" s="33" t="n">
        <v>39000</v>
      </c>
      <c r="K39" s="34" t="n">
        <v>42404</v>
      </c>
      <c r="L39" s="34"/>
      <c r="M39" s="35" t="n">
        <v>0</v>
      </c>
      <c r="N39" s="28"/>
      <c r="O39" s="28" t="s">
        <v>45</v>
      </c>
      <c r="Q39" s="20" t="str">
        <f aca="false">IF(AND(R39="",S39="",U39=""),"",IF(OR(R39=1,S39=1),"ERRORI / ANOMALIE","OK"))</f>
        <v>ERRORI / ANOMALIE</v>
      </c>
      <c r="R39" s="21" t="n">
        <f aca="false">IF(U39="","",IF(SUM(X39:AC39)+SUM(AF39:AP39)&gt;0,1,""))</f>
        <v>1</v>
      </c>
      <c r="S39" s="21" t="str">
        <f aca="false">IF(U39="","",IF(_xlfn.IFNA(VLOOKUP(CONCATENATE(C39," ",1),Partecipanti!AE$10:AF$1203,2,0),1)=1,"",1))</f>
        <v/>
      </c>
      <c r="U39" s="36" t="str">
        <f aca="false">TRIM(E39)</f>
        <v>Z751860537</v>
      </c>
      <c r="V39" s="36"/>
      <c r="W39" s="36" t="n">
        <f aca="false">IF(R39="","",1)</f>
        <v>1</v>
      </c>
      <c r="X39" s="36" t="str">
        <f aca="false">IF(U39="","",IF(COUNTIF(U$7:U$601,U39)=1,"",COUNTIF(U$7:U$601,U39)))</f>
        <v/>
      </c>
      <c r="Y39" s="36" t="str">
        <f aca="false">IF(X39="","",IF(X39&gt;1,1,""))</f>
        <v/>
      </c>
      <c r="Z39" s="36" t="str">
        <f aca="false">IF(U39="","",IF(LEN(TRIM(U39))&lt;&gt;10,1,""))</f>
        <v/>
      </c>
      <c r="AB39" s="36" t="str">
        <f aca="false">IF(U39="","",IF(OR(LEN(TRIM(H39))&gt;250,LEN(TRIM(H39))&lt;1),1,""))</f>
        <v/>
      </c>
      <c r="AC39" s="36" t="str">
        <f aca="false">IF(U39="","",IF(OR(LEN(TRIM(H39))&gt;220,LEN(TRIM(H39))&lt;1),1,""))</f>
        <v/>
      </c>
      <c r="AD39" s="37" t="n">
        <f aca="false">IF(U39="","",LEN(TRIM(H39)))</f>
        <v>37</v>
      </c>
      <c r="AF39" s="36" t="n">
        <f aca="false">IF(I39="","",_xlfn.IFNA(VLOOKUP(I39,TabelleFisse!$B$4:$C$21,2,0),1))</f>
        <v>0</v>
      </c>
      <c r="AH39" s="36" t="str">
        <f aca="false">IF(U39="","",IF(OR(ISNUMBER(J39)=0,J39&lt;0),1,""))</f>
        <v/>
      </c>
      <c r="AI39" s="36" t="str">
        <f aca="false">IF(U39="","",IF(OR(ISNUMBER(M39)=0,M39&lt;0),1,""))</f>
        <v/>
      </c>
      <c r="AK39" s="36" t="n">
        <f aca="false">IF(OR(U39="",K39=""),"",IF(OR(K39&lt;TabelleFisse!E$4,K39&gt;TabelleFisse!E$5),1,""))</f>
        <v>1</v>
      </c>
      <c r="AL39" s="36" t="str">
        <f aca="false">IF(OR(U39="",L39=""),"",IF(OR(L39&lt;TabelleFisse!E$4,L39&gt;TabelleFisse!E$5),1,""))</f>
        <v/>
      </c>
      <c r="AM39" s="36" t="str">
        <f aca="false">IF(OR(U39="",K39=""),"",IF(K39&gt;TabelleFisse!E$6,1,""))</f>
        <v/>
      </c>
      <c r="AN39" s="36" t="str">
        <f aca="false">IF(OR(U39="",L39=""),"",IF(L39&gt;TabelleFisse!E$6,1,""))</f>
        <v/>
      </c>
      <c r="AP39" s="36" t="n">
        <f aca="false">IF(U39="","",_xlfn.IFNA(VLOOKUP(C39,Partecipanti!$N$10:$O$1203,2,0),1))</f>
        <v>0</v>
      </c>
      <c r="AS39" s="37" t="str">
        <f aca="false">IF(R39=1,CONCATENATE(C39," ",1),"")</f>
        <v>L033 1</v>
      </c>
    </row>
    <row r="40" customFormat="false" ht="100.5" hidden="false" customHeight="true" outlineLevel="0" collapsed="false">
      <c r="A40" s="25" t="s">
        <v>110</v>
      </c>
      <c r="B40" s="21" t="str">
        <f aca="false">IF(Q40="","",Q40)</f>
        <v>ERRORI / ANOMALIE</v>
      </c>
      <c r="C40" s="26" t="str">
        <f aca="false">IF(E40="","",CONCATENATE("L",A40))</f>
        <v>L034</v>
      </c>
      <c r="D40" s="27"/>
      <c r="E40" s="28" t="s">
        <v>111</v>
      </c>
      <c r="F40" s="29"/>
      <c r="G40" s="30"/>
      <c r="H40" s="31" t="s">
        <v>43</v>
      </c>
      <c r="I40" s="32" t="s">
        <v>44</v>
      </c>
      <c r="J40" s="33" t="n">
        <v>39000</v>
      </c>
      <c r="K40" s="34" t="n">
        <v>42404</v>
      </c>
      <c r="L40" s="34"/>
      <c r="M40" s="35" t="n">
        <v>0</v>
      </c>
      <c r="N40" s="28"/>
      <c r="O40" s="28" t="s">
        <v>45</v>
      </c>
      <c r="Q40" s="20" t="str">
        <f aca="false">IF(AND(R40="",S40="",U40=""),"",IF(OR(R40=1,S40=1),"ERRORI / ANOMALIE","OK"))</f>
        <v>ERRORI / ANOMALIE</v>
      </c>
      <c r="R40" s="21" t="n">
        <f aca="false">IF(U40="","",IF(SUM(X40:AC40)+SUM(AF40:AP40)&gt;0,1,""))</f>
        <v>1</v>
      </c>
      <c r="S40" s="21" t="str">
        <f aca="false">IF(U40="","",IF(_xlfn.IFNA(VLOOKUP(CONCATENATE(C40," ",1),Partecipanti!AE$10:AF$1203,2,0),1)=1,"",1))</f>
        <v/>
      </c>
      <c r="U40" s="36" t="str">
        <f aca="false">TRIM(E40)</f>
        <v>Z781860701</v>
      </c>
      <c r="V40" s="36"/>
      <c r="W40" s="36" t="n">
        <f aca="false">IF(R40="","",1)</f>
        <v>1</v>
      </c>
      <c r="X40" s="36" t="str">
        <f aca="false">IF(U40="","",IF(COUNTIF(U$7:U$601,U40)=1,"",COUNTIF(U$7:U$601,U40)))</f>
        <v/>
      </c>
      <c r="Y40" s="36" t="str">
        <f aca="false">IF(X40="","",IF(X40&gt;1,1,""))</f>
        <v/>
      </c>
      <c r="Z40" s="36" t="str">
        <f aca="false">IF(U40="","",IF(LEN(TRIM(U40))&lt;&gt;10,1,""))</f>
        <v/>
      </c>
      <c r="AB40" s="36" t="str">
        <f aca="false">IF(U40="","",IF(OR(LEN(TRIM(H40))&gt;250,LEN(TRIM(H40))&lt;1),1,""))</f>
        <v/>
      </c>
      <c r="AC40" s="36" t="str">
        <f aca="false">IF(U40="","",IF(OR(LEN(TRIM(H40))&gt;220,LEN(TRIM(H40))&lt;1),1,""))</f>
        <v/>
      </c>
      <c r="AD40" s="37" t="n">
        <f aca="false">IF(U40="","",LEN(TRIM(H40)))</f>
        <v>37</v>
      </c>
      <c r="AF40" s="36" t="n">
        <f aca="false">IF(I40="","",_xlfn.IFNA(VLOOKUP(I40,TabelleFisse!$B$4:$C$21,2,0),1))</f>
        <v>0</v>
      </c>
      <c r="AH40" s="36" t="str">
        <f aca="false">IF(U40="","",IF(OR(ISNUMBER(J40)=0,J40&lt;0),1,""))</f>
        <v/>
      </c>
      <c r="AI40" s="36" t="str">
        <f aca="false">IF(U40="","",IF(OR(ISNUMBER(M40)=0,M40&lt;0),1,""))</f>
        <v/>
      </c>
      <c r="AK40" s="36" t="n">
        <f aca="false">IF(OR(U40="",K40=""),"",IF(OR(K40&lt;TabelleFisse!E$4,K40&gt;TabelleFisse!E$5),1,""))</f>
        <v>1</v>
      </c>
      <c r="AL40" s="36" t="str">
        <f aca="false">IF(OR(U40="",L40=""),"",IF(OR(L40&lt;TabelleFisse!E$4,L40&gt;TabelleFisse!E$5),1,""))</f>
        <v/>
      </c>
      <c r="AM40" s="36" t="str">
        <f aca="false">IF(OR(U40="",K40=""),"",IF(K40&gt;TabelleFisse!E$6,1,""))</f>
        <v/>
      </c>
      <c r="AN40" s="36" t="str">
        <f aca="false">IF(OR(U40="",L40=""),"",IF(L40&gt;TabelleFisse!E$6,1,""))</f>
        <v/>
      </c>
      <c r="AP40" s="36" t="n">
        <f aca="false">IF(U40="","",_xlfn.IFNA(VLOOKUP(C40,Partecipanti!$N$10:$O$1203,2,0),1))</f>
        <v>0</v>
      </c>
      <c r="AS40" s="37" t="str">
        <f aca="false">IF(R40=1,CONCATENATE(C40," ",1),"")</f>
        <v>L034 1</v>
      </c>
    </row>
    <row r="41" customFormat="false" ht="100.5" hidden="false" customHeight="true" outlineLevel="0" collapsed="false">
      <c r="A41" s="25" t="s">
        <v>112</v>
      </c>
      <c r="B41" s="21" t="str">
        <f aca="false">IF(Q41="","",Q41)</f>
        <v>ERRORI / ANOMALIE</v>
      </c>
      <c r="C41" s="26" t="str">
        <f aca="false">IF(E41="","",CONCATENATE("L",A41))</f>
        <v>L035</v>
      </c>
      <c r="D41" s="27"/>
      <c r="E41" s="28" t="s">
        <v>113</v>
      </c>
      <c r="F41" s="29"/>
      <c r="G41" s="30"/>
      <c r="H41" s="31" t="s">
        <v>43</v>
      </c>
      <c r="I41" s="32" t="s">
        <v>44</v>
      </c>
      <c r="J41" s="33" t="n">
        <v>39000</v>
      </c>
      <c r="K41" s="34" t="n">
        <v>42404</v>
      </c>
      <c r="L41" s="34"/>
      <c r="M41" s="35" t="n">
        <v>0</v>
      </c>
      <c r="N41" s="28"/>
      <c r="O41" s="28" t="s">
        <v>45</v>
      </c>
      <c r="Q41" s="20" t="str">
        <f aca="false">IF(AND(R41="",S41="",U41=""),"",IF(OR(R41=1,S41=1),"ERRORI / ANOMALIE","OK"))</f>
        <v>ERRORI / ANOMALIE</v>
      </c>
      <c r="R41" s="21" t="n">
        <f aca="false">IF(U41="","",IF(SUM(X41:AC41)+SUM(AF41:AP41)&gt;0,1,""))</f>
        <v>1</v>
      </c>
      <c r="S41" s="21" t="str">
        <f aca="false">IF(U41="","",IF(_xlfn.IFNA(VLOOKUP(CONCATENATE(C41," ",1),Partecipanti!AE$10:AF$1203,2,0),1)=1,"",1))</f>
        <v/>
      </c>
      <c r="U41" s="36" t="str">
        <f aca="false">TRIM(E41)</f>
        <v>Z9D186072C</v>
      </c>
      <c r="V41" s="36"/>
      <c r="W41" s="36" t="n">
        <f aca="false">IF(R41="","",1)</f>
        <v>1</v>
      </c>
      <c r="X41" s="36" t="str">
        <f aca="false">IF(U41="","",IF(COUNTIF(U$7:U$601,U41)=1,"",COUNTIF(U$7:U$601,U41)))</f>
        <v/>
      </c>
      <c r="Y41" s="36" t="str">
        <f aca="false">IF(X41="","",IF(X41&gt;1,1,""))</f>
        <v/>
      </c>
      <c r="Z41" s="36" t="str">
        <f aca="false">IF(U41="","",IF(LEN(TRIM(U41))&lt;&gt;10,1,""))</f>
        <v/>
      </c>
      <c r="AB41" s="36" t="str">
        <f aca="false">IF(U41="","",IF(OR(LEN(TRIM(H41))&gt;250,LEN(TRIM(H41))&lt;1),1,""))</f>
        <v/>
      </c>
      <c r="AC41" s="36" t="str">
        <f aca="false">IF(U41="","",IF(OR(LEN(TRIM(H41))&gt;220,LEN(TRIM(H41))&lt;1),1,""))</f>
        <v/>
      </c>
      <c r="AD41" s="37" t="n">
        <f aca="false">IF(U41="","",LEN(TRIM(H41)))</f>
        <v>37</v>
      </c>
      <c r="AF41" s="36" t="n">
        <f aca="false">IF(I41="","",_xlfn.IFNA(VLOOKUP(I41,TabelleFisse!$B$4:$C$21,2,0),1))</f>
        <v>0</v>
      </c>
      <c r="AH41" s="36" t="str">
        <f aca="false">IF(U41="","",IF(OR(ISNUMBER(J41)=0,J41&lt;0),1,""))</f>
        <v/>
      </c>
      <c r="AI41" s="36" t="str">
        <f aca="false">IF(U41="","",IF(OR(ISNUMBER(M41)=0,M41&lt;0),1,""))</f>
        <v/>
      </c>
      <c r="AK41" s="36" t="n">
        <f aca="false">IF(OR(U41="",K41=""),"",IF(OR(K41&lt;TabelleFisse!E$4,K41&gt;TabelleFisse!E$5),1,""))</f>
        <v>1</v>
      </c>
      <c r="AL41" s="36" t="str">
        <f aca="false">IF(OR(U41="",L41=""),"",IF(OR(L41&lt;TabelleFisse!E$4,L41&gt;TabelleFisse!E$5),1,""))</f>
        <v/>
      </c>
      <c r="AM41" s="36" t="str">
        <f aca="false">IF(OR(U41="",K41=""),"",IF(K41&gt;TabelleFisse!E$6,1,""))</f>
        <v/>
      </c>
      <c r="AN41" s="36" t="str">
        <f aca="false">IF(OR(U41="",L41=""),"",IF(L41&gt;TabelleFisse!E$6,1,""))</f>
        <v/>
      </c>
      <c r="AP41" s="36" t="n">
        <f aca="false">IF(U41="","",_xlfn.IFNA(VLOOKUP(C41,Partecipanti!$N$10:$O$1203,2,0),1))</f>
        <v>0</v>
      </c>
      <c r="AS41" s="37" t="str">
        <f aca="false">IF(R41=1,CONCATENATE(C41," ",1),"")</f>
        <v>L035 1</v>
      </c>
    </row>
    <row r="42" customFormat="false" ht="100.5" hidden="false" customHeight="true" outlineLevel="0" collapsed="false">
      <c r="A42" s="25" t="s">
        <v>114</v>
      </c>
      <c r="B42" s="21" t="str">
        <f aca="false">IF(Q42="","",Q42)</f>
        <v>ERRORI / ANOMALIE</v>
      </c>
      <c r="C42" s="26" t="str">
        <f aca="false">IF(E42="","",CONCATENATE("L",A42))</f>
        <v>L036</v>
      </c>
      <c r="D42" s="27"/>
      <c r="E42" s="28" t="s">
        <v>115</v>
      </c>
      <c r="F42" s="29"/>
      <c r="G42" s="30"/>
      <c r="H42" s="31" t="s">
        <v>43</v>
      </c>
      <c r="I42" s="32" t="s">
        <v>44</v>
      </c>
      <c r="J42" s="33" t="n">
        <v>39000</v>
      </c>
      <c r="K42" s="34" t="n">
        <v>42404</v>
      </c>
      <c r="L42" s="34"/>
      <c r="M42" s="35" t="n">
        <v>0</v>
      </c>
      <c r="N42" s="28"/>
      <c r="O42" s="28" t="s">
        <v>45</v>
      </c>
      <c r="Q42" s="20" t="str">
        <f aca="false">IF(AND(R42="",S42="",U42=""),"",IF(OR(R42=1,S42=1),"ERRORI / ANOMALIE","OK"))</f>
        <v>ERRORI / ANOMALIE</v>
      </c>
      <c r="R42" s="21" t="n">
        <f aca="false">IF(U42="","",IF(SUM(X42:AC42)+SUM(AF42:AP42)&gt;0,1,""))</f>
        <v>1</v>
      </c>
      <c r="S42" s="21" t="str">
        <f aca="false">IF(U42="","",IF(_xlfn.IFNA(VLOOKUP(CONCATENATE(C42," ",1),Partecipanti!AE$10:AF$1203,2,0),1)=1,"",1))</f>
        <v/>
      </c>
      <c r="U42" s="36" t="str">
        <f aca="false">TRIM(E42)</f>
        <v>Z3B186073B</v>
      </c>
      <c r="V42" s="36"/>
      <c r="W42" s="36" t="n">
        <f aca="false">IF(R42="","",1)</f>
        <v>1</v>
      </c>
      <c r="X42" s="36" t="str">
        <f aca="false">IF(U42="","",IF(COUNTIF(U$7:U$601,U42)=1,"",COUNTIF(U$7:U$601,U42)))</f>
        <v/>
      </c>
      <c r="Y42" s="36" t="str">
        <f aca="false">IF(X42="","",IF(X42&gt;1,1,""))</f>
        <v/>
      </c>
      <c r="Z42" s="36" t="str">
        <f aca="false">IF(U42="","",IF(LEN(TRIM(U42))&lt;&gt;10,1,""))</f>
        <v/>
      </c>
      <c r="AB42" s="36" t="str">
        <f aca="false">IF(U42="","",IF(OR(LEN(TRIM(H42))&gt;250,LEN(TRIM(H42))&lt;1),1,""))</f>
        <v/>
      </c>
      <c r="AC42" s="36" t="str">
        <f aca="false">IF(U42="","",IF(OR(LEN(TRIM(H42))&gt;220,LEN(TRIM(H42))&lt;1),1,""))</f>
        <v/>
      </c>
      <c r="AD42" s="37" t="n">
        <f aca="false">IF(U42="","",LEN(TRIM(H42)))</f>
        <v>37</v>
      </c>
      <c r="AF42" s="36" t="n">
        <f aca="false">IF(I42="","",_xlfn.IFNA(VLOOKUP(I42,TabelleFisse!$B$4:$C$21,2,0),1))</f>
        <v>0</v>
      </c>
      <c r="AH42" s="36" t="str">
        <f aca="false">IF(U42="","",IF(OR(ISNUMBER(J42)=0,J42&lt;0),1,""))</f>
        <v/>
      </c>
      <c r="AI42" s="36" t="str">
        <f aca="false">IF(U42="","",IF(OR(ISNUMBER(M42)=0,M42&lt;0),1,""))</f>
        <v/>
      </c>
      <c r="AK42" s="36" t="n">
        <f aca="false">IF(OR(U42="",K42=""),"",IF(OR(K42&lt;TabelleFisse!E$4,K42&gt;TabelleFisse!E$5),1,""))</f>
        <v>1</v>
      </c>
      <c r="AL42" s="36" t="str">
        <f aca="false">IF(OR(U42="",L42=""),"",IF(OR(L42&lt;TabelleFisse!E$4,L42&gt;TabelleFisse!E$5),1,""))</f>
        <v/>
      </c>
      <c r="AM42" s="36" t="str">
        <f aca="false">IF(OR(U42="",K42=""),"",IF(K42&gt;TabelleFisse!E$6,1,""))</f>
        <v/>
      </c>
      <c r="AN42" s="36" t="str">
        <f aca="false">IF(OR(U42="",L42=""),"",IF(L42&gt;TabelleFisse!E$6,1,""))</f>
        <v/>
      </c>
      <c r="AP42" s="36" t="n">
        <f aca="false">IF(U42="","",_xlfn.IFNA(VLOOKUP(C42,Partecipanti!$N$10:$O$1203,2,0),1))</f>
        <v>0</v>
      </c>
      <c r="AS42" s="37" t="str">
        <f aca="false">IF(R42=1,CONCATENATE(C42," ",1),"")</f>
        <v>L036 1</v>
      </c>
    </row>
    <row r="43" customFormat="false" ht="100.5" hidden="false" customHeight="true" outlineLevel="0" collapsed="false">
      <c r="A43" s="25" t="s">
        <v>116</v>
      </c>
      <c r="B43" s="21" t="str">
        <f aca="false">IF(Q43="","",Q43)</f>
        <v>ERRORI / ANOMALIE</v>
      </c>
      <c r="C43" s="26" t="str">
        <f aca="false">IF(E43="","",CONCATENATE("L",A43))</f>
        <v>L037</v>
      </c>
      <c r="D43" s="27"/>
      <c r="E43" s="28" t="s">
        <v>117</v>
      </c>
      <c r="F43" s="29"/>
      <c r="G43" s="30"/>
      <c r="H43" s="31" t="s">
        <v>43</v>
      </c>
      <c r="I43" s="32" t="s">
        <v>44</v>
      </c>
      <c r="J43" s="33" t="n">
        <v>39000</v>
      </c>
      <c r="K43" s="34" t="n">
        <v>42404</v>
      </c>
      <c r="L43" s="34"/>
      <c r="M43" s="35" t="n">
        <v>0</v>
      </c>
      <c r="N43" s="28"/>
      <c r="O43" s="28" t="s">
        <v>45</v>
      </c>
      <c r="Q43" s="20" t="str">
        <f aca="false">IF(AND(R43="",S43="",U43=""),"",IF(OR(R43=1,S43=1),"ERRORI / ANOMALIE","OK"))</f>
        <v>ERRORI / ANOMALIE</v>
      </c>
      <c r="R43" s="21" t="n">
        <f aca="false">IF(U43="","",IF(SUM(X43:AC43)+SUM(AF43:AP43)&gt;0,1,""))</f>
        <v>1</v>
      </c>
      <c r="S43" s="21" t="str">
        <f aca="false">IF(U43="","",IF(_xlfn.IFNA(VLOOKUP(CONCATENATE(C43," ",1),Partecipanti!AE$10:AF$1203,2,0),1)=1,"",1))</f>
        <v/>
      </c>
      <c r="U43" s="36" t="str">
        <f aca="false">TRIM(E43)</f>
        <v>Z671860753</v>
      </c>
      <c r="V43" s="36"/>
      <c r="W43" s="36" t="n">
        <f aca="false">IF(R43="","",1)</f>
        <v>1</v>
      </c>
      <c r="X43" s="36" t="str">
        <f aca="false">IF(U43="","",IF(COUNTIF(U$7:U$601,U43)=1,"",COUNTIF(U$7:U$601,U43)))</f>
        <v/>
      </c>
      <c r="Y43" s="36" t="str">
        <f aca="false">IF(X43="","",IF(X43&gt;1,1,""))</f>
        <v/>
      </c>
      <c r="Z43" s="36" t="str">
        <f aca="false">IF(U43="","",IF(LEN(TRIM(U43))&lt;&gt;10,1,""))</f>
        <v/>
      </c>
      <c r="AB43" s="36" t="str">
        <f aca="false">IF(U43="","",IF(OR(LEN(TRIM(H43))&gt;250,LEN(TRIM(H43))&lt;1),1,""))</f>
        <v/>
      </c>
      <c r="AC43" s="36" t="str">
        <f aca="false">IF(U43="","",IF(OR(LEN(TRIM(H43))&gt;220,LEN(TRIM(H43))&lt;1),1,""))</f>
        <v/>
      </c>
      <c r="AD43" s="37" t="n">
        <f aca="false">IF(U43="","",LEN(TRIM(H43)))</f>
        <v>37</v>
      </c>
      <c r="AF43" s="36" t="n">
        <f aca="false">IF(I43="","",_xlfn.IFNA(VLOOKUP(I43,TabelleFisse!$B$4:$C$21,2,0),1))</f>
        <v>0</v>
      </c>
      <c r="AH43" s="36" t="str">
        <f aca="false">IF(U43="","",IF(OR(ISNUMBER(J43)=0,J43&lt;0),1,""))</f>
        <v/>
      </c>
      <c r="AI43" s="36" t="str">
        <f aca="false">IF(U43="","",IF(OR(ISNUMBER(M43)=0,M43&lt;0),1,""))</f>
        <v/>
      </c>
      <c r="AK43" s="36" t="n">
        <f aca="false">IF(OR(U43="",K43=""),"",IF(OR(K43&lt;TabelleFisse!E$4,K43&gt;TabelleFisse!E$5),1,""))</f>
        <v>1</v>
      </c>
      <c r="AL43" s="36" t="str">
        <f aca="false">IF(OR(U43="",L43=""),"",IF(OR(L43&lt;TabelleFisse!E$4,L43&gt;TabelleFisse!E$5),1,""))</f>
        <v/>
      </c>
      <c r="AM43" s="36" t="str">
        <f aca="false">IF(OR(U43="",K43=""),"",IF(K43&gt;TabelleFisse!E$6,1,""))</f>
        <v/>
      </c>
      <c r="AN43" s="36" t="str">
        <f aca="false">IF(OR(U43="",L43=""),"",IF(L43&gt;TabelleFisse!E$6,1,""))</f>
        <v/>
      </c>
      <c r="AP43" s="36" t="n">
        <f aca="false">IF(U43="","",_xlfn.IFNA(VLOOKUP(C43,Partecipanti!$N$10:$O$1203,2,0),1))</f>
        <v>0</v>
      </c>
      <c r="AS43" s="37" t="str">
        <f aca="false">IF(R43=1,CONCATENATE(C43," ",1),"")</f>
        <v>L037 1</v>
      </c>
    </row>
    <row r="44" customFormat="false" ht="100.5" hidden="false" customHeight="true" outlineLevel="0" collapsed="false">
      <c r="A44" s="25" t="s">
        <v>118</v>
      </c>
      <c r="B44" s="21" t="str">
        <f aca="false">IF(Q44="","",Q44)</f>
        <v>ERRORI / ANOMALIE</v>
      </c>
      <c r="C44" s="26" t="str">
        <f aca="false">IF(E44="","",CONCATENATE("L",A44))</f>
        <v>L038</v>
      </c>
      <c r="D44" s="27"/>
      <c r="E44" s="28" t="s">
        <v>119</v>
      </c>
      <c r="F44" s="29"/>
      <c r="G44" s="30"/>
      <c r="H44" s="31" t="s">
        <v>43</v>
      </c>
      <c r="I44" s="32" t="s">
        <v>44</v>
      </c>
      <c r="J44" s="33" t="n">
        <v>39000</v>
      </c>
      <c r="K44" s="34" t="n">
        <v>42404</v>
      </c>
      <c r="L44" s="34"/>
      <c r="M44" s="35" t="n">
        <v>0</v>
      </c>
      <c r="N44" s="28"/>
      <c r="O44" s="28" t="s">
        <v>45</v>
      </c>
      <c r="Q44" s="20" t="str">
        <f aca="false">IF(AND(R44="",S44="",U44=""),"",IF(OR(R44=1,S44=1),"ERRORI / ANOMALIE","OK"))</f>
        <v>ERRORI / ANOMALIE</v>
      </c>
      <c r="R44" s="21" t="n">
        <f aca="false">IF(U44="","",IF(SUM(X44:AC44)+SUM(AF44:AP44)&gt;0,1,""))</f>
        <v>1</v>
      </c>
      <c r="S44" s="21" t="str">
        <f aca="false">IF(U44="","",IF(_xlfn.IFNA(VLOOKUP(CONCATENATE(C44," ",1),Partecipanti!AE$10:AF$1203,2,0),1)=1,"",1))</f>
        <v/>
      </c>
      <c r="U44" s="36" t="str">
        <f aca="false">TRIM(E44)</f>
        <v>Z101860768</v>
      </c>
      <c r="V44" s="36"/>
      <c r="W44" s="36" t="n">
        <f aca="false">IF(R44="","",1)</f>
        <v>1</v>
      </c>
      <c r="X44" s="36" t="str">
        <f aca="false">IF(U44="","",IF(COUNTIF(U$7:U$601,U44)=1,"",COUNTIF(U$7:U$601,U44)))</f>
        <v/>
      </c>
      <c r="Y44" s="36" t="str">
        <f aca="false">IF(X44="","",IF(X44&gt;1,1,""))</f>
        <v/>
      </c>
      <c r="Z44" s="36" t="str">
        <f aca="false">IF(U44="","",IF(LEN(TRIM(U44))&lt;&gt;10,1,""))</f>
        <v/>
      </c>
      <c r="AB44" s="36" t="str">
        <f aca="false">IF(U44="","",IF(OR(LEN(TRIM(H44))&gt;250,LEN(TRIM(H44))&lt;1),1,""))</f>
        <v/>
      </c>
      <c r="AC44" s="36" t="str">
        <f aca="false">IF(U44="","",IF(OR(LEN(TRIM(H44))&gt;220,LEN(TRIM(H44))&lt;1),1,""))</f>
        <v/>
      </c>
      <c r="AD44" s="37" t="n">
        <f aca="false">IF(U44="","",LEN(TRIM(H44)))</f>
        <v>37</v>
      </c>
      <c r="AF44" s="36" t="n">
        <f aca="false">IF(I44="","",_xlfn.IFNA(VLOOKUP(I44,TabelleFisse!$B$4:$C$21,2,0),1))</f>
        <v>0</v>
      </c>
      <c r="AH44" s="36" t="str">
        <f aca="false">IF(U44="","",IF(OR(ISNUMBER(J44)=0,J44&lt;0),1,""))</f>
        <v/>
      </c>
      <c r="AI44" s="36" t="str">
        <f aca="false">IF(U44="","",IF(OR(ISNUMBER(M44)=0,M44&lt;0),1,""))</f>
        <v/>
      </c>
      <c r="AK44" s="36" t="n">
        <f aca="false">IF(OR(U44="",K44=""),"",IF(OR(K44&lt;TabelleFisse!E$4,K44&gt;TabelleFisse!E$5),1,""))</f>
        <v>1</v>
      </c>
      <c r="AL44" s="36" t="str">
        <f aca="false">IF(OR(U44="",L44=""),"",IF(OR(L44&lt;TabelleFisse!E$4,L44&gt;TabelleFisse!E$5),1,""))</f>
        <v/>
      </c>
      <c r="AM44" s="36" t="str">
        <f aca="false">IF(OR(U44="",K44=""),"",IF(K44&gt;TabelleFisse!E$6,1,""))</f>
        <v/>
      </c>
      <c r="AN44" s="36" t="str">
        <f aca="false">IF(OR(U44="",L44=""),"",IF(L44&gt;TabelleFisse!E$6,1,""))</f>
        <v/>
      </c>
      <c r="AP44" s="36" t="n">
        <f aca="false">IF(U44="","",_xlfn.IFNA(VLOOKUP(C44,Partecipanti!$N$10:$O$1203,2,0),1))</f>
        <v>0</v>
      </c>
      <c r="AS44" s="37" t="str">
        <f aca="false">IF(R44=1,CONCATENATE(C44," ",1),"")</f>
        <v>L038 1</v>
      </c>
    </row>
    <row r="45" customFormat="false" ht="100.5" hidden="false" customHeight="true" outlineLevel="0" collapsed="false">
      <c r="A45" s="25" t="s">
        <v>120</v>
      </c>
      <c r="B45" s="21" t="str">
        <f aca="false">IF(Q45="","",Q45)</f>
        <v>ERRORI / ANOMALIE</v>
      </c>
      <c r="C45" s="26" t="str">
        <f aca="false">IF(E45="","",CONCATENATE("L",A45))</f>
        <v>L039</v>
      </c>
      <c r="D45" s="27"/>
      <c r="E45" s="28" t="s">
        <v>121</v>
      </c>
      <c r="F45" s="29"/>
      <c r="G45" s="30"/>
      <c r="H45" s="31" t="s">
        <v>43</v>
      </c>
      <c r="I45" s="32" t="s">
        <v>44</v>
      </c>
      <c r="J45" s="33" t="n">
        <v>39000</v>
      </c>
      <c r="K45" s="34" t="n">
        <v>42404</v>
      </c>
      <c r="L45" s="34"/>
      <c r="M45" s="35" t="n">
        <v>0</v>
      </c>
      <c r="N45" s="28"/>
      <c r="O45" s="28" t="s">
        <v>45</v>
      </c>
      <c r="Q45" s="20" t="str">
        <f aca="false">IF(AND(R45="",S45="",U45=""),"",IF(OR(R45=1,S45=1),"ERRORI / ANOMALIE","OK"))</f>
        <v>ERRORI / ANOMALIE</v>
      </c>
      <c r="R45" s="21" t="n">
        <f aca="false">IF(U45="","",IF(SUM(X45:AC45)+SUM(AF45:AP45)&gt;0,1,""))</f>
        <v>1</v>
      </c>
      <c r="S45" s="21" t="str">
        <f aca="false">IF(U45="","",IF(_xlfn.IFNA(VLOOKUP(CONCATENATE(C45," ",1),Partecipanti!AE$10:AF$1203,2,0),1)=1,"",1))</f>
        <v/>
      </c>
      <c r="U45" s="36" t="str">
        <f aca="false">TRIM(E45)</f>
        <v>ZA91860777</v>
      </c>
      <c r="V45" s="36"/>
      <c r="W45" s="36" t="n">
        <f aca="false">IF(R45="","",1)</f>
        <v>1</v>
      </c>
      <c r="X45" s="36" t="str">
        <f aca="false">IF(U45="","",IF(COUNTIF(U$7:U$601,U45)=1,"",COUNTIF(U$7:U$601,U45)))</f>
        <v/>
      </c>
      <c r="Y45" s="36" t="str">
        <f aca="false">IF(X45="","",IF(X45&gt;1,1,""))</f>
        <v/>
      </c>
      <c r="Z45" s="36" t="str">
        <f aca="false">IF(U45="","",IF(LEN(TRIM(U45))&lt;&gt;10,1,""))</f>
        <v/>
      </c>
      <c r="AB45" s="36" t="str">
        <f aca="false">IF(U45="","",IF(OR(LEN(TRIM(H45))&gt;250,LEN(TRIM(H45))&lt;1),1,""))</f>
        <v/>
      </c>
      <c r="AC45" s="36" t="str">
        <f aca="false">IF(U45="","",IF(OR(LEN(TRIM(H45))&gt;220,LEN(TRIM(H45))&lt;1),1,""))</f>
        <v/>
      </c>
      <c r="AD45" s="37" t="n">
        <f aca="false">IF(U45="","",LEN(TRIM(H45)))</f>
        <v>37</v>
      </c>
      <c r="AF45" s="36" t="n">
        <f aca="false">IF(I45="","",_xlfn.IFNA(VLOOKUP(I45,TabelleFisse!$B$4:$C$21,2,0),1))</f>
        <v>0</v>
      </c>
      <c r="AH45" s="36" t="str">
        <f aca="false">IF(U45="","",IF(OR(ISNUMBER(J45)=0,J45&lt;0),1,""))</f>
        <v/>
      </c>
      <c r="AI45" s="36" t="str">
        <f aca="false">IF(U45="","",IF(OR(ISNUMBER(M45)=0,M45&lt;0),1,""))</f>
        <v/>
      </c>
      <c r="AK45" s="36" t="n">
        <f aca="false">IF(OR(U45="",K45=""),"",IF(OR(K45&lt;TabelleFisse!E$4,K45&gt;TabelleFisse!E$5),1,""))</f>
        <v>1</v>
      </c>
      <c r="AL45" s="36" t="str">
        <f aca="false">IF(OR(U45="",L45=""),"",IF(OR(L45&lt;TabelleFisse!E$4,L45&gt;TabelleFisse!E$5),1,""))</f>
        <v/>
      </c>
      <c r="AM45" s="36" t="str">
        <f aca="false">IF(OR(U45="",K45=""),"",IF(K45&gt;TabelleFisse!E$6,1,""))</f>
        <v/>
      </c>
      <c r="AN45" s="36" t="str">
        <f aca="false">IF(OR(U45="",L45=""),"",IF(L45&gt;TabelleFisse!E$6,1,""))</f>
        <v/>
      </c>
      <c r="AP45" s="36" t="n">
        <f aca="false">IF(U45="","",_xlfn.IFNA(VLOOKUP(C45,Partecipanti!$N$10:$O$1203,2,0),1))</f>
        <v>0</v>
      </c>
      <c r="AS45" s="37" t="str">
        <f aca="false">IF(R45=1,CONCATENATE(C45," ",1),"")</f>
        <v>L039 1</v>
      </c>
    </row>
    <row r="46" customFormat="false" ht="100.5" hidden="false" customHeight="true" outlineLevel="0" collapsed="false">
      <c r="A46" s="25" t="s">
        <v>122</v>
      </c>
      <c r="B46" s="21" t="str">
        <f aca="false">IF(Q46="","",Q46)</f>
        <v>ERRORI / ANOMALIE</v>
      </c>
      <c r="C46" s="26" t="str">
        <f aca="false">IF(E46="","",CONCATENATE("L",A46))</f>
        <v>L040</v>
      </c>
      <c r="D46" s="27"/>
      <c r="E46" s="28" t="s">
        <v>123</v>
      </c>
      <c r="F46" s="29"/>
      <c r="G46" s="30"/>
      <c r="H46" s="31" t="s">
        <v>43</v>
      </c>
      <c r="I46" s="32" t="s">
        <v>44</v>
      </c>
      <c r="J46" s="33" t="n">
        <v>39000</v>
      </c>
      <c r="K46" s="34" t="n">
        <v>42404</v>
      </c>
      <c r="L46" s="34"/>
      <c r="M46" s="35" t="n">
        <v>0</v>
      </c>
      <c r="N46" s="28"/>
      <c r="O46" s="28" t="s">
        <v>45</v>
      </c>
      <c r="Q46" s="20" t="str">
        <f aca="false">IF(AND(R46="",S46="",U46=""),"",IF(OR(R46=1,S46=1),"ERRORI / ANOMALIE","OK"))</f>
        <v>ERRORI / ANOMALIE</v>
      </c>
      <c r="R46" s="21" t="n">
        <f aca="false">IF(U46="","",IF(SUM(X46:AC46)+SUM(AF46:AP46)&gt;0,1,""))</f>
        <v>1</v>
      </c>
      <c r="S46" s="21" t="str">
        <f aca="false">IF(U46="","",IF(_xlfn.IFNA(VLOOKUP(CONCATENATE(C46," ",1),Partecipanti!AE$10:AF$1203,2,0),1)=1,"",1))</f>
        <v/>
      </c>
      <c r="U46" s="36" t="str">
        <f aca="false">TRIM(E46)</f>
        <v>Z0D1860794</v>
      </c>
      <c r="V46" s="36"/>
      <c r="W46" s="36" t="n">
        <f aca="false">IF(R46="","",1)</f>
        <v>1</v>
      </c>
      <c r="X46" s="36" t="str">
        <f aca="false">IF(U46="","",IF(COUNTIF(U$7:U$601,U46)=1,"",COUNTIF(U$7:U$601,U46)))</f>
        <v/>
      </c>
      <c r="Y46" s="36" t="str">
        <f aca="false">IF(X46="","",IF(X46&gt;1,1,""))</f>
        <v/>
      </c>
      <c r="Z46" s="36" t="str">
        <f aca="false">IF(U46="","",IF(LEN(TRIM(U46))&lt;&gt;10,1,""))</f>
        <v/>
      </c>
      <c r="AB46" s="36" t="str">
        <f aca="false">IF(U46="","",IF(OR(LEN(TRIM(H46))&gt;250,LEN(TRIM(H46))&lt;1),1,""))</f>
        <v/>
      </c>
      <c r="AC46" s="36" t="str">
        <f aca="false">IF(U46="","",IF(OR(LEN(TRIM(H46))&gt;220,LEN(TRIM(H46))&lt;1),1,""))</f>
        <v/>
      </c>
      <c r="AD46" s="37" t="n">
        <f aca="false">IF(U46="","",LEN(TRIM(H46)))</f>
        <v>37</v>
      </c>
      <c r="AF46" s="36" t="n">
        <f aca="false">IF(I46="","",_xlfn.IFNA(VLOOKUP(I46,TabelleFisse!$B$4:$C$21,2,0),1))</f>
        <v>0</v>
      </c>
      <c r="AH46" s="36" t="str">
        <f aca="false">IF(U46="","",IF(OR(ISNUMBER(J46)=0,J46&lt;0),1,""))</f>
        <v/>
      </c>
      <c r="AI46" s="36" t="str">
        <f aca="false">IF(U46="","",IF(OR(ISNUMBER(M46)=0,M46&lt;0),1,""))</f>
        <v/>
      </c>
      <c r="AK46" s="36" t="n">
        <f aca="false">IF(OR(U46="",K46=""),"",IF(OR(K46&lt;TabelleFisse!E$4,K46&gt;TabelleFisse!E$5),1,""))</f>
        <v>1</v>
      </c>
      <c r="AL46" s="36" t="str">
        <f aca="false">IF(OR(U46="",L46=""),"",IF(OR(L46&lt;TabelleFisse!E$4,L46&gt;TabelleFisse!E$5),1,""))</f>
        <v/>
      </c>
      <c r="AM46" s="36" t="str">
        <f aca="false">IF(OR(U46="",K46=""),"",IF(K46&gt;TabelleFisse!E$6,1,""))</f>
        <v/>
      </c>
      <c r="AN46" s="36" t="str">
        <f aca="false">IF(OR(U46="",L46=""),"",IF(L46&gt;TabelleFisse!E$6,1,""))</f>
        <v/>
      </c>
      <c r="AP46" s="36" t="n">
        <f aca="false">IF(U46="","",_xlfn.IFNA(VLOOKUP(C46,Partecipanti!$N$10:$O$1203,2,0),1))</f>
        <v>0</v>
      </c>
      <c r="AS46" s="37" t="str">
        <f aca="false">IF(R46=1,CONCATENATE(C46," ",1),"")</f>
        <v>L040 1</v>
      </c>
    </row>
    <row r="47" customFormat="false" ht="100.5" hidden="false" customHeight="true" outlineLevel="0" collapsed="false">
      <c r="A47" s="25" t="s">
        <v>124</v>
      </c>
      <c r="B47" s="21" t="str">
        <f aca="false">IF(Q47="","",Q47)</f>
        <v>ERRORI / ANOMALIE</v>
      </c>
      <c r="C47" s="26" t="str">
        <f aca="false">IF(E47="","",CONCATENATE("L",A47))</f>
        <v>L041</v>
      </c>
      <c r="D47" s="27"/>
      <c r="E47" s="28" t="s">
        <v>125</v>
      </c>
      <c r="F47" s="29"/>
      <c r="G47" s="30"/>
      <c r="H47" s="31" t="s">
        <v>43</v>
      </c>
      <c r="I47" s="32" t="s">
        <v>44</v>
      </c>
      <c r="J47" s="33" t="n">
        <v>39000</v>
      </c>
      <c r="K47" s="34" t="n">
        <v>42404</v>
      </c>
      <c r="L47" s="34"/>
      <c r="M47" s="35" t="n">
        <v>0</v>
      </c>
      <c r="N47" s="28"/>
      <c r="O47" s="28" t="s">
        <v>45</v>
      </c>
      <c r="Q47" s="20" t="str">
        <f aca="false">IF(AND(R47="",S47="",U47=""),"",IF(OR(R47=1,S47=1),"ERRORI / ANOMALIE","OK"))</f>
        <v>ERRORI / ANOMALIE</v>
      </c>
      <c r="R47" s="21" t="n">
        <f aca="false">IF(U47="","",IF(SUM(X47:AC47)+SUM(AF47:AP47)&gt;0,1,""))</f>
        <v>1</v>
      </c>
      <c r="S47" s="21" t="str">
        <f aca="false">IF(U47="","",IF(_xlfn.IFNA(VLOOKUP(CONCATENATE(C47," ",1),Partecipanti!AE$10:AF$1203,2,0),1)=1,"",1))</f>
        <v/>
      </c>
      <c r="U47" s="36" t="str">
        <f aca="false">TRIM(E47)</f>
        <v>Z6518607C4</v>
      </c>
      <c r="V47" s="36"/>
      <c r="W47" s="36" t="n">
        <f aca="false">IF(R47="","",1)</f>
        <v>1</v>
      </c>
      <c r="X47" s="36" t="str">
        <f aca="false">IF(U47="","",IF(COUNTIF(U$7:U$601,U47)=1,"",COUNTIF(U$7:U$601,U47)))</f>
        <v/>
      </c>
      <c r="Y47" s="36" t="str">
        <f aca="false">IF(X47="","",IF(X47&gt;1,1,""))</f>
        <v/>
      </c>
      <c r="Z47" s="36" t="str">
        <f aca="false">IF(U47="","",IF(LEN(TRIM(U47))&lt;&gt;10,1,""))</f>
        <v/>
      </c>
      <c r="AB47" s="36" t="str">
        <f aca="false">IF(U47="","",IF(OR(LEN(TRIM(H47))&gt;250,LEN(TRIM(H47))&lt;1),1,""))</f>
        <v/>
      </c>
      <c r="AC47" s="36" t="str">
        <f aca="false">IF(U47="","",IF(OR(LEN(TRIM(H47))&gt;220,LEN(TRIM(H47))&lt;1),1,""))</f>
        <v/>
      </c>
      <c r="AD47" s="37" t="n">
        <f aca="false">IF(U47="","",LEN(TRIM(H47)))</f>
        <v>37</v>
      </c>
      <c r="AF47" s="36" t="n">
        <f aca="false">IF(I47="","",_xlfn.IFNA(VLOOKUP(I47,TabelleFisse!$B$4:$C$21,2,0),1))</f>
        <v>0</v>
      </c>
      <c r="AH47" s="36" t="str">
        <f aca="false">IF(U47="","",IF(OR(ISNUMBER(J47)=0,J47&lt;0),1,""))</f>
        <v/>
      </c>
      <c r="AI47" s="36" t="str">
        <f aca="false">IF(U47="","",IF(OR(ISNUMBER(M47)=0,M47&lt;0),1,""))</f>
        <v/>
      </c>
      <c r="AK47" s="36" t="n">
        <f aca="false">IF(OR(U47="",K47=""),"",IF(OR(K47&lt;TabelleFisse!E$4,K47&gt;TabelleFisse!E$5),1,""))</f>
        <v>1</v>
      </c>
      <c r="AL47" s="36" t="str">
        <f aca="false">IF(OR(U47="",L47=""),"",IF(OR(L47&lt;TabelleFisse!E$4,L47&gt;TabelleFisse!E$5),1,""))</f>
        <v/>
      </c>
      <c r="AM47" s="36" t="str">
        <f aca="false">IF(OR(U47="",K47=""),"",IF(K47&gt;TabelleFisse!E$6,1,""))</f>
        <v/>
      </c>
      <c r="AN47" s="36" t="str">
        <f aca="false">IF(OR(U47="",L47=""),"",IF(L47&gt;TabelleFisse!E$6,1,""))</f>
        <v/>
      </c>
      <c r="AP47" s="36" t="n">
        <f aca="false">IF(U47="","",_xlfn.IFNA(VLOOKUP(C47,Partecipanti!$N$10:$O$1203,2,0),1))</f>
        <v>0</v>
      </c>
      <c r="AS47" s="37" t="str">
        <f aca="false">IF(R47=1,CONCATENATE(C47," ",1),"")</f>
        <v>L041 1</v>
      </c>
    </row>
    <row r="48" customFormat="false" ht="100.5" hidden="false" customHeight="true" outlineLevel="0" collapsed="false">
      <c r="A48" s="25" t="s">
        <v>126</v>
      </c>
      <c r="B48" s="21" t="str">
        <f aca="false">IF(Q48="","",Q48)</f>
        <v>ERRORI / ANOMALIE</v>
      </c>
      <c r="C48" s="26" t="str">
        <f aca="false">IF(E48="","",CONCATENATE("L",A48))</f>
        <v>L042</v>
      </c>
      <c r="D48" s="27"/>
      <c r="E48" s="28" t="s">
        <v>127</v>
      </c>
      <c r="F48" s="29"/>
      <c r="G48" s="30"/>
      <c r="H48" s="31" t="s">
        <v>43</v>
      </c>
      <c r="I48" s="32" t="s">
        <v>44</v>
      </c>
      <c r="J48" s="33" t="n">
        <v>39000</v>
      </c>
      <c r="K48" s="34" t="n">
        <v>42404</v>
      </c>
      <c r="L48" s="34"/>
      <c r="M48" s="35" t="n">
        <v>0</v>
      </c>
      <c r="N48" s="28"/>
      <c r="O48" s="28" t="s">
        <v>45</v>
      </c>
      <c r="Q48" s="20" t="str">
        <f aca="false">IF(AND(R48="",S48="",U48=""),"",IF(OR(R48=1,S48=1),"ERRORI / ANOMALIE","OK"))</f>
        <v>ERRORI / ANOMALIE</v>
      </c>
      <c r="R48" s="21" t="n">
        <f aca="false">IF(U48="","",IF(SUM(X48:AC48)+SUM(AF48:AP48)&gt;0,1,""))</f>
        <v>1</v>
      </c>
      <c r="S48" s="21" t="str">
        <f aca="false">IF(U48="","",IF(_xlfn.IFNA(VLOOKUP(CONCATENATE(C48," ",1),Partecipanti!AE$10:AF$1203,2,0),1)=1,"",1))</f>
        <v/>
      </c>
      <c r="U48" s="36" t="str">
        <f aca="false">TRIM(E48)</f>
        <v>ZB918607DB</v>
      </c>
      <c r="V48" s="36"/>
      <c r="W48" s="36" t="n">
        <f aca="false">IF(R48="","",1)</f>
        <v>1</v>
      </c>
      <c r="X48" s="36" t="str">
        <f aca="false">IF(U48="","",IF(COUNTIF(U$7:U$601,U48)=1,"",COUNTIF(U$7:U$601,U48)))</f>
        <v/>
      </c>
      <c r="Y48" s="36" t="str">
        <f aca="false">IF(X48="","",IF(X48&gt;1,1,""))</f>
        <v/>
      </c>
      <c r="Z48" s="36" t="str">
        <f aca="false">IF(U48="","",IF(LEN(TRIM(U48))&lt;&gt;10,1,""))</f>
        <v/>
      </c>
      <c r="AB48" s="36" t="str">
        <f aca="false">IF(U48="","",IF(OR(LEN(TRIM(H48))&gt;250,LEN(TRIM(H48))&lt;1),1,""))</f>
        <v/>
      </c>
      <c r="AC48" s="36" t="str">
        <f aca="false">IF(U48="","",IF(OR(LEN(TRIM(H48))&gt;220,LEN(TRIM(H48))&lt;1),1,""))</f>
        <v/>
      </c>
      <c r="AD48" s="37" t="n">
        <f aca="false">IF(U48="","",LEN(TRIM(H48)))</f>
        <v>37</v>
      </c>
      <c r="AF48" s="36" t="n">
        <f aca="false">IF(I48="","",_xlfn.IFNA(VLOOKUP(I48,TabelleFisse!$B$4:$C$21,2,0),1))</f>
        <v>0</v>
      </c>
      <c r="AH48" s="36" t="str">
        <f aca="false">IF(U48="","",IF(OR(ISNUMBER(J48)=0,J48&lt;0),1,""))</f>
        <v/>
      </c>
      <c r="AI48" s="36" t="str">
        <f aca="false">IF(U48="","",IF(OR(ISNUMBER(M48)=0,M48&lt;0),1,""))</f>
        <v/>
      </c>
      <c r="AK48" s="36" t="n">
        <f aca="false">IF(OR(U48="",K48=""),"",IF(OR(K48&lt;TabelleFisse!E$4,K48&gt;TabelleFisse!E$5),1,""))</f>
        <v>1</v>
      </c>
      <c r="AL48" s="36" t="str">
        <f aca="false">IF(OR(U48="",L48=""),"",IF(OR(L48&lt;TabelleFisse!E$4,L48&gt;TabelleFisse!E$5),1,""))</f>
        <v/>
      </c>
      <c r="AM48" s="36" t="str">
        <f aca="false">IF(OR(U48="",K48=""),"",IF(K48&gt;TabelleFisse!E$6,1,""))</f>
        <v/>
      </c>
      <c r="AN48" s="36" t="str">
        <f aca="false">IF(OR(U48="",L48=""),"",IF(L48&gt;TabelleFisse!E$6,1,""))</f>
        <v/>
      </c>
      <c r="AP48" s="36" t="n">
        <f aca="false">IF(U48="","",_xlfn.IFNA(VLOOKUP(C48,Partecipanti!$N$10:$O$1203,2,0),1))</f>
        <v>0</v>
      </c>
      <c r="AS48" s="37" t="str">
        <f aca="false">IF(R48=1,CONCATENATE(C48," ",1),"")</f>
        <v>L042 1</v>
      </c>
    </row>
    <row r="49" customFormat="false" ht="100.5" hidden="false" customHeight="true" outlineLevel="0" collapsed="false">
      <c r="A49" s="25" t="s">
        <v>128</v>
      </c>
      <c r="B49" s="21" t="str">
        <f aca="false">IF(Q49="","",Q49)</f>
        <v>ERRORI / ANOMALIE</v>
      </c>
      <c r="C49" s="26" t="str">
        <f aca="false">IF(E49="","",CONCATENATE("L",A49))</f>
        <v>L043</v>
      </c>
      <c r="D49" s="27"/>
      <c r="E49" s="28" t="s">
        <v>129</v>
      </c>
      <c r="F49" s="29"/>
      <c r="G49" s="30"/>
      <c r="H49" s="31" t="s">
        <v>43</v>
      </c>
      <c r="I49" s="32" t="s">
        <v>44</v>
      </c>
      <c r="J49" s="33" t="n">
        <v>39000</v>
      </c>
      <c r="K49" s="34" t="n">
        <v>42404</v>
      </c>
      <c r="L49" s="34"/>
      <c r="M49" s="35" t="n">
        <v>0</v>
      </c>
      <c r="N49" s="28"/>
      <c r="O49" s="28" t="s">
        <v>45</v>
      </c>
      <c r="Q49" s="20" t="str">
        <f aca="false">IF(AND(R49="",S49="",U49=""),"",IF(OR(R49=1,S49=1),"ERRORI / ANOMALIE","OK"))</f>
        <v>ERRORI / ANOMALIE</v>
      </c>
      <c r="R49" s="21" t="n">
        <f aca="false">IF(U49="","",IF(SUM(X49:AC49)+SUM(AF49:AP49)&gt;0,1,""))</f>
        <v>1</v>
      </c>
      <c r="S49" s="21" t="str">
        <f aca="false">IF(U49="","",IF(_xlfn.IFNA(VLOOKUP(CONCATENATE(C49," ",1),Partecipanti!AE$10:AF$1203,2,0),1)=1,"",1))</f>
        <v/>
      </c>
      <c r="U49" s="36" t="str">
        <f aca="false">TRIM(E49)</f>
        <v>ZF018607F9</v>
      </c>
      <c r="V49" s="36"/>
      <c r="W49" s="36" t="n">
        <f aca="false">IF(R49="","",1)</f>
        <v>1</v>
      </c>
      <c r="X49" s="36" t="str">
        <f aca="false">IF(U49="","",IF(COUNTIF(U$7:U$601,U49)=1,"",COUNTIF(U$7:U$601,U49)))</f>
        <v/>
      </c>
      <c r="Y49" s="36" t="str">
        <f aca="false">IF(X49="","",IF(X49&gt;1,1,""))</f>
        <v/>
      </c>
      <c r="Z49" s="36" t="str">
        <f aca="false">IF(U49="","",IF(LEN(TRIM(U49))&lt;&gt;10,1,""))</f>
        <v/>
      </c>
      <c r="AB49" s="36" t="str">
        <f aca="false">IF(U49="","",IF(OR(LEN(TRIM(H49))&gt;250,LEN(TRIM(H49))&lt;1),1,""))</f>
        <v/>
      </c>
      <c r="AC49" s="36" t="str">
        <f aca="false">IF(U49="","",IF(OR(LEN(TRIM(H49))&gt;220,LEN(TRIM(H49))&lt;1),1,""))</f>
        <v/>
      </c>
      <c r="AD49" s="37" t="n">
        <f aca="false">IF(U49="","",LEN(TRIM(H49)))</f>
        <v>37</v>
      </c>
      <c r="AF49" s="36" t="n">
        <f aca="false">IF(I49="","",_xlfn.IFNA(VLOOKUP(I49,TabelleFisse!$B$4:$C$21,2,0),1))</f>
        <v>0</v>
      </c>
      <c r="AH49" s="36" t="str">
        <f aca="false">IF(U49="","",IF(OR(ISNUMBER(J49)=0,J49&lt;0),1,""))</f>
        <v/>
      </c>
      <c r="AI49" s="36" t="str">
        <f aca="false">IF(U49="","",IF(OR(ISNUMBER(M49)=0,M49&lt;0),1,""))</f>
        <v/>
      </c>
      <c r="AK49" s="36" t="n">
        <f aca="false">IF(OR(U49="",K49=""),"",IF(OR(K49&lt;TabelleFisse!E$4,K49&gt;TabelleFisse!E$5),1,""))</f>
        <v>1</v>
      </c>
      <c r="AL49" s="36" t="str">
        <f aca="false">IF(OR(U49="",L49=""),"",IF(OR(L49&lt;TabelleFisse!E$4,L49&gt;TabelleFisse!E$5),1,""))</f>
        <v/>
      </c>
      <c r="AM49" s="36" t="str">
        <f aca="false">IF(OR(U49="",K49=""),"",IF(K49&gt;TabelleFisse!E$6,1,""))</f>
        <v/>
      </c>
      <c r="AN49" s="36" t="str">
        <f aca="false">IF(OR(U49="",L49=""),"",IF(L49&gt;TabelleFisse!E$6,1,""))</f>
        <v/>
      </c>
      <c r="AP49" s="36" t="n">
        <f aca="false">IF(U49="","",_xlfn.IFNA(VLOOKUP(C49,Partecipanti!$N$10:$O$1203,2,0),1))</f>
        <v>0</v>
      </c>
      <c r="AS49" s="37" t="str">
        <f aca="false">IF(R49=1,CONCATENATE(C49," ",1),"")</f>
        <v>L043 1</v>
      </c>
    </row>
    <row r="50" customFormat="false" ht="100.5" hidden="false" customHeight="true" outlineLevel="0" collapsed="false">
      <c r="A50" s="25" t="s">
        <v>130</v>
      </c>
      <c r="B50" s="21" t="str">
        <f aca="false">IF(Q50="","",Q50)</f>
        <v>ERRORI / ANOMALIE</v>
      </c>
      <c r="C50" s="26" t="str">
        <f aca="false">IF(E50="","",CONCATENATE("L",A50))</f>
        <v>L044</v>
      </c>
      <c r="D50" s="27"/>
      <c r="E50" s="28" t="s">
        <v>131</v>
      </c>
      <c r="F50" s="29"/>
      <c r="G50" s="30"/>
      <c r="H50" s="31" t="s">
        <v>43</v>
      </c>
      <c r="I50" s="32" t="s">
        <v>44</v>
      </c>
      <c r="J50" s="33" t="n">
        <v>39000</v>
      </c>
      <c r="K50" s="34" t="n">
        <v>42404</v>
      </c>
      <c r="L50" s="34"/>
      <c r="M50" s="35" t="n">
        <v>0</v>
      </c>
      <c r="N50" s="28"/>
      <c r="O50" s="28" t="s">
        <v>45</v>
      </c>
      <c r="Q50" s="20" t="str">
        <f aca="false">IF(AND(R50="",S50="",U50=""),"",IF(OR(R50=1,S50=1),"ERRORI / ANOMALIE","OK"))</f>
        <v>ERRORI / ANOMALIE</v>
      </c>
      <c r="R50" s="21" t="n">
        <f aca="false">IF(U50="","",IF(SUM(X50:AC50)+SUM(AF50:AP50)&gt;0,1,""))</f>
        <v>1</v>
      </c>
      <c r="S50" s="21" t="str">
        <f aca="false">IF(U50="","",IF(_xlfn.IFNA(VLOOKUP(CONCATENATE(C50," ",1),Partecipanti!AE$10:AF$1203,2,0),1)=1,"",1))</f>
        <v/>
      </c>
      <c r="U50" s="36" t="str">
        <f aca="false">TRIM(E50)</f>
        <v>Z3E186080A</v>
      </c>
      <c r="V50" s="36"/>
      <c r="W50" s="36" t="n">
        <f aca="false">IF(R50="","",1)</f>
        <v>1</v>
      </c>
      <c r="X50" s="36" t="str">
        <f aca="false">IF(U50="","",IF(COUNTIF(U$7:U$601,U50)=1,"",COUNTIF(U$7:U$601,U50)))</f>
        <v/>
      </c>
      <c r="Y50" s="36" t="str">
        <f aca="false">IF(X50="","",IF(X50&gt;1,1,""))</f>
        <v/>
      </c>
      <c r="Z50" s="36" t="str">
        <f aca="false">IF(U50="","",IF(LEN(TRIM(U50))&lt;&gt;10,1,""))</f>
        <v/>
      </c>
      <c r="AB50" s="36" t="str">
        <f aca="false">IF(U50="","",IF(OR(LEN(TRIM(H50))&gt;250,LEN(TRIM(H50))&lt;1),1,""))</f>
        <v/>
      </c>
      <c r="AC50" s="36" t="str">
        <f aca="false">IF(U50="","",IF(OR(LEN(TRIM(H50))&gt;220,LEN(TRIM(H50))&lt;1),1,""))</f>
        <v/>
      </c>
      <c r="AD50" s="37" t="n">
        <f aca="false">IF(U50="","",LEN(TRIM(H50)))</f>
        <v>37</v>
      </c>
      <c r="AF50" s="36" t="n">
        <f aca="false">IF(I50="","",_xlfn.IFNA(VLOOKUP(I50,TabelleFisse!$B$4:$C$21,2,0),1))</f>
        <v>0</v>
      </c>
      <c r="AH50" s="36" t="str">
        <f aca="false">IF(U50="","",IF(OR(ISNUMBER(J50)=0,J50&lt;0),1,""))</f>
        <v/>
      </c>
      <c r="AI50" s="36" t="str">
        <f aca="false">IF(U50="","",IF(OR(ISNUMBER(M50)=0,M50&lt;0),1,""))</f>
        <v/>
      </c>
      <c r="AK50" s="36" t="n">
        <f aca="false">IF(OR(U50="",K50=""),"",IF(OR(K50&lt;TabelleFisse!E$4,K50&gt;TabelleFisse!E$5),1,""))</f>
        <v>1</v>
      </c>
      <c r="AL50" s="36" t="str">
        <f aca="false">IF(OR(U50="",L50=""),"",IF(OR(L50&lt;TabelleFisse!E$4,L50&gt;TabelleFisse!E$5),1,""))</f>
        <v/>
      </c>
      <c r="AM50" s="36" t="str">
        <f aca="false">IF(OR(U50="",K50=""),"",IF(K50&gt;TabelleFisse!E$6,1,""))</f>
        <v/>
      </c>
      <c r="AN50" s="36" t="str">
        <f aca="false">IF(OR(U50="",L50=""),"",IF(L50&gt;TabelleFisse!E$6,1,""))</f>
        <v/>
      </c>
      <c r="AP50" s="36" t="n">
        <f aca="false">IF(U50="","",_xlfn.IFNA(VLOOKUP(C50,Partecipanti!$N$10:$O$1203,2,0),1))</f>
        <v>0</v>
      </c>
      <c r="AS50" s="37" t="str">
        <f aca="false">IF(R50=1,CONCATENATE(C50," ",1),"")</f>
        <v>L044 1</v>
      </c>
    </row>
    <row r="51" customFormat="false" ht="100.5" hidden="false" customHeight="true" outlineLevel="0" collapsed="false">
      <c r="A51" s="25" t="s">
        <v>132</v>
      </c>
      <c r="B51" s="21" t="str">
        <f aca="false">IF(Q51="","",Q51)</f>
        <v>ERRORI / ANOMALIE</v>
      </c>
      <c r="C51" s="26" t="str">
        <f aca="false">IF(E51="","",CONCATENATE("L",A51))</f>
        <v>L045</v>
      </c>
      <c r="D51" s="27"/>
      <c r="E51" s="28" t="s">
        <v>133</v>
      </c>
      <c r="F51" s="29"/>
      <c r="G51" s="30"/>
      <c r="H51" s="31" t="s">
        <v>43</v>
      </c>
      <c r="I51" s="32" t="s">
        <v>44</v>
      </c>
      <c r="J51" s="33" t="n">
        <v>39000</v>
      </c>
      <c r="K51" s="34" t="n">
        <v>42404</v>
      </c>
      <c r="L51" s="34"/>
      <c r="M51" s="35" t="n">
        <v>0</v>
      </c>
      <c r="N51" s="28"/>
      <c r="O51" s="28" t="s">
        <v>45</v>
      </c>
      <c r="Q51" s="20" t="str">
        <f aca="false">IF(AND(R51="",S51="",U51=""),"",IF(OR(R51=1,S51=1),"ERRORI / ANOMALIE","OK"))</f>
        <v>ERRORI / ANOMALIE</v>
      </c>
      <c r="R51" s="21" t="n">
        <f aca="false">IF(U51="","",IF(SUM(X51:AC51)+SUM(AF51:AP51)&gt;0,1,""))</f>
        <v>1</v>
      </c>
      <c r="S51" s="21" t="str">
        <f aca="false">IF(U51="","",IF(_xlfn.IFNA(VLOOKUP(CONCATENATE(C51," ",1),Partecipanti!AE$10:AF$1203,2,0),1)=1,"",1))</f>
        <v/>
      </c>
      <c r="U51" s="36" t="str">
        <f aca="false">TRIM(E51)</f>
        <v>Z6A1860822</v>
      </c>
      <c r="V51" s="36"/>
      <c r="W51" s="36" t="n">
        <f aca="false">IF(R51="","",1)</f>
        <v>1</v>
      </c>
      <c r="X51" s="36" t="str">
        <f aca="false">IF(U51="","",IF(COUNTIF(U$7:U$601,U51)=1,"",COUNTIF(U$7:U$601,U51)))</f>
        <v/>
      </c>
      <c r="Y51" s="36" t="str">
        <f aca="false">IF(X51="","",IF(X51&gt;1,1,""))</f>
        <v/>
      </c>
      <c r="Z51" s="36" t="str">
        <f aca="false">IF(U51="","",IF(LEN(TRIM(U51))&lt;&gt;10,1,""))</f>
        <v/>
      </c>
      <c r="AB51" s="36" t="str">
        <f aca="false">IF(U51="","",IF(OR(LEN(TRIM(H51))&gt;250,LEN(TRIM(H51))&lt;1),1,""))</f>
        <v/>
      </c>
      <c r="AC51" s="36" t="str">
        <f aca="false">IF(U51="","",IF(OR(LEN(TRIM(H51))&gt;220,LEN(TRIM(H51))&lt;1),1,""))</f>
        <v/>
      </c>
      <c r="AD51" s="37" t="n">
        <f aca="false">IF(U51="","",LEN(TRIM(H51)))</f>
        <v>37</v>
      </c>
      <c r="AF51" s="36" t="n">
        <f aca="false">IF(I51="","",_xlfn.IFNA(VLOOKUP(I51,TabelleFisse!$B$4:$C$21,2,0),1))</f>
        <v>0</v>
      </c>
      <c r="AH51" s="36" t="str">
        <f aca="false">IF(U51="","",IF(OR(ISNUMBER(J51)=0,J51&lt;0),1,""))</f>
        <v/>
      </c>
      <c r="AI51" s="36" t="str">
        <f aca="false">IF(U51="","",IF(OR(ISNUMBER(M51)=0,M51&lt;0),1,""))</f>
        <v/>
      </c>
      <c r="AK51" s="36" t="n">
        <f aca="false">IF(OR(U51="",K51=""),"",IF(OR(K51&lt;TabelleFisse!E$4,K51&gt;TabelleFisse!E$5),1,""))</f>
        <v>1</v>
      </c>
      <c r="AL51" s="36" t="str">
        <f aca="false">IF(OR(U51="",L51=""),"",IF(OR(L51&lt;TabelleFisse!E$4,L51&gt;TabelleFisse!E$5),1,""))</f>
        <v/>
      </c>
      <c r="AM51" s="36" t="str">
        <f aca="false">IF(OR(U51="",K51=""),"",IF(K51&gt;TabelleFisse!E$6,1,""))</f>
        <v/>
      </c>
      <c r="AN51" s="36" t="str">
        <f aca="false">IF(OR(U51="",L51=""),"",IF(L51&gt;TabelleFisse!E$6,1,""))</f>
        <v/>
      </c>
      <c r="AP51" s="36" t="n">
        <f aca="false">IF(U51="","",_xlfn.IFNA(VLOOKUP(C51,Partecipanti!$N$10:$O$1203,2,0),1))</f>
        <v>0</v>
      </c>
      <c r="AS51" s="37" t="str">
        <f aca="false">IF(R51=1,CONCATENATE(C51," ",1),"")</f>
        <v>L045 1</v>
      </c>
    </row>
    <row r="52" customFormat="false" ht="100.5" hidden="false" customHeight="true" outlineLevel="0" collapsed="false">
      <c r="A52" s="25" t="s">
        <v>134</v>
      </c>
      <c r="B52" s="21" t="str">
        <f aca="false">IF(Q52="","",Q52)</f>
        <v>ERRORI / ANOMALIE</v>
      </c>
      <c r="C52" s="26" t="str">
        <f aca="false">IF(E52="","",CONCATENATE("L",A52))</f>
        <v>L046</v>
      </c>
      <c r="D52" s="27"/>
      <c r="E52" s="28" t="s">
        <v>135</v>
      </c>
      <c r="F52" s="29"/>
      <c r="G52" s="30"/>
      <c r="H52" s="31" t="s">
        <v>43</v>
      </c>
      <c r="I52" s="32" t="s">
        <v>44</v>
      </c>
      <c r="J52" s="33" t="n">
        <v>39000</v>
      </c>
      <c r="K52" s="34" t="n">
        <v>42404</v>
      </c>
      <c r="L52" s="34"/>
      <c r="M52" s="35" t="n">
        <v>0</v>
      </c>
      <c r="N52" s="28"/>
      <c r="O52" s="28" t="s">
        <v>45</v>
      </c>
      <c r="Q52" s="20" t="str">
        <f aca="false">IF(AND(R52="",S52="",U52=""),"",IF(OR(R52=1,S52=1),"ERRORI / ANOMALIE","OK"))</f>
        <v>ERRORI / ANOMALIE</v>
      </c>
      <c r="R52" s="21" t="n">
        <f aca="false">IF(U52="","",IF(SUM(X52:AC52)+SUM(AF52:AP52)&gt;0,1,""))</f>
        <v>1</v>
      </c>
      <c r="S52" s="21" t="str">
        <f aca="false">IF(U52="","",IF(_xlfn.IFNA(VLOOKUP(CONCATENATE(C52," ",1),Partecipanti!AE$10:AF$1203,2,0),1)=1,"",1))</f>
        <v/>
      </c>
      <c r="U52" s="36" t="str">
        <f aca="false">TRIM(E52)</f>
        <v>Z131860837</v>
      </c>
      <c r="V52" s="36"/>
      <c r="W52" s="36" t="n">
        <f aca="false">IF(R52="","",1)</f>
        <v>1</v>
      </c>
      <c r="X52" s="36" t="str">
        <f aca="false">IF(U52="","",IF(COUNTIF(U$7:U$601,U52)=1,"",COUNTIF(U$7:U$601,U52)))</f>
        <v/>
      </c>
      <c r="Y52" s="36" t="str">
        <f aca="false">IF(X52="","",IF(X52&gt;1,1,""))</f>
        <v/>
      </c>
      <c r="Z52" s="36" t="str">
        <f aca="false">IF(U52="","",IF(LEN(TRIM(U52))&lt;&gt;10,1,""))</f>
        <v/>
      </c>
      <c r="AB52" s="36" t="str">
        <f aca="false">IF(U52="","",IF(OR(LEN(TRIM(H52))&gt;250,LEN(TRIM(H52))&lt;1),1,""))</f>
        <v/>
      </c>
      <c r="AC52" s="36" t="str">
        <f aca="false">IF(U52="","",IF(OR(LEN(TRIM(H52))&gt;220,LEN(TRIM(H52))&lt;1),1,""))</f>
        <v/>
      </c>
      <c r="AD52" s="37" t="n">
        <f aca="false">IF(U52="","",LEN(TRIM(H52)))</f>
        <v>37</v>
      </c>
      <c r="AF52" s="36" t="n">
        <f aca="false">IF(I52="","",_xlfn.IFNA(VLOOKUP(I52,TabelleFisse!$B$4:$C$21,2,0),1))</f>
        <v>0</v>
      </c>
      <c r="AH52" s="36" t="str">
        <f aca="false">IF(U52="","",IF(OR(ISNUMBER(J52)=0,J52&lt;0),1,""))</f>
        <v/>
      </c>
      <c r="AI52" s="36" t="str">
        <f aca="false">IF(U52="","",IF(OR(ISNUMBER(M52)=0,M52&lt;0),1,""))</f>
        <v/>
      </c>
      <c r="AK52" s="36" t="n">
        <f aca="false">IF(OR(U52="",K52=""),"",IF(OR(K52&lt;TabelleFisse!E$4,K52&gt;TabelleFisse!E$5),1,""))</f>
        <v>1</v>
      </c>
      <c r="AL52" s="36" t="str">
        <f aca="false">IF(OR(U52="",L52=""),"",IF(OR(L52&lt;TabelleFisse!E$4,L52&gt;TabelleFisse!E$5),1,""))</f>
        <v/>
      </c>
      <c r="AM52" s="36" t="str">
        <f aca="false">IF(OR(U52="",K52=""),"",IF(K52&gt;TabelleFisse!E$6,1,""))</f>
        <v/>
      </c>
      <c r="AN52" s="36" t="str">
        <f aca="false">IF(OR(U52="",L52=""),"",IF(L52&gt;TabelleFisse!E$6,1,""))</f>
        <v/>
      </c>
      <c r="AP52" s="36" t="n">
        <f aca="false">IF(U52="","",_xlfn.IFNA(VLOOKUP(C52,Partecipanti!$N$10:$O$1203,2,0),1))</f>
        <v>0</v>
      </c>
      <c r="AS52" s="37" t="str">
        <f aca="false">IF(R52=1,CONCATENATE(C52," ",1),"")</f>
        <v>L046 1</v>
      </c>
    </row>
    <row r="53" customFormat="false" ht="100.5" hidden="false" customHeight="true" outlineLevel="0" collapsed="false">
      <c r="A53" s="25" t="s">
        <v>136</v>
      </c>
      <c r="B53" s="21" t="str">
        <f aca="false">IF(Q53="","",Q53)</f>
        <v>ERRORI / ANOMALIE</v>
      </c>
      <c r="C53" s="26" t="str">
        <f aca="false">IF(E53="","",CONCATENATE("L",A53))</f>
        <v>L047</v>
      </c>
      <c r="D53" s="27"/>
      <c r="E53" s="28" t="s">
        <v>137</v>
      </c>
      <c r="F53" s="29"/>
      <c r="G53" s="30"/>
      <c r="H53" s="31" t="s">
        <v>43</v>
      </c>
      <c r="I53" s="32" t="s">
        <v>44</v>
      </c>
      <c r="J53" s="33" t="n">
        <v>39000</v>
      </c>
      <c r="K53" s="34" t="n">
        <v>42404</v>
      </c>
      <c r="L53" s="34"/>
      <c r="M53" s="35" t="n">
        <v>0</v>
      </c>
      <c r="N53" s="28"/>
      <c r="O53" s="28" t="s">
        <v>45</v>
      </c>
      <c r="Q53" s="20" t="str">
        <f aca="false">IF(AND(R53="",S53="",U53=""),"",IF(OR(R53=1,S53=1),"ERRORI / ANOMALIE","OK"))</f>
        <v>ERRORI / ANOMALIE</v>
      </c>
      <c r="R53" s="21" t="n">
        <f aca="false">IF(U53="","",IF(SUM(X53:AC53)+SUM(AF53:AP53)&gt;0,1,""))</f>
        <v>1</v>
      </c>
      <c r="S53" s="21" t="str">
        <f aca="false">IF(U53="","",IF(_xlfn.IFNA(VLOOKUP(CONCATENATE(C53," ",1),Partecipanti!AE$10:AF$1203,2,0),1)=1,"",1))</f>
        <v/>
      </c>
      <c r="U53" s="36" t="str">
        <f aca="false">TRIM(E53)</f>
        <v>Z2D186085C</v>
      </c>
      <c r="V53" s="36"/>
      <c r="W53" s="36" t="n">
        <f aca="false">IF(R53="","",1)</f>
        <v>1</v>
      </c>
      <c r="X53" s="36" t="str">
        <f aca="false">IF(U53="","",IF(COUNTIF(U$7:U$601,U53)=1,"",COUNTIF(U$7:U$601,U53)))</f>
        <v/>
      </c>
      <c r="Y53" s="36" t="str">
        <f aca="false">IF(X53="","",IF(X53&gt;1,1,""))</f>
        <v/>
      </c>
      <c r="Z53" s="36" t="str">
        <f aca="false">IF(U53="","",IF(LEN(TRIM(U53))&lt;&gt;10,1,""))</f>
        <v/>
      </c>
      <c r="AB53" s="36" t="str">
        <f aca="false">IF(U53="","",IF(OR(LEN(TRIM(H53))&gt;250,LEN(TRIM(H53))&lt;1),1,""))</f>
        <v/>
      </c>
      <c r="AC53" s="36" t="str">
        <f aca="false">IF(U53="","",IF(OR(LEN(TRIM(H53))&gt;220,LEN(TRIM(H53))&lt;1),1,""))</f>
        <v/>
      </c>
      <c r="AD53" s="37" t="n">
        <f aca="false">IF(U53="","",LEN(TRIM(H53)))</f>
        <v>37</v>
      </c>
      <c r="AF53" s="36" t="n">
        <f aca="false">IF(I53="","",_xlfn.IFNA(VLOOKUP(I53,TabelleFisse!$B$4:$C$21,2,0),1))</f>
        <v>0</v>
      </c>
      <c r="AH53" s="36" t="str">
        <f aca="false">IF(U53="","",IF(OR(ISNUMBER(J53)=0,J53&lt;0),1,""))</f>
        <v/>
      </c>
      <c r="AI53" s="36" t="str">
        <f aca="false">IF(U53="","",IF(OR(ISNUMBER(M53)=0,M53&lt;0),1,""))</f>
        <v/>
      </c>
      <c r="AK53" s="36" t="n">
        <f aca="false">IF(OR(U53="",K53=""),"",IF(OR(K53&lt;TabelleFisse!E$4,K53&gt;TabelleFisse!E$5),1,""))</f>
        <v>1</v>
      </c>
      <c r="AL53" s="36" t="str">
        <f aca="false">IF(OR(U53="",L53=""),"",IF(OR(L53&lt;TabelleFisse!E$4,L53&gt;TabelleFisse!E$5),1,""))</f>
        <v/>
      </c>
      <c r="AM53" s="36" t="str">
        <f aca="false">IF(OR(U53="",K53=""),"",IF(K53&gt;TabelleFisse!E$6,1,""))</f>
        <v/>
      </c>
      <c r="AN53" s="36" t="str">
        <f aca="false">IF(OR(U53="",L53=""),"",IF(L53&gt;TabelleFisse!E$6,1,""))</f>
        <v/>
      </c>
      <c r="AP53" s="36" t="n">
        <f aca="false">IF(U53="","",_xlfn.IFNA(VLOOKUP(C53,Partecipanti!$N$10:$O$1203,2,0),1))</f>
        <v>0</v>
      </c>
      <c r="AS53" s="37" t="str">
        <f aca="false">IF(R53=1,CONCATENATE(C53," ",1),"")</f>
        <v>L047 1</v>
      </c>
    </row>
    <row r="54" customFormat="false" ht="100.5" hidden="false" customHeight="true" outlineLevel="0" collapsed="false">
      <c r="A54" s="25" t="s">
        <v>138</v>
      </c>
      <c r="B54" s="21" t="str">
        <f aca="false">IF(Q54="","",Q54)</f>
        <v>ERRORI / ANOMALIE</v>
      </c>
      <c r="C54" s="26" t="str">
        <f aca="false">IF(E54="","",CONCATENATE("L",A54))</f>
        <v>L048</v>
      </c>
      <c r="D54" s="27"/>
      <c r="E54" s="28" t="s">
        <v>139</v>
      </c>
      <c r="F54" s="29"/>
      <c r="G54" s="30"/>
      <c r="H54" s="31" t="s">
        <v>43</v>
      </c>
      <c r="I54" s="32" t="s">
        <v>44</v>
      </c>
      <c r="J54" s="33" t="n">
        <v>39000</v>
      </c>
      <c r="K54" s="34" t="n">
        <v>42404</v>
      </c>
      <c r="L54" s="34"/>
      <c r="M54" s="35" t="n">
        <v>0</v>
      </c>
      <c r="N54" s="28"/>
      <c r="O54" s="28" t="s">
        <v>45</v>
      </c>
      <c r="Q54" s="20" t="str">
        <f aca="false">IF(AND(R54="",S54="",U54=""),"",IF(OR(R54=1,S54=1),"ERRORI / ANOMALIE","OK"))</f>
        <v>ERRORI / ANOMALIE</v>
      </c>
      <c r="R54" s="21" t="n">
        <f aca="false">IF(U54="","",IF(SUM(X54:AC54)+SUM(AF54:AP54)&gt;0,1,""))</f>
        <v>1</v>
      </c>
      <c r="S54" s="21" t="str">
        <f aca="false">IF(U54="","",IF(_xlfn.IFNA(VLOOKUP(CONCATENATE(C54," ",1),Partecipanti!AE$10:AF$1203,2,0),1)=1,"",1))</f>
        <v/>
      </c>
      <c r="U54" s="36" t="str">
        <f aca="false">TRIM(E54)</f>
        <v>Z0318609C9</v>
      </c>
      <c r="V54" s="36"/>
      <c r="W54" s="36" t="n">
        <f aca="false">IF(R54="","",1)</f>
        <v>1</v>
      </c>
      <c r="X54" s="36" t="str">
        <f aca="false">IF(U54="","",IF(COUNTIF(U$7:U$601,U54)=1,"",COUNTIF(U$7:U$601,U54)))</f>
        <v/>
      </c>
      <c r="Y54" s="36" t="str">
        <f aca="false">IF(X54="","",IF(X54&gt;1,1,""))</f>
        <v/>
      </c>
      <c r="Z54" s="36" t="str">
        <f aca="false">IF(U54="","",IF(LEN(TRIM(U54))&lt;&gt;10,1,""))</f>
        <v/>
      </c>
      <c r="AB54" s="36" t="str">
        <f aca="false">IF(U54="","",IF(OR(LEN(TRIM(H54))&gt;250,LEN(TRIM(H54))&lt;1),1,""))</f>
        <v/>
      </c>
      <c r="AC54" s="36" t="str">
        <f aca="false">IF(U54="","",IF(OR(LEN(TRIM(H54))&gt;220,LEN(TRIM(H54))&lt;1),1,""))</f>
        <v/>
      </c>
      <c r="AD54" s="37" t="n">
        <f aca="false">IF(U54="","",LEN(TRIM(H54)))</f>
        <v>37</v>
      </c>
      <c r="AF54" s="36" t="n">
        <f aca="false">IF(I54="","",_xlfn.IFNA(VLOOKUP(I54,TabelleFisse!$B$4:$C$21,2,0),1))</f>
        <v>0</v>
      </c>
      <c r="AH54" s="36" t="str">
        <f aca="false">IF(U54="","",IF(OR(ISNUMBER(J54)=0,J54&lt;0),1,""))</f>
        <v/>
      </c>
      <c r="AI54" s="36" t="str">
        <f aca="false">IF(U54="","",IF(OR(ISNUMBER(M54)=0,M54&lt;0),1,""))</f>
        <v/>
      </c>
      <c r="AK54" s="36" t="n">
        <f aca="false">IF(OR(U54="",K54=""),"",IF(OR(K54&lt;TabelleFisse!E$4,K54&gt;TabelleFisse!E$5),1,""))</f>
        <v>1</v>
      </c>
      <c r="AL54" s="36" t="str">
        <f aca="false">IF(OR(U54="",L54=""),"",IF(OR(L54&lt;TabelleFisse!E$4,L54&gt;TabelleFisse!E$5),1,""))</f>
        <v/>
      </c>
      <c r="AM54" s="36" t="str">
        <f aca="false">IF(OR(U54="",K54=""),"",IF(K54&gt;TabelleFisse!E$6,1,""))</f>
        <v/>
      </c>
      <c r="AN54" s="36" t="str">
        <f aca="false">IF(OR(U54="",L54=""),"",IF(L54&gt;TabelleFisse!E$6,1,""))</f>
        <v/>
      </c>
      <c r="AP54" s="36" t="n">
        <f aca="false">IF(U54="","",_xlfn.IFNA(VLOOKUP(C54,Partecipanti!$N$10:$O$1203,2,0),1))</f>
        <v>0</v>
      </c>
      <c r="AS54" s="37" t="str">
        <f aca="false">IF(R54=1,CONCATENATE(C54," ",1),"")</f>
        <v>L048 1</v>
      </c>
    </row>
    <row r="55" customFormat="false" ht="100.5" hidden="false" customHeight="true" outlineLevel="0" collapsed="false">
      <c r="A55" s="25" t="s">
        <v>140</v>
      </c>
      <c r="B55" s="21" t="str">
        <f aca="false">IF(Q55="","",Q55)</f>
        <v>ERRORI / ANOMALIE</v>
      </c>
      <c r="C55" s="26" t="str">
        <f aca="false">IF(E55="","",CONCATENATE("L",A55))</f>
        <v>L049</v>
      </c>
      <c r="D55" s="27"/>
      <c r="E55" s="28" t="s">
        <v>141</v>
      </c>
      <c r="F55" s="29"/>
      <c r="G55" s="30"/>
      <c r="H55" s="31" t="s">
        <v>43</v>
      </c>
      <c r="I55" s="32" t="s">
        <v>44</v>
      </c>
      <c r="J55" s="33" t="n">
        <v>39000</v>
      </c>
      <c r="K55" s="34" t="n">
        <v>42404</v>
      </c>
      <c r="L55" s="34"/>
      <c r="M55" s="35" t="n">
        <v>0</v>
      </c>
      <c r="N55" s="28"/>
      <c r="O55" s="28" t="s">
        <v>45</v>
      </c>
      <c r="Q55" s="20" t="str">
        <f aca="false">IF(AND(R55="",S55="",U55=""),"",IF(OR(R55=1,S55=1),"ERRORI / ANOMALIE","OK"))</f>
        <v>ERRORI / ANOMALIE</v>
      </c>
      <c r="R55" s="21" t="n">
        <f aca="false">IF(U55="","",IF(SUM(X55:AC55)+SUM(AF55:AP55)&gt;0,1,""))</f>
        <v>1</v>
      </c>
      <c r="S55" s="21" t="str">
        <f aca="false">IF(U55="","",IF(_xlfn.IFNA(VLOOKUP(CONCATENATE(C55," ",1),Partecipanti!AE$10:AF$1203,2,0),1)=1,"",1))</f>
        <v/>
      </c>
      <c r="U55" s="36" t="str">
        <f aca="false">TRIM(E55)</f>
        <v>Z831860DE4</v>
      </c>
      <c r="V55" s="36"/>
      <c r="W55" s="36" t="n">
        <f aca="false">IF(R55="","",1)</f>
        <v>1</v>
      </c>
      <c r="X55" s="36" t="str">
        <f aca="false">IF(U55="","",IF(COUNTIF(U$7:U$601,U55)=1,"",COUNTIF(U$7:U$601,U55)))</f>
        <v/>
      </c>
      <c r="Y55" s="36" t="str">
        <f aca="false">IF(X55="","",IF(X55&gt;1,1,""))</f>
        <v/>
      </c>
      <c r="Z55" s="36" t="str">
        <f aca="false">IF(U55="","",IF(LEN(TRIM(U55))&lt;&gt;10,1,""))</f>
        <v/>
      </c>
      <c r="AB55" s="36" t="str">
        <f aca="false">IF(U55="","",IF(OR(LEN(TRIM(H55))&gt;250,LEN(TRIM(H55))&lt;1),1,""))</f>
        <v/>
      </c>
      <c r="AC55" s="36" t="str">
        <f aca="false">IF(U55="","",IF(OR(LEN(TRIM(H55))&gt;220,LEN(TRIM(H55))&lt;1),1,""))</f>
        <v/>
      </c>
      <c r="AD55" s="37" t="n">
        <f aca="false">IF(U55="","",LEN(TRIM(H55)))</f>
        <v>37</v>
      </c>
      <c r="AF55" s="36" t="n">
        <f aca="false">IF(I55="","",_xlfn.IFNA(VLOOKUP(I55,TabelleFisse!$B$4:$C$21,2,0),1))</f>
        <v>0</v>
      </c>
      <c r="AH55" s="36" t="str">
        <f aca="false">IF(U55="","",IF(OR(ISNUMBER(J55)=0,J55&lt;0),1,""))</f>
        <v/>
      </c>
      <c r="AI55" s="36" t="str">
        <f aca="false">IF(U55="","",IF(OR(ISNUMBER(M55)=0,M55&lt;0),1,""))</f>
        <v/>
      </c>
      <c r="AK55" s="36" t="n">
        <f aca="false">IF(OR(U55="",K55=""),"",IF(OR(K55&lt;TabelleFisse!E$4,K55&gt;TabelleFisse!E$5),1,""))</f>
        <v>1</v>
      </c>
      <c r="AL55" s="36" t="str">
        <f aca="false">IF(OR(U55="",L55=""),"",IF(OR(L55&lt;TabelleFisse!E$4,L55&gt;TabelleFisse!E$5),1,""))</f>
        <v/>
      </c>
      <c r="AM55" s="36" t="str">
        <f aca="false">IF(OR(U55="",K55=""),"",IF(K55&gt;TabelleFisse!E$6,1,""))</f>
        <v/>
      </c>
      <c r="AN55" s="36" t="str">
        <f aca="false">IF(OR(U55="",L55=""),"",IF(L55&gt;TabelleFisse!E$6,1,""))</f>
        <v/>
      </c>
      <c r="AP55" s="36" t="n">
        <f aca="false">IF(U55="","",_xlfn.IFNA(VLOOKUP(C55,Partecipanti!$N$10:$O$1203,2,0),1))</f>
        <v>0</v>
      </c>
      <c r="AS55" s="37" t="str">
        <f aca="false">IF(R55=1,CONCATENATE(C55," ",1),"")</f>
        <v>L049 1</v>
      </c>
    </row>
    <row r="56" customFormat="false" ht="100.5" hidden="false" customHeight="true" outlineLevel="0" collapsed="false">
      <c r="A56" s="25" t="s">
        <v>142</v>
      </c>
      <c r="B56" s="21" t="str">
        <f aca="false">IF(Q56="","",Q56)</f>
        <v>ERRORI / ANOMALIE</v>
      </c>
      <c r="C56" s="26" t="str">
        <f aca="false">IF(E56="","",CONCATENATE("L",A56))</f>
        <v>L050</v>
      </c>
      <c r="D56" s="27"/>
      <c r="E56" s="28" t="s">
        <v>143</v>
      </c>
      <c r="F56" s="29"/>
      <c r="G56" s="30"/>
      <c r="H56" s="31" t="s">
        <v>43</v>
      </c>
      <c r="I56" s="32" t="s">
        <v>44</v>
      </c>
      <c r="J56" s="33" t="n">
        <v>39000</v>
      </c>
      <c r="K56" s="34" t="n">
        <v>42404</v>
      </c>
      <c r="L56" s="34"/>
      <c r="M56" s="35" t="n">
        <v>0</v>
      </c>
      <c r="N56" s="28"/>
      <c r="O56" s="28" t="s">
        <v>45</v>
      </c>
      <c r="Q56" s="20" t="str">
        <f aca="false">IF(AND(R56="",S56="",U56=""),"",IF(OR(R56=1,S56=1),"ERRORI / ANOMALIE","OK"))</f>
        <v>ERRORI / ANOMALIE</v>
      </c>
      <c r="R56" s="21" t="n">
        <f aca="false">IF(U56="","",IF(SUM(X56:AC56)+SUM(AF56:AP56)&gt;0,1,""))</f>
        <v>1</v>
      </c>
      <c r="S56" s="21" t="str">
        <f aca="false">IF(U56="","",IF(_xlfn.IFNA(VLOOKUP(CONCATENATE(C56," ",1),Partecipanti!AE$10:AF$1203,2,0),1)=1,"",1))</f>
        <v/>
      </c>
      <c r="U56" s="36" t="str">
        <f aca="false">TRIM(E56)</f>
        <v>Z8B1860E16</v>
      </c>
      <c r="V56" s="36"/>
      <c r="W56" s="36" t="n">
        <f aca="false">IF(R56="","",1)</f>
        <v>1</v>
      </c>
      <c r="X56" s="36" t="str">
        <f aca="false">IF(U56="","",IF(COUNTIF(U$7:U$601,U56)=1,"",COUNTIF(U$7:U$601,U56)))</f>
        <v/>
      </c>
      <c r="Y56" s="36" t="str">
        <f aca="false">IF(X56="","",IF(X56&gt;1,1,""))</f>
        <v/>
      </c>
      <c r="Z56" s="36" t="str">
        <f aca="false">IF(U56="","",IF(LEN(TRIM(U56))&lt;&gt;10,1,""))</f>
        <v/>
      </c>
      <c r="AB56" s="36" t="str">
        <f aca="false">IF(U56="","",IF(OR(LEN(TRIM(H56))&gt;250,LEN(TRIM(H56))&lt;1),1,""))</f>
        <v/>
      </c>
      <c r="AC56" s="36" t="str">
        <f aca="false">IF(U56="","",IF(OR(LEN(TRIM(H56))&gt;220,LEN(TRIM(H56))&lt;1),1,""))</f>
        <v/>
      </c>
      <c r="AD56" s="37" t="n">
        <f aca="false">IF(U56="","",LEN(TRIM(H56)))</f>
        <v>37</v>
      </c>
      <c r="AF56" s="36" t="n">
        <f aca="false">IF(I56="","",_xlfn.IFNA(VLOOKUP(I56,TabelleFisse!$B$4:$C$21,2,0),1))</f>
        <v>0</v>
      </c>
      <c r="AH56" s="36" t="str">
        <f aca="false">IF(U56="","",IF(OR(ISNUMBER(J56)=0,J56&lt;0),1,""))</f>
        <v/>
      </c>
      <c r="AI56" s="36" t="str">
        <f aca="false">IF(U56="","",IF(OR(ISNUMBER(M56)=0,M56&lt;0),1,""))</f>
        <v/>
      </c>
      <c r="AK56" s="36" t="n">
        <f aca="false">IF(OR(U56="",K56=""),"",IF(OR(K56&lt;TabelleFisse!E$4,K56&gt;TabelleFisse!E$5),1,""))</f>
        <v>1</v>
      </c>
      <c r="AL56" s="36" t="str">
        <f aca="false">IF(OR(U56="",L56=""),"",IF(OR(L56&lt;TabelleFisse!E$4,L56&gt;TabelleFisse!E$5),1,""))</f>
        <v/>
      </c>
      <c r="AM56" s="36" t="str">
        <f aca="false">IF(OR(U56="",K56=""),"",IF(K56&gt;TabelleFisse!E$6,1,""))</f>
        <v/>
      </c>
      <c r="AN56" s="36" t="str">
        <f aca="false">IF(OR(U56="",L56=""),"",IF(L56&gt;TabelleFisse!E$6,1,""))</f>
        <v/>
      </c>
      <c r="AP56" s="36" t="n">
        <f aca="false">IF(U56="","",_xlfn.IFNA(VLOOKUP(C56,Partecipanti!$N$10:$O$1203,2,0),1))</f>
        <v>0</v>
      </c>
      <c r="AS56" s="37" t="str">
        <f aca="false">IF(R56=1,CONCATENATE(C56," ",1),"")</f>
        <v>L050 1</v>
      </c>
    </row>
    <row r="57" customFormat="false" ht="100.5" hidden="false" customHeight="true" outlineLevel="0" collapsed="false">
      <c r="A57" s="25" t="s">
        <v>144</v>
      </c>
      <c r="B57" s="21" t="str">
        <f aca="false">IF(Q57="","",Q57)</f>
        <v>ERRORI / ANOMALIE</v>
      </c>
      <c r="C57" s="26" t="str">
        <f aca="false">IF(E57="","",CONCATENATE("L",A57))</f>
        <v>L051</v>
      </c>
      <c r="D57" s="27"/>
      <c r="E57" s="28" t="s">
        <v>145</v>
      </c>
      <c r="F57" s="29"/>
      <c r="G57" s="30"/>
      <c r="H57" s="31" t="s">
        <v>43</v>
      </c>
      <c r="I57" s="32" t="s">
        <v>44</v>
      </c>
      <c r="J57" s="33" t="n">
        <v>39000</v>
      </c>
      <c r="K57" s="34" t="n">
        <v>42404</v>
      </c>
      <c r="L57" s="34"/>
      <c r="M57" s="35" t="n">
        <v>0</v>
      </c>
      <c r="N57" s="28"/>
      <c r="O57" s="28" t="s">
        <v>45</v>
      </c>
      <c r="Q57" s="20" t="str">
        <f aca="false">IF(AND(R57="",S57="",U57=""),"",IF(OR(R57=1,S57=1),"ERRORI / ANOMALIE","OK"))</f>
        <v>ERRORI / ANOMALIE</v>
      </c>
      <c r="R57" s="21" t="n">
        <f aca="false">IF(U57="","",IF(SUM(X57:AC57)+SUM(AF57:AP57)&gt;0,1,""))</f>
        <v>1</v>
      </c>
      <c r="S57" s="21" t="str">
        <f aca="false">IF(U57="","",IF(_xlfn.IFNA(VLOOKUP(CONCATENATE(C57," ",1),Partecipanti!AE$10:AF$1203,2,0),1)=1,"",1))</f>
        <v/>
      </c>
      <c r="U57" s="36" t="str">
        <f aca="false">TRIM(E57)</f>
        <v>ZDF1860E2D</v>
      </c>
      <c r="V57" s="36"/>
      <c r="W57" s="36" t="n">
        <f aca="false">IF(R57="","",1)</f>
        <v>1</v>
      </c>
      <c r="X57" s="36" t="str">
        <f aca="false">IF(U57="","",IF(COUNTIF(U$7:U$601,U57)=1,"",COUNTIF(U$7:U$601,U57)))</f>
        <v/>
      </c>
      <c r="Y57" s="36" t="str">
        <f aca="false">IF(X57="","",IF(X57&gt;1,1,""))</f>
        <v/>
      </c>
      <c r="Z57" s="36" t="str">
        <f aca="false">IF(U57="","",IF(LEN(TRIM(U57))&lt;&gt;10,1,""))</f>
        <v/>
      </c>
      <c r="AB57" s="36" t="str">
        <f aca="false">IF(U57="","",IF(OR(LEN(TRIM(H57))&gt;250,LEN(TRIM(H57))&lt;1),1,""))</f>
        <v/>
      </c>
      <c r="AC57" s="36" t="str">
        <f aca="false">IF(U57="","",IF(OR(LEN(TRIM(H57))&gt;220,LEN(TRIM(H57))&lt;1),1,""))</f>
        <v/>
      </c>
      <c r="AD57" s="37" t="n">
        <f aca="false">IF(U57="","",LEN(TRIM(H57)))</f>
        <v>37</v>
      </c>
      <c r="AF57" s="36" t="n">
        <f aca="false">IF(I57="","",_xlfn.IFNA(VLOOKUP(I57,TabelleFisse!$B$4:$C$21,2,0),1))</f>
        <v>0</v>
      </c>
      <c r="AH57" s="36" t="str">
        <f aca="false">IF(U57="","",IF(OR(ISNUMBER(J57)=0,J57&lt;0),1,""))</f>
        <v/>
      </c>
      <c r="AI57" s="36" t="str">
        <f aca="false">IF(U57="","",IF(OR(ISNUMBER(M57)=0,M57&lt;0),1,""))</f>
        <v/>
      </c>
      <c r="AK57" s="36" t="n">
        <f aca="false">IF(OR(U57="",K57=""),"",IF(OR(K57&lt;TabelleFisse!E$4,K57&gt;TabelleFisse!E$5),1,""))</f>
        <v>1</v>
      </c>
      <c r="AL57" s="36" t="str">
        <f aca="false">IF(OR(U57="",L57=""),"",IF(OR(L57&lt;TabelleFisse!E$4,L57&gt;TabelleFisse!E$5),1,""))</f>
        <v/>
      </c>
      <c r="AM57" s="36" t="str">
        <f aca="false">IF(OR(U57="",K57=""),"",IF(K57&gt;TabelleFisse!E$6,1,""))</f>
        <v/>
      </c>
      <c r="AN57" s="36" t="str">
        <f aca="false">IF(OR(U57="",L57=""),"",IF(L57&gt;TabelleFisse!E$6,1,""))</f>
        <v/>
      </c>
      <c r="AP57" s="36" t="n">
        <f aca="false">IF(U57="","",_xlfn.IFNA(VLOOKUP(C57,Partecipanti!$N$10:$O$1203,2,0),1))</f>
        <v>0</v>
      </c>
      <c r="AS57" s="37" t="str">
        <f aca="false">IF(R57=1,CONCATENATE(C57," ",1),"")</f>
        <v>L051 1</v>
      </c>
    </row>
    <row r="58" customFormat="false" ht="100.5" hidden="false" customHeight="true" outlineLevel="0" collapsed="false">
      <c r="A58" s="25" t="s">
        <v>146</v>
      </c>
      <c r="B58" s="21" t="str">
        <f aca="false">IF(Q58="","",Q58)</f>
        <v>ERRORI / ANOMALIE</v>
      </c>
      <c r="C58" s="26" t="str">
        <f aca="false">IF(E58="","",CONCATENATE("L",A58))</f>
        <v>L052</v>
      </c>
      <c r="D58" s="27"/>
      <c r="E58" s="28" t="s">
        <v>147</v>
      </c>
      <c r="F58" s="39"/>
      <c r="G58" s="40"/>
      <c r="H58" s="31" t="s">
        <v>43</v>
      </c>
      <c r="I58" s="32" t="s">
        <v>44</v>
      </c>
      <c r="J58" s="33" t="n">
        <v>39000</v>
      </c>
      <c r="K58" s="34" t="n">
        <v>42404</v>
      </c>
      <c r="L58" s="41"/>
      <c r="M58" s="35" t="n">
        <v>0</v>
      </c>
      <c r="N58" s="42"/>
      <c r="O58" s="28" t="s">
        <v>45</v>
      </c>
      <c r="Q58" s="20" t="str">
        <f aca="false">IF(AND(R58="",S58="",U58=""),"",IF(OR(R58=1,S58=1),"ERRORI / ANOMALIE","OK"))</f>
        <v>ERRORI / ANOMALIE</v>
      </c>
      <c r="R58" s="21" t="n">
        <f aca="false">IF(U58="","",IF(SUM(X58:AC58)+SUM(AF58:AP58)&gt;0,1,""))</f>
        <v>1</v>
      </c>
      <c r="S58" s="21" t="str">
        <f aca="false">IF(U58="","",IF(_xlfn.IFNA(VLOOKUP(CONCATENATE(C58," ",1),Partecipanti!AE$10:AF$1203,2,0),1)=1,"",1))</f>
        <v/>
      </c>
      <c r="U58" s="36" t="str">
        <f aca="false">TRIM(E58)</f>
        <v>ZD81860E40</v>
      </c>
      <c r="V58" s="36"/>
      <c r="W58" s="36" t="n">
        <f aca="false">IF(R58="","",1)</f>
        <v>1</v>
      </c>
      <c r="X58" s="36" t="str">
        <f aca="false">IF(U58="","",IF(COUNTIF(U$7:U$601,U58)=1,"",COUNTIF(U$7:U$601,U58)))</f>
        <v/>
      </c>
      <c r="Y58" s="36" t="str">
        <f aca="false">IF(X58="","",IF(X58&gt;1,1,""))</f>
        <v/>
      </c>
      <c r="Z58" s="36" t="str">
        <f aca="false">IF(U58="","",IF(LEN(TRIM(U58))&lt;&gt;10,1,""))</f>
        <v/>
      </c>
      <c r="AB58" s="36" t="str">
        <f aca="false">IF(U58="","",IF(OR(LEN(TRIM(H58))&gt;250,LEN(TRIM(H58))&lt;1),1,""))</f>
        <v/>
      </c>
      <c r="AC58" s="36" t="str">
        <f aca="false">IF(U58="","",IF(OR(LEN(TRIM(H58))&gt;220,LEN(TRIM(H58))&lt;1),1,""))</f>
        <v/>
      </c>
      <c r="AD58" s="37" t="n">
        <f aca="false">IF(U58="","",LEN(TRIM(H58)))</f>
        <v>37</v>
      </c>
      <c r="AF58" s="36" t="n">
        <f aca="false">IF(I58="","",_xlfn.IFNA(VLOOKUP(I58,TabelleFisse!$B$4:$C$21,2,0),1))</f>
        <v>0</v>
      </c>
      <c r="AH58" s="36" t="str">
        <f aca="false">IF(U58="","",IF(OR(ISNUMBER(J58)=0,J58&lt;0),1,""))</f>
        <v/>
      </c>
      <c r="AI58" s="36" t="str">
        <f aca="false">IF(U58="","",IF(OR(ISNUMBER(M58)=0,M58&lt;0),1,""))</f>
        <v/>
      </c>
      <c r="AK58" s="36" t="n">
        <f aca="false">IF(OR(U58="",K58=""),"",IF(OR(K58&lt;TabelleFisse!E$4,K58&gt;TabelleFisse!E$5),1,""))</f>
        <v>1</v>
      </c>
      <c r="AL58" s="36" t="str">
        <f aca="false">IF(OR(U58="",L58=""),"",IF(OR(L58&lt;TabelleFisse!E$4,L58&gt;TabelleFisse!E$5),1,""))</f>
        <v/>
      </c>
      <c r="AM58" s="36" t="str">
        <f aca="false">IF(OR(U58="",K58=""),"",IF(K58&gt;TabelleFisse!E$6,1,""))</f>
        <v/>
      </c>
      <c r="AN58" s="36" t="str">
        <f aca="false">IF(OR(U58="",L58=""),"",IF(L58&gt;TabelleFisse!E$6,1,""))</f>
        <v/>
      </c>
      <c r="AP58" s="36" t="n">
        <f aca="false">IF(U58="","",_xlfn.IFNA(VLOOKUP(C58,Partecipanti!$N$10:$O$1203,2,0),1))</f>
        <v>0</v>
      </c>
      <c r="AS58" s="37" t="str">
        <f aca="false">IF(R58=1,CONCATENATE(C58," ",1),"")</f>
        <v>L052 1</v>
      </c>
    </row>
    <row r="59" customFormat="false" ht="100.5" hidden="false" customHeight="true" outlineLevel="0" collapsed="false">
      <c r="A59" s="25" t="s">
        <v>148</v>
      </c>
      <c r="B59" s="21" t="str">
        <f aca="false">IF(Q59="","",Q59)</f>
        <v>ERRORI / ANOMALIE</v>
      </c>
      <c r="C59" s="26" t="str">
        <f aca="false">IF(E59="","",CONCATENATE("L",A59))</f>
        <v>L053</v>
      </c>
      <c r="D59" s="27"/>
      <c r="E59" s="28" t="s">
        <v>149</v>
      </c>
      <c r="F59" s="39"/>
      <c r="G59" s="40"/>
      <c r="H59" s="31" t="s">
        <v>43</v>
      </c>
      <c r="I59" s="32" t="s">
        <v>44</v>
      </c>
      <c r="J59" s="33" t="n">
        <v>39000</v>
      </c>
      <c r="K59" s="34" t="n">
        <v>42404</v>
      </c>
      <c r="L59" s="41"/>
      <c r="M59" s="35" t="n">
        <v>0</v>
      </c>
      <c r="N59" s="42"/>
      <c r="O59" s="28" t="s">
        <v>45</v>
      </c>
      <c r="Q59" s="20" t="str">
        <f aca="false">IF(AND(R59="",S59="",U59=""),"",IF(OR(R59=1,S59=1),"ERRORI / ANOMALIE","OK"))</f>
        <v>ERRORI / ANOMALIE</v>
      </c>
      <c r="R59" s="21" t="n">
        <f aca="false">IF(U59="","",IF(SUM(X59:AC59)+SUM(AF59:AP59)&gt;0,1,""))</f>
        <v>1</v>
      </c>
      <c r="S59" s="21" t="str">
        <f aca="false">IF(U59="","",IF(_xlfn.IFNA(VLOOKUP(CONCATENATE(C59," ",1),Partecipanti!AE$10:AF$1203,2,0),1)=1,"",1))</f>
        <v/>
      </c>
      <c r="U59" s="36" t="str">
        <f aca="false">TRIM(E59)</f>
        <v>Z9E1860E4E</v>
      </c>
      <c r="V59" s="36"/>
      <c r="W59" s="36" t="n">
        <f aca="false">IF(R59="","",1)</f>
        <v>1</v>
      </c>
      <c r="X59" s="36" t="str">
        <f aca="false">IF(U59="","",IF(COUNTIF(U$7:U$601,U59)=1,"",COUNTIF(U$7:U$601,U59)))</f>
        <v/>
      </c>
      <c r="Y59" s="36" t="str">
        <f aca="false">IF(X59="","",IF(X59&gt;1,1,""))</f>
        <v/>
      </c>
      <c r="Z59" s="36" t="str">
        <f aca="false">IF(U59="","",IF(LEN(TRIM(U59))&lt;&gt;10,1,""))</f>
        <v/>
      </c>
      <c r="AB59" s="36" t="str">
        <f aca="false">IF(U59="","",IF(OR(LEN(TRIM(H59))&gt;250,LEN(TRIM(H59))&lt;1),1,""))</f>
        <v/>
      </c>
      <c r="AC59" s="36" t="str">
        <f aca="false">IF(U59="","",IF(OR(LEN(TRIM(H59))&gt;220,LEN(TRIM(H59))&lt;1),1,""))</f>
        <v/>
      </c>
      <c r="AD59" s="37" t="n">
        <f aca="false">IF(U59="","",LEN(TRIM(H59)))</f>
        <v>37</v>
      </c>
      <c r="AF59" s="36" t="n">
        <f aca="false">IF(I59="","",_xlfn.IFNA(VLOOKUP(I59,TabelleFisse!$B$4:$C$21,2,0),1))</f>
        <v>0</v>
      </c>
      <c r="AH59" s="36" t="str">
        <f aca="false">IF(U59="","",IF(OR(ISNUMBER(J59)=0,J59&lt;0),1,""))</f>
        <v/>
      </c>
      <c r="AI59" s="36" t="str">
        <f aca="false">IF(U59="","",IF(OR(ISNUMBER(M59)=0,M59&lt;0),1,""))</f>
        <v/>
      </c>
      <c r="AK59" s="36" t="n">
        <f aca="false">IF(OR(U59="",K59=""),"",IF(OR(K59&lt;TabelleFisse!E$4,K59&gt;TabelleFisse!E$5),1,""))</f>
        <v>1</v>
      </c>
      <c r="AL59" s="36" t="str">
        <f aca="false">IF(OR(U59="",L59=""),"",IF(OR(L59&lt;TabelleFisse!E$4,L59&gt;TabelleFisse!E$5),1,""))</f>
        <v/>
      </c>
      <c r="AM59" s="36" t="str">
        <f aca="false">IF(OR(U59="",K59=""),"",IF(K59&gt;TabelleFisse!E$6,1,""))</f>
        <v/>
      </c>
      <c r="AN59" s="36" t="str">
        <f aca="false">IF(OR(U59="",L59=""),"",IF(L59&gt;TabelleFisse!E$6,1,""))</f>
        <v/>
      </c>
      <c r="AP59" s="36" t="n">
        <f aca="false">IF(U59="","",_xlfn.IFNA(VLOOKUP(C59,Partecipanti!$N$10:$O$1203,2,0),1))</f>
        <v>0</v>
      </c>
      <c r="AS59" s="37" t="str">
        <f aca="false">IF(R59=1,CONCATENATE(C59," ",1),"")</f>
        <v>L053 1</v>
      </c>
    </row>
    <row r="60" customFormat="false" ht="100.5" hidden="false" customHeight="true" outlineLevel="0" collapsed="false">
      <c r="A60" s="25" t="s">
        <v>150</v>
      </c>
      <c r="B60" s="21" t="str">
        <f aca="false">IF(Q60="","",Q60)</f>
        <v>ERRORI / ANOMALIE</v>
      </c>
      <c r="C60" s="26" t="str">
        <f aca="false">IF(E60="","",CONCATENATE("L",A60))</f>
        <v>L054</v>
      </c>
      <c r="D60" s="27"/>
      <c r="E60" s="28" t="s">
        <v>151</v>
      </c>
      <c r="F60" s="39"/>
      <c r="G60" s="40"/>
      <c r="H60" s="31" t="s">
        <v>43</v>
      </c>
      <c r="I60" s="32" t="s">
        <v>44</v>
      </c>
      <c r="J60" s="33" t="n">
        <v>39000</v>
      </c>
      <c r="K60" s="34" t="n">
        <v>42404</v>
      </c>
      <c r="L60" s="41"/>
      <c r="M60" s="35" t="n">
        <v>0</v>
      </c>
      <c r="N60" s="42"/>
      <c r="O60" s="28" t="s">
        <v>45</v>
      </c>
      <c r="Q60" s="20" t="str">
        <f aca="false">IF(AND(R60="",S60="",U60=""),"",IF(OR(R60=1,S60=1),"ERRORI / ANOMALIE","OK"))</f>
        <v>ERRORI / ANOMALIE</v>
      </c>
      <c r="R60" s="21" t="n">
        <f aca="false">IF(U60="","",IF(SUM(X60:AC60)+SUM(AF60:AP60)&gt;0,1,""))</f>
        <v>1</v>
      </c>
      <c r="S60" s="21" t="str">
        <f aca="false">IF(U60="","",IF(_xlfn.IFNA(VLOOKUP(CONCATENATE(C60," ",1),Partecipanti!AE$10:AF$1203,2,0),1)=1,"",1))</f>
        <v/>
      </c>
      <c r="U60" s="36" t="str">
        <f aca="false">TRIM(E60)</f>
        <v>ZE71860E5F</v>
      </c>
      <c r="V60" s="36"/>
      <c r="W60" s="36" t="n">
        <f aca="false">IF(R60="","",1)</f>
        <v>1</v>
      </c>
      <c r="X60" s="36" t="str">
        <f aca="false">IF(U60="","",IF(COUNTIF(U$7:U$601,U60)=1,"",COUNTIF(U$7:U$601,U60)))</f>
        <v/>
      </c>
      <c r="Y60" s="36" t="str">
        <f aca="false">IF(X60="","",IF(X60&gt;1,1,""))</f>
        <v/>
      </c>
      <c r="Z60" s="36" t="str">
        <f aca="false">IF(U60="","",IF(LEN(TRIM(U60))&lt;&gt;10,1,""))</f>
        <v/>
      </c>
      <c r="AB60" s="36" t="str">
        <f aca="false">IF(U60="","",IF(OR(LEN(TRIM(H60))&gt;250,LEN(TRIM(H60))&lt;1),1,""))</f>
        <v/>
      </c>
      <c r="AC60" s="36" t="str">
        <f aca="false">IF(U60="","",IF(OR(LEN(TRIM(H60))&gt;220,LEN(TRIM(H60))&lt;1),1,""))</f>
        <v/>
      </c>
      <c r="AD60" s="37" t="n">
        <f aca="false">IF(U60="","",LEN(TRIM(H60)))</f>
        <v>37</v>
      </c>
      <c r="AF60" s="36" t="n">
        <f aca="false">IF(I60="","",_xlfn.IFNA(VLOOKUP(I60,TabelleFisse!$B$4:$C$21,2,0),1))</f>
        <v>0</v>
      </c>
      <c r="AH60" s="36" t="str">
        <f aca="false">IF(U60="","",IF(OR(ISNUMBER(J60)=0,J60&lt;0),1,""))</f>
        <v/>
      </c>
      <c r="AI60" s="36" t="str">
        <f aca="false">IF(U60="","",IF(OR(ISNUMBER(M60)=0,M60&lt;0),1,""))</f>
        <v/>
      </c>
      <c r="AK60" s="36" t="n">
        <f aca="false">IF(OR(U60="",K60=""),"",IF(OR(K60&lt;TabelleFisse!E$4,K60&gt;TabelleFisse!E$5),1,""))</f>
        <v>1</v>
      </c>
      <c r="AL60" s="36" t="str">
        <f aca="false">IF(OR(U60="",L60=""),"",IF(OR(L60&lt;TabelleFisse!E$4,L60&gt;TabelleFisse!E$5),1,""))</f>
        <v/>
      </c>
      <c r="AM60" s="36" t="str">
        <f aca="false">IF(OR(U60="",K60=""),"",IF(K60&gt;TabelleFisse!E$6,1,""))</f>
        <v/>
      </c>
      <c r="AN60" s="36" t="str">
        <f aca="false">IF(OR(U60="",L60=""),"",IF(L60&gt;TabelleFisse!E$6,1,""))</f>
        <v/>
      </c>
      <c r="AP60" s="36" t="n">
        <f aca="false">IF(U60="","",_xlfn.IFNA(VLOOKUP(C60,Partecipanti!$N$10:$O$1203,2,0),1))</f>
        <v>0</v>
      </c>
      <c r="AS60" s="37" t="str">
        <f aca="false">IF(R60=1,CONCATENATE(C60," ",1),"")</f>
        <v>L054 1</v>
      </c>
    </row>
    <row r="61" customFormat="false" ht="100.5" hidden="false" customHeight="true" outlineLevel="0" collapsed="false">
      <c r="A61" s="25" t="s">
        <v>152</v>
      </c>
      <c r="B61" s="21" t="str">
        <f aca="false">IF(Q61="","",Q61)</f>
        <v>ERRORI / ANOMALIE</v>
      </c>
      <c r="C61" s="26" t="str">
        <f aca="false">IF(E61="","",CONCATENATE("L",A61))</f>
        <v>L055</v>
      </c>
      <c r="D61" s="27"/>
      <c r="E61" s="28" t="s">
        <v>153</v>
      </c>
      <c r="F61" s="39"/>
      <c r="G61" s="40"/>
      <c r="H61" s="31" t="s">
        <v>43</v>
      </c>
      <c r="I61" s="32" t="s">
        <v>44</v>
      </c>
      <c r="J61" s="33" t="n">
        <v>39000</v>
      </c>
      <c r="K61" s="34" t="n">
        <v>42404</v>
      </c>
      <c r="L61" s="41"/>
      <c r="M61" s="35" t="n">
        <v>0</v>
      </c>
      <c r="N61" s="42"/>
      <c r="O61" s="28" t="s">
        <v>45</v>
      </c>
      <c r="Q61" s="20" t="str">
        <f aca="false">IF(AND(R61="",S61="",U61=""),"",IF(OR(R61=1,S61=1),"ERRORI / ANOMALIE","OK"))</f>
        <v>ERRORI / ANOMALIE</v>
      </c>
      <c r="R61" s="21" t="n">
        <f aca="false">IF(U61="","",IF(SUM(X61:AC61)+SUM(AF61:AP61)&gt;0,1,""))</f>
        <v>1</v>
      </c>
      <c r="S61" s="21" t="str">
        <f aca="false">IF(U61="","",IF(_xlfn.IFNA(VLOOKUP(CONCATENATE(C61," ",1),Partecipanti!AE$10:AF$1203,2,0),1)=1,"",1))</f>
        <v/>
      </c>
      <c r="U61" s="36" t="str">
        <f aca="false">TRIM(E61)</f>
        <v>Z1C1860E90</v>
      </c>
      <c r="V61" s="36"/>
      <c r="W61" s="36" t="n">
        <f aca="false">IF(R61="","",1)</f>
        <v>1</v>
      </c>
      <c r="X61" s="36" t="str">
        <f aca="false">IF(U61="","",IF(COUNTIF(U$7:U$601,U61)=1,"",COUNTIF(U$7:U$601,U61)))</f>
        <v/>
      </c>
      <c r="Y61" s="36" t="str">
        <f aca="false">IF(X61="","",IF(X61&gt;1,1,""))</f>
        <v/>
      </c>
      <c r="Z61" s="36" t="str">
        <f aca="false">IF(U61="","",IF(LEN(TRIM(U61))&lt;&gt;10,1,""))</f>
        <v/>
      </c>
      <c r="AB61" s="36" t="str">
        <f aca="false">IF(U61="","",IF(OR(LEN(TRIM(H61))&gt;250,LEN(TRIM(H61))&lt;1),1,""))</f>
        <v/>
      </c>
      <c r="AC61" s="36" t="str">
        <f aca="false">IF(U61="","",IF(OR(LEN(TRIM(H61))&gt;220,LEN(TRIM(H61))&lt;1),1,""))</f>
        <v/>
      </c>
      <c r="AD61" s="37" t="n">
        <f aca="false">IF(U61="","",LEN(TRIM(H61)))</f>
        <v>37</v>
      </c>
      <c r="AF61" s="36" t="n">
        <f aca="false">IF(I61="","",_xlfn.IFNA(VLOOKUP(I61,TabelleFisse!$B$4:$C$21,2,0),1))</f>
        <v>0</v>
      </c>
      <c r="AH61" s="36" t="str">
        <f aca="false">IF(U61="","",IF(OR(ISNUMBER(J61)=0,J61&lt;0),1,""))</f>
        <v/>
      </c>
      <c r="AI61" s="36" t="str">
        <f aca="false">IF(U61="","",IF(OR(ISNUMBER(M61)=0,M61&lt;0),1,""))</f>
        <v/>
      </c>
      <c r="AK61" s="36" t="n">
        <f aca="false">IF(OR(U61="",K61=""),"",IF(OR(K61&lt;TabelleFisse!E$4,K61&gt;TabelleFisse!E$5),1,""))</f>
        <v>1</v>
      </c>
      <c r="AL61" s="36" t="str">
        <f aca="false">IF(OR(U61="",L61=""),"",IF(OR(L61&lt;TabelleFisse!E$4,L61&gt;TabelleFisse!E$5),1,""))</f>
        <v/>
      </c>
      <c r="AM61" s="36" t="str">
        <f aca="false">IF(OR(U61="",K61=""),"",IF(K61&gt;TabelleFisse!E$6,1,""))</f>
        <v/>
      </c>
      <c r="AN61" s="36" t="str">
        <f aca="false">IF(OR(U61="",L61=""),"",IF(L61&gt;TabelleFisse!E$6,1,""))</f>
        <v/>
      </c>
      <c r="AP61" s="36" t="n">
        <f aca="false">IF(U61="","",_xlfn.IFNA(VLOOKUP(C61,Partecipanti!$N$10:$O$1203,2,0),1))</f>
        <v>0</v>
      </c>
      <c r="AS61" s="37" t="str">
        <f aca="false">IF(R61=1,CONCATENATE(C61," ",1),"")</f>
        <v>L055 1</v>
      </c>
    </row>
    <row r="62" customFormat="false" ht="100.5" hidden="false" customHeight="true" outlineLevel="0" collapsed="false">
      <c r="A62" s="25" t="s">
        <v>154</v>
      </c>
      <c r="B62" s="21" t="str">
        <f aca="false">IF(Q62="","",Q62)</f>
        <v>ERRORI / ANOMALIE</v>
      </c>
      <c r="C62" s="26" t="str">
        <f aca="false">IF(E62="","",CONCATENATE("L",A62))</f>
        <v>L056</v>
      </c>
      <c r="D62" s="27"/>
      <c r="E62" s="28" t="s">
        <v>155</v>
      </c>
      <c r="F62" s="39"/>
      <c r="G62" s="40"/>
      <c r="H62" s="31" t="s">
        <v>43</v>
      </c>
      <c r="I62" s="32" t="s">
        <v>44</v>
      </c>
      <c r="J62" s="33" t="n">
        <v>39000</v>
      </c>
      <c r="K62" s="34" t="n">
        <v>42404</v>
      </c>
      <c r="L62" s="41"/>
      <c r="M62" s="35" t="n">
        <v>0</v>
      </c>
      <c r="N62" s="42"/>
      <c r="O62" s="28" t="s">
        <v>45</v>
      </c>
      <c r="Q62" s="20" t="str">
        <f aca="false">IF(AND(R62="",S62="",U62=""),"",IF(OR(R62=1,S62=1),"ERRORI / ANOMALIE","OK"))</f>
        <v>ERRORI / ANOMALIE</v>
      </c>
      <c r="R62" s="21" t="n">
        <f aca="false">IF(U62="","",IF(SUM(X62:AC62)+SUM(AF62:AP62)&gt;0,1,""))</f>
        <v>1</v>
      </c>
      <c r="S62" s="21" t="str">
        <f aca="false">IF(U62="","",IF(_xlfn.IFNA(VLOOKUP(CONCATENATE(C62," ",1),Partecipanti!AE$10:AF$1203,2,0),1)=1,"",1))</f>
        <v/>
      </c>
      <c r="U62" s="36" t="str">
        <f aca="false">TRIM(E62)</f>
        <v>Z911860EB9</v>
      </c>
      <c r="V62" s="36"/>
      <c r="W62" s="36" t="n">
        <f aca="false">IF(R62="","",1)</f>
        <v>1</v>
      </c>
      <c r="X62" s="36" t="str">
        <f aca="false">IF(U62="","",IF(COUNTIF(U$7:U$601,U62)=1,"",COUNTIF(U$7:U$601,U62)))</f>
        <v/>
      </c>
      <c r="Y62" s="36" t="str">
        <f aca="false">IF(X62="","",IF(X62&gt;1,1,""))</f>
        <v/>
      </c>
      <c r="Z62" s="36" t="str">
        <f aca="false">IF(U62="","",IF(LEN(TRIM(U62))&lt;&gt;10,1,""))</f>
        <v/>
      </c>
      <c r="AB62" s="36" t="str">
        <f aca="false">IF(U62="","",IF(OR(LEN(TRIM(H62))&gt;250,LEN(TRIM(H62))&lt;1),1,""))</f>
        <v/>
      </c>
      <c r="AC62" s="36" t="str">
        <f aca="false">IF(U62="","",IF(OR(LEN(TRIM(H62))&gt;220,LEN(TRIM(H62))&lt;1),1,""))</f>
        <v/>
      </c>
      <c r="AD62" s="37" t="n">
        <f aca="false">IF(U62="","",LEN(TRIM(H62)))</f>
        <v>37</v>
      </c>
      <c r="AF62" s="36" t="n">
        <f aca="false">IF(I62="","",_xlfn.IFNA(VLOOKUP(I62,TabelleFisse!$B$4:$C$21,2,0),1))</f>
        <v>0</v>
      </c>
      <c r="AH62" s="36" t="str">
        <f aca="false">IF(U62="","",IF(OR(ISNUMBER(J62)=0,J62&lt;0),1,""))</f>
        <v/>
      </c>
      <c r="AI62" s="36" t="str">
        <f aca="false">IF(U62="","",IF(OR(ISNUMBER(M62)=0,M62&lt;0),1,""))</f>
        <v/>
      </c>
      <c r="AK62" s="36" t="n">
        <f aca="false">IF(OR(U62="",K62=""),"",IF(OR(K62&lt;TabelleFisse!E$4,K62&gt;TabelleFisse!E$5),1,""))</f>
        <v>1</v>
      </c>
      <c r="AL62" s="36" t="str">
        <f aca="false">IF(OR(U62="",L62=""),"",IF(OR(L62&lt;TabelleFisse!E$4,L62&gt;TabelleFisse!E$5),1,""))</f>
        <v/>
      </c>
      <c r="AM62" s="36" t="str">
        <f aca="false">IF(OR(U62="",K62=""),"",IF(K62&gt;TabelleFisse!E$6,1,""))</f>
        <v/>
      </c>
      <c r="AN62" s="36" t="str">
        <f aca="false">IF(OR(U62="",L62=""),"",IF(L62&gt;TabelleFisse!E$6,1,""))</f>
        <v/>
      </c>
      <c r="AP62" s="36" t="n">
        <f aca="false">IF(U62="","",_xlfn.IFNA(VLOOKUP(C62,Partecipanti!$N$10:$O$1203,2,0),1))</f>
        <v>0</v>
      </c>
      <c r="AS62" s="37" t="str">
        <f aca="false">IF(R62=1,CONCATENATE(C62," ",1),"")</f>
        <v>L056 1</v>
      </c>
    </row>
    <row r="63" customFormat="false" ht="100.5" hidden="false" customHeight="true" outlineLevel="0" collapsed="false">
      <c r="A63" s="25" t="s">
        <v>156</v>
      </c>
      <c r="B63" s="21" t="str">
        <f aca="false">IF(Q63="","",Q63)</f>
        <v>ERRORI / ANOMALIE</v>
      </c>
      <c r="C63" s="26" t="str">
        <f aca="false">IF(E63="","",CONCATENATE("L",A63))</f>
        <v>L057</v>
      </c>
      <c r="D63" s="27"/>
      <c r="E63" s="28" t="s">
        <v>157</v>
      </c>
      <c r="F63" s="39"/>
      <c r="G63" s="40"/>
      <c r="H63" s="31" t="s">
        <v>43</v>
      </c>
      <c r="I63" s="32" t="s">
        <v>44</v>
      </c>
      <c r="J63" s="33" t="n">
        <v>39000</v>
      </c>
      <c r="K63" s="34" t="n">
        <v>42404</v>
      </c>
      <c r="L63" s="41"/>
      <c r="M63" s="35" t="n">
        <v>0</v>
      </c>
      <c r="N63" s="42"/>
      <c r="O63" s="28" t="s">
        <v>45</v>
      </c>
      <c r="Q63" s="20" t="str">
        <f aca="false">IF(AND(R63="",S63="",U63=""),"",IF(OR(R63=1,S63=1),"ERRORI / ANOMALIE","OK"))</f>
        <v>ERRORI / ANOMALIE</v>
      </c>
      <c r="R63" s="21" t="n">
        <f aca="false">IF(U63="","",IF(SUM(X63:AC63)+SUM(AF63:AP63)&gt;0,1,""))</f>
        <v>1</v>
      </c>
      <c r="S63" s="21" t="str">
        <f aca="false">IF(U63="","",IF(_xlfn.IFNA(VLOOKUP(CONCATENATE(C63," ",1),Partecipanti!AE$10:AF$1203,2,0),1)=1,"",1))</f>
        <v/>
      </c>
      <c r="U63" s="36" t="str">
        <f aca="false">TRIM(E63)</f>
        <v>Z301860F0D</v>
      </c>
      <c r="V63" s="36"/>
      <c r="W63" s="36" t="n">
        <f aca="false">IF(R63="","",1)</f>
        <v>1</v>
      </c>
      <c r="X63" s="36" t="str">
        <f aca="false">IF(U63="","",IF(COUNTIF(U$7:U$601,U63)=1,"",COUNTIF(U$7:U$601,U63)))</f>
        <v/>
      </c>
      <c r="Y63" s="36" t="str">
        <f aca="false">IF(X63="","",IF(X63&gt;1,1,""))</f>
        <v/>
      </c>
      <c r="Z63" s="36" t="str">
        <f aca="false">IF(U63="","",IF(LEN(TRIM(U63))&lt;&gt;10,1,""))</f>
        <v/>
      </c>
      <c r="AB63" s="36" t="str">
        <f aca="false">IF(U63="","",IF(OR(LEN(TRIM(H63))&gt;250,LEN(TRIM(H63))&lt;1),1,""))</f>
        <v/>
      </c>
      <c r="AC63" s="36" t="str">
        <f aca="false">IF(U63="","",IF(OR(LEN(TRIM(H63))&gt;220,LEN(TRIM(H63))&lt;1),1,""))</f>
        <v/>
      </c>
      <c r="AD63" s="37" t="n">
        <f aca="false">IF(U63="","",LEN(TRIM(H63)))</f>
        <v>37</v>
      </c>
      <c r="AF63" s="36" t="n">
        <f aca="false">IF(I63="","",_xlfn.IFNA(VLOOKUP(I63,TabelleFisse!$B$4:$C$21,2,0),1))</f>
        <v>0</v>
      </c>
      <c r="AH63" s="36" t="str">
        <f aca="false">IF(U63="","",IF(OR(ISNUMBER(J63)=0,J63&lt;0),1,""))</f>
        <v/>
      </c>
      <c r="AI63" s="36" t="str">
        <f aca="false">IF(U63="","",IF(OR(ISNUMBER(M63)=0,M63&lt;0),1,""))</f>
        <v/>
      </c>
      <c r="AK63" s="36" t="n">
        <f aca="false">IF(OR(U63="",K63=""),"",IF(OR(K63&lt;TabelleFisse!E$4,K63&gt;TabelleFisse!E$5),1,""))</f>
        <v>1</v>
      </c>
      <c r="AL63" s="36" t="str">
        <f aca="false">IF(OR(U63="",L63=""),"",IF(OR(L63&lt;TabelleFisse!E$4,L63&gt;TabelleFisse!E$5),1,""))</f>
        <v/>
      </c>
      <c r="AM63" s="36" t="str">
        <f aca="false">IF(OR(U63="",K63=""),"",IF(K63&gt;TabelleFisse!E$6,1,""))</f>
        <v/>
      </c>
      <c r="AN63" s="36" t="str">
        <f aca="false">IF(OR(U63="",L63=""),"",IF(L63&gt;TabelleFisse!E$6,1,""))</f>
        <v/>
      </c>
      <c r="AP63" s="36" t="n">
        <f aca="false">IF(U63="","",_xlfn.IFNA(VLOOKUP(C63,Partecipanti!$N$10:$O$1203,2,0),1))</f>
        <v>0</v>
      </c>
      <c r="AS63" s="37" t="str">
        <f aca="false">IF(R63=1,CONCATENATE(C63," ",1),"")</f>
        <v>L057 1</v>
      </c>
    </row>
    <row r="64" customFormat="false" ht="100.5" hidden="false" customHeight="true" outlineLevel="0" collapsed="false">
      <c r="A64" s="25" t="s">
        <v>158</v>
      </c>
      <c r="B64" s="21" t="str">
        <f aca="false">IF(Q64="","",Q64)</f>
        <v>ERRORI / ANOMALIE</v>
      </c>
      <c r="C64" s="26" t="str">
        <f aca="false">IF(E64="","",CONCATENATE("L",A64))</f>
        <v>L058</v>
      </c>
      <c r="D64" s="27"/>
      <c r="E64" s="38" t="s">
        <v>159</v>
      </c>
      <c r="F64" s="39"/>
      <c r="G64" s="40"/>
      <c r="H64" s="31" t="s">
        <v>43</v>
      </c>
      <c r="I64" s="32" t="s">
        <v>44</v>
      </c>
      <c r="J64" s="33" t="n">
        <v>20000</v>
      </c>
      <c r="K64" s="34" t="n">
        <v>42404</v>
      </c>
      <c r="L64" s="41"/>
      <c r="M64" s="35" t="n">
        <v>0</v>
      </c>
      <c r="N64" s="42"/>
      <c r="O64" s="28" t="s">
        <v>45</v>
      </c>
      <c r="Q64" s="20" t="str">
        <f aca="false">IF(AND(R64="",S64="",U64=""),"",IF(OR(R64=1,S64=1),"ERRORI / ANOMALIE","OK"))</f>
        <v>ERRORI / ANOMALIE</v>
      </c>
      <c r="R64" s="21" t="n">
        <f aca="false">IF(U64="","",IF(SUM(X64:AC64)+SUM(AF64:AP64)&gt;0,1,""))</f>
        <v>1</v>
      </c>
      <c r="S64" s="21" t="str">
        <f aca="false">IF(U64="","",IF(_xlfn.IFNA(VLOOKUP(CONCATENATE(C64," ",1),Partecipanti!AE$10:AF$1203,2,0),1)=1,"",1))</f>
        <v/>
      </c>
      <c r="U64" s="36" t="str">
        <f aca="false">TRIM(E64)</f>
        <v>ZDF1861219</v>
      </c>
      <c r="V64" s="36"/>
      <c r="W64" s="36" t="n">
        <f aca="false">IF(R64="","",1)</f>
        <v>1</v>
      </c>
      <c r="X64" s="36" t="str">
        <f aca="false">IF(U64="","",IF(COUNTIF(U$7:U$601,U64)=1,"",COUNTIF(U$7:U$601,U64)))</f>
        <v/>
      </c>
      <c r="Y64" s="36" t="str">
        <f aca="false">IF(X64="","",IF(X64&gt;1,1,""))</f>
        <v/>
      </c>
      <c r="Z64" s="36" t="str">
        <f aca="false">IF(U64="","",IF(LEN(TRIM(U64))&lt;&gt;10,1,""))</f>
        <v/>
      </c>
      <c r="AB64" s="36" t="str">
        <f aca="false">IF(U64="","",IF(OR(LEN(TRIM(H64))&gt;250,LEN(TRIM(H64))&lt;1),1,""))</f>
        <v/>
      </c>
      <c r="AC64" s="36" t="str">
        <f aca="false">IF(U64="","",IF(OR(LEN(TRIM(H64))&gt;220,LEN(TRIM(H64))&lt;1),1,""))</f>
        <v/>
      </c>
      <c r="AD64" s="37" t="n">
        <f aca="false">IF(U64="","",LEN(TRIM(H64)))</f>
        <v>37</v>
      </c>
      <c r="AF64" s="36" t="n">
        <f aca="false">IF(I64="","",_xlfn.IFNA(VLOOKUP(I64,TabelleFisse!$B$4:$C$21,2,0),1))</f>
        <v>0</v>
      </c>
      <c r="AH64" s="36" t="str">
        <f aca="false">IF(U64="","",IF(OR(ISNUMBER(J64)=0,J64&lt;0),1,""))</f>
        <v/>
      </c>
      <c r="AI64" s="36" t="str">
        <f aca="false">IF(U64="","",IF(OR(ISNUMBER(M64)=0,M64&lt;0),1,""))</f>
        <v/>
      </c>
      <c r="AK64" s="36" t="n">
        <f aca="false">IF(OR(U64="",K64=""),"",IF(OR(K64&lt;TabelleFisse!E$4,K64&gt;TabelleFisse!E$5),1,""))</f>
        <v>1</v>
      </c>
      <c r="AL64" s="36" t="str">
        <f aca="false">IF(OR(U64="",L64=""),"",IF(OR(L64&lt;TabelleFisse!E$4,L64&gt;TabelleFisse!E$5),1,""))</f>
        <v/>
      </c>
      <c r="AM64" s="36" t="str">
        <f aca="false">IF(OR(U64="",K64=""),"",IF(K64&gt;TabelleFisse!E$6,1,""))</f>
        <v/>
      </c>
      <c r="AN64" s="36" t="str">
        <f aca="false">IF(OR(U64="",L64=""),"",IF(L64&gt;TabelleFisse!E$6,1,""))</f>
        <v/>
      </c>
      <c r="AP64" s="36" t="n">
        <f aca="false">IF(U64="","",_xlfn.IFNA(VLOOKUP(C64,Partecipanti!$N$10:$O$1203,2,0),1))</f>
        <v>0</v>
      </c>
      <c r="AS64" s="37" t="str">
        <f aca="false">IF(R64=1,CONCATENATE(C64," ",1),"")</f>
        <v>L058 1</v>
      </c>
    </row>
    <row r="65" customFormat="false" ht="100.5" hidden="false" customHeight="true" outlineLevel="0" collapsed="false">
      <c r="A65" s="25" t="s">
        <v>160</v>
      </c>
      <c r="B65" s="21" t="str">
        <f aca="false">IF(Q65="","",Q65)</f>
        <v>ERRORI / ANOMALIE</v>
      </c>
      <c r="C65" s="26" t="str">
        <f aca="false">IF(E65="","",CONCATENATE("L",A65))</f>
        <v>L059</v>
      </c>
      <c r="D65" s="27"/>
      <c r="E65" s="28" t="s">
        <v>161</v>
      </c>
      <c r="F65" s="39"/>
      <c r="G65" s="40"/>
      <c r="H65" s="31" t="s">
        <v>43</v>
      </c>
      <c r="I65" s="32" t="s">
        <v>44</v>
      </c>
      <c r="J65" s="33" t="n">
        <v>39000</v>
      </c>
      <c r="K65" s="34" t="n">
        <v>42404</v>
      </c>
      <c r="L65" s="41"/>
      <c r="M65" s="35" t="n">
        <v>0</v>
      </c>
      <c r="N65" s="42"/>
      <c r="O65" s="28" t="s">
        <v>45</v>
      </c>
      <c r="Q65" s="20" t="str">
        <f aca="false">IF(AND(R65="",S65="",U65=""),"",IF(OR(R65=1,S65=1),"ERRORI / ANOMALIE","OK"))</f>
        <v>ERRORI / ANOMALIE</v>
      </c>
      <c r="R65" s="21" t="n">
        <f aca="false">IF(U65="","",IF(SUM(X65:AC65)+SUM(AF65:AP65)&gt;0,1,""))</f>
        <v>1</v>
      </c>
      <c r="S65" s="21" t="str">
        <f aca="false">IF(U65="","",IF(_xlfn.IFNA(VLOOKUP(CONCATENATE(C65," ",1),Partecipanti!AE$10:AF$1203,2,0),1)=1,"",1))</f>
        <v/>
      </c>
      <c r="U65" s="36" t="str">
        <f aca="false">TRIM(E65)</f>
        <v>ZE61861301</v>
      </c>
      <c r="V65" s="36"/>
      <c r="W65" s="36" t="n">
        <f aca="false">IF(R65="","",1)</f>
        <v>1</v>
      </c>
      <c r="X65" s="36" t="str">
        <f aca="false">IF(U65="","",IF(COUNTIF(U$7:U$601,U65)=1,"",COUNTIF(U$7:U$601,U65)))</f>
        <v/>
      </c>
      <c r="Y65" s="36" t="str">
        <f aca="false">IF(X65="","",IF(X65&gt;1,1,""))</f>
        <v/>
      </c>
      <c r="Z65" s="36" t="str">
        <f aca="false">IF(U65="","",IF(LEN(TRIM(U65))&lt;&gt;10,1,""))</f>
        <v/>
      </c>
      <c r="AB65" s="36" t="str">
        <f aca="false">IF(U65="","",IF(OR(LEN(TRIM(H65))&gt;250,LEN(TRIM(H65))&lt;1),1,""))</f>
        <v/>
      </c>
      <c r="AC65" s="36" t="str">
        <f aca="false">IF(U65="","",IF(OR(LEN(TRIM(H65))&gt;220,LEN(TRIM(H65))&lt;1),1,""))</f>
        <v/>
      </c>
      <c r="AD65" s="37" t="n">
        <f aca="false">IF(U65="","",LEN(TRIM(H65)))</f>
        <v>37</v>
      </c>
      <c r="AF65" s="36" t="n">
        <f aca="false">IF(I65="","",_xlfn.IFNA(VLOOKUP(I65,TabelleFisse!$B$4:$C$21,2,0),1))</f>
        <v>0</v>
      </c>
      <c r="AH65" s="36" t="str">
        <f aca="false">IF(U65="","",IF(OR(ISNUMBER(J65)=0,J65&lt;0),1,""))</f>
        <v/>
      </c>
      <c r="AI65" s="36" t="str">
        <f aca="false">IF(U65="","",IF(OR(ISNUMBER(M65)=0,M65&lt;0),1,""))</f>
        <v/>
      </c>
      <c r="AK65" s="36" t="n">
        <f aca="false">IF(OR(U65="",K65=""),"",IF(OR(K65&lt;TabelleFisse!E$4,K65&gt;TabelleFisse!E$5),1,""))</f>
        <v>1</v>
      </c>
      <c r="AL65" s="36" t="str">
        <f aca="false">IF(OR(U65="",L65=""),"",IF(OR(L65&lt;TabelleFisse!E$4,L65&gt;TabelleFisse!E$5),1,""))</f>
        <v/>
      </c>
      <c r="AM65" s="36" t="str">
        <f aca="false">IF(OR(U65="",K65=""),"",IF(K65&gt;TabelleFisse!E$6,1,""))</f>
        <v/>
      </c>
      <c r="AN65" s="36" t="str">
        <f aca="false">IF(OR(U65="",L65=""),"",IF(L65&gt;TabelleFisse!E$6,1,""))</f>
        <v/>
      </c>
      <c r="AP65" s="36" t="n">
        <f aca="false">IF(U65="","",_xlfn.IFNA(VLOOKUP(C65,Partecipanti!$N$10:$O$1203,2,0),1))</f>
        <v>0</v>
      </c>
      <c r="AS65" s="37" t="str">
        <f aca="false">IF(R65=1,CONCATENATE(C65," ",1),"")</f>
        <v>L059 1</v>
      </c>
    </row>
    <row r="66" customFormat="false" ht="100.5" hidden="false" customHeight="true" outlineLevel="0" collapsed="false">
      <c r="A66" s="25" t="s">
        <v>162</v>
      </c>
      <c r="B66" s="21" t="str">
        <f aca="false">IF(Q66="","",Q66)</f>
        <v>ERRORI / ANOMALIE</v>
      </c>
      <c r="C66" s="26" t="str">
        <f aca="false">IF(E66="","",CONCATENATE("L",A66))</f>
        <v>L060</v>
      </c>
      <c r="D66" s="27"/>
      <c r="E66" s="28" t="s">
        <v>163</v>
      </c>
      <c r="F66" s="39"/>
      <c r="G66" s="40"/>
      <c r="H66" s="31" t="s">
        <v>43</v>
      </c>
      <c r="I66" s="32" t="s">
        <v>44</v>
      </c>
      <c r="J66" s="33" t="n">
        <v>39000</v>
      </c>
      <c r="K66" s="34" t="n">
        <v>42404</v>
      </c>
      <c r="L66" s="41"/>
      <c r="M66" s="35" t="n">
        <v>0</v>
      </c>
      <c r="N66" s="42"/>
      <c r="O66" s="28" t="s">
        <v>45</v>
      </c>
      <c r="Q66" s="20" t="str">
        <f aca="false">IF(AND(R66="",S66="",U66=""),"",IF(OR(R66=1,S66=1),"ERRORI / ANOMALIE","OK"))</f>
        <v>ERRORI / ANOMALIE</v>
      </c>
      <c r="R66" s="21" t="n">
        <f aca="false">IF(U66="","",IF(SUM(X66:AC66)+SUM(AF66:AP66)&gt;0,1,""))</f>
        <v>1</v>
      </c>
      <c r="S66" s="21" t="str">
        <f aca="false">IF(U66="","",IF(_xlfn.IFNA(VLOOKUP(CONCATENATE(C66," ",1),Partecipanti!AE$10:AF$1203,2,0),1)=1,"",1))</f>
        <v/>
      </c>
      <c r="U66" s="36" t="str">
        <f aca="false">TRIM(E66)</f>
        <v>Z341861312</v>
      </c>
      <c r="V66" s="36"/>
      <c r="W66" s="36" t="n">
        <f aca="false">IF(R66="","",1)</f>
        <v>1</v>
      </c>
      <c r="X66" s="36" t="str">
        <f aca="false">IF(U66="","",IF(COUNTIF(U$7:U$601,U66)=1,"",COUNTIF(U$7:U$601,U66)))</f>
        <v/>
      </c>
      <c r="Y66" s="36" t="str">
        <f aca="false">IF(X66="","",IF(X66&gt;1,1,""))</f>
        <v/>
      </c>
      <c r="Z66" s="36" t="str">
        <f aca="false">IF(U66="","",IF(LEN(TRIM(U66))&lt;&gt;10,1,""))</f>
        <v/>
      </c>
      <c r="AB66" s="36" t="str">
        <f aca="false">IF(U66="","",IF(OR(LEN(TRIM(H66))&gt;250,LEN(TRIM(H66))&lt;1),1,""))</f>
        <v/>
      </c>
      <c r="AC66" s="36" t="str">
        <f aca="false">IF(U66="","",IF(OR(LEN(TRIM(H66))&gt;220,LEN(TRIM(H66))&lt;1),1,""))</f>
        <v/>
      </c>
      <c r="AD66" s="37" t="n">
        <f aca="false">IF(U66="","",LEN(TRIM(H66)))</f>
        <v>37</v>
      </c>
      <c r="AF66" s="36" t="n">
        <f aca="false">IF(I66="","",_xlfn.IFNA(VLOOKUP(I66,TabelleFisse!$B$4:$C$21,2,0),1))</f>
        <v>0</v>
      </c>
      <c r="AH66" s="36" t="str">
        <f aca="false">IF(U66="","",IF(OR(ISNUMBER(J66)=0,J66&lt;0),1,""))</f>
        <v/>
      </c>
      <c r="AI66" s="36" t="str">
        <f aca="false">IF(U66="","",IF(OR(ISNUMBER(M66)=0,M66&lt;0),1,""))</f>
        <v/>
      </c>
      <c r="AK66" s="36" t="n">
        <f aca="false">IF(OR(U66="",K66=""),"",IF(OR(K66&lt;TabelleFisse!E$4,K66&gt;TabelleFisse!E$5),1,""))</f>
        <v>1</v>
      </c>
      <c r="AL66" s="36" t="str">
        <f aca="false">IF(OR(U66="",L66=""),"",IF(OR(L66&lt;TabelleFisse!E$4,L66&gt;TabelleFisse!E$5),1,""))</f>
        <v/>
      </c>
      <c r="AM66" s="36" t="str">
        <f aca="false">IF(OR(U66="",K66=""),"",IF(K66&gt;TabelleFisse!E$6,1,""))</f>
        <v/>
      </c>
      <c r="AN66" s="36" t="str">
        <f aca="false">IF(OR(U66="",L66=""),"",IF(L66&gt;TabelleFisse!E$6,1,""))</f>
        <v/>
      </c>
      <c r="AP66" s="36" t="n">
        <f aca="false">IF(U66="","",_xlfn.IFNA(VLOOKUP(C66,Partecipanti!$N$10:$O$1203,2,0),1))</f>
        <v>0</v>
      </c>
      <c r="AS66" s="37" t="str">
        <f aca="false">IF(R66=1,CONCATENATE(C66," ",1),"")</f>
        <v>L060 1</v>
      </c>
    </row>
    <row r="67" customFormat="false" ht="100.5" hidden="false" customHeight="true" outlineLevel="0" collapsed="false">
      <c r="A67" s="25" t="s">
        <v>164</v>
      </c>
      <c r="B67" s="21" t="str">
        <f aca="false">IF(Q67="","",Q67)</f>
        <v>ERRORI / ANOMALIE</v>
      </c>
      <c r="C67" s="26" t="str">
        <f aca="false">IF(E67="","",CONCATENATE("L",A67))</f>
        <v>L061</v>
      </c>
      <c r="D67" s="27"/>
      <c r="E67" s="28" t="s">
        <v>165</v>
      </c>
      <c r="F67" s="39"/>
      <c r="G67" s="40"/>
      <c r="H67" s="31" t="s">
        <v>43</v>
      </c>
      <c r="I67" s="32" t="s">
        <v>44</v>
      </c>
      <c r="J67" s="33" t="n">
        <v>39000</v>
      </c>
      <c r="K67" s="34" t="n">
        <v>42404</v>
      </c>
      <c r="L67" s="41"/>
      <c r="M67" s="35" t="n">
        <v>0</v>
      </c>
      <c r="N67" s="42"/>
      <c r="O67" s="28" t="s">
        <v>45</v>
      </c>
      <c r="Q67" s="20" t="str">
        <f aca="false">IF(AND(R67="",S67="",U67=""),"",IF(OR(R67=1,S67=1),"ERRORI / ANOMALIE","OK"))</f>
        <v>ERRORI / ANOMALIE</v>
      </c>
      <c r="R67" s="21" t="n">
        <f aca="false">IF(U67="","",IF(SUM(X67:AC67)+SUM(AF67:AP67)&gt;0,1,""))</f>
        <v>1</v>
      </c>
      <c r="S67" s="21" t="str">
        <f aca="false">IF(U67="","",IF(_xlfn.IFNA(VLOOKUP(CONCATENATE(C67," ",1),Partecipanti!AE$10:AF$1203,2,0),1)=1,"",1))</f>
        <v/>
      </c>
      <c r="U67" s="36" t="str">
        <f aca="false">TRIM(E67)</f>
        <v>Z7D1861323</v>
      </c>
      <c r="V67" s="36"/>
      <c r="W67" s="36" t="n">
        <f aca="false">IF(R67="","",1)</f>
        <v>1</v>
      </c>
      <c r="X67" s="36" t="str">
        <f aca="false">IF(U67="","",IF(COUNTIF(U$7:U$601,U67)=1,"",COUNTIF(U$7:U$601,U67)))</f>
        <v/>
      </c>
      <c r="Y67" s="36" t="str">
        <f aca="false">IF(X67="","",IF(X67&gt;1,1,""))</f>
        <v/>
      </c>
      <c r="Z67" s="36" t="str">
        <f aca="false">IF(U67="","",IF(LEN(TRIM(U67))&lt;&gt;10,1,""))</f>
        <v/>
      </c>
      <c r="AB67" s="36" t="str">
        <f aca="false">IF(U67="","",IF(OR(LEN(TRIM(H67))&gt;250,LEN(TRIM(H67))&lt;1),1,""))</f>
        <v/>
      </c>
      <c r="AC67" s="36" t="str">
        <f aca="false">IF(U67="","",IF(OR(LEN(TRIM(H67))&gt;220,LEN(TRIM(H67))&lt;1),1,""))</f>
        <v/>
      </c>
      <c r="AD67" s="37" t="n">
        <f aca="false">IF(U67="","",LEN(TRIM(H67)))</f>
        <v>37</v>
      </c>
      <c r="AF67" s="36" t="n">
        <f aca="false">IF(I67="","",_xlfn.IFNA(VLOOKUP(I67,TabelleFisse!$B$4:$C$21,2,0),1))</f>
        <v>0</v>
      </c>
      <c r="AH67" s="36" t="str">
        <f aca="false">IF(U67="","",IF(OR(ISNUMBER(J67)=0,J67&lt;0),1,""))</f>
        <v/>
      </c>
      <c r="AI67" s="36" t="str">
        <f aca="false">IF(U67="","",IF(OR(ISNUMBER(M67)=0,M67&lt;0),1,""))</f>
        <v/>
      </c>
      <c r="AK67" s="36" t="n">
        <f aca="false">IF(OR(U67="",K67=""),"",IF(OR(K67&lt;TabelleFisse!E$4,K67&gt;TabelleFisse!E$5),1,""))</f>
        <v>1</v>
      </c>
      <c r="AL67" s="36" t="str">
        <f aca="false">IF(OR(U67="",L67=""),"",IF(OR(L67&lt;TabelleFisse!E$4,L67&gt;TabelleFisse!E$5),1,""))</f>
        <v/>
      </c>
      <c r="AM67" s="36" t="str">
        <f aca="false">IF(OR(U67="",K67=""),"",IF(K67&gt;TabelleFisse!E$6,1,""))</f>
        <v/>
      </c>
      <c r="AN67" s="36" t="str">
        <f aca="false">IF(OR(U67="",L67=""),"",IF(L67&gt;TabelleFisse!E$6,1,""))</f>
        <v/>
      </c>
      <c r="AP67" s="36" t="n">
        <f aca="false">IF(U67="","",_xlfn.IFNA(VLOOKUP(C67,Partecipanti!$N$10:$O$1203,2,0),1))</f>
        <v>0</v>
      </c>
      <c r="AS67" s="37" t="str">
        <f aca="false">IF(R67=1,CONCATENATE(C67," ",1),"")</f>
        <v>L061 1</v>
      </c>
    </row>
    <row r="68" customFormat="false" ht="100.5" hidden="false" customHeight="true" outlineLevel="0" collapsed="false">
      <c r="A68" s="25" t="s">
        <v>166</v>
      </c>
      <c r="B68" s="21" t="str">
        <f aca="false">IF(Q68="","",Q68)</f>
        <v>ERRORI / ANOMALIE</v>
      </c>
      <c r="C68" s="26" t="str">
        <f aca="false">IF(E68="","",CONCATENATE("L",A68))</f>
        <v>L062</v>
      </c>
      <c r="D68" s="27"/>
      <c r="E68" s="28" t="s">
        <v>167</v>
      </c>
      <c r="F68" s="39"/>
      <c r="G68" s="40"/>
      <c r="H68" s="31" t="s">
        <v>43</v>
      </c>
      <c r="I68" s="32" t="s">
        <v>44</v>
      </c>
      <c r="J68" s="33" t="n">
        <v>39000</v>
      </c>
      <c r="K68" s="34" t="n">
        <v>42404</v>
      </c>
      <c r="L68" s="41"/>
      <c r="M68" s="35" t="n">
        <v>0</v>
      </c>
      <c r="N68" s="42"/>
      <c r="O68" s="28" t="s">
        <v>45</v>
      </c>
      <c r="Q68" s="20" t="str">
        <f aca="false">IF(AND(R68="",S68="",U68=""),"",IF(OR(R68=1,S68=1),"ERRORI / ANOMALIE","OK"))</f>
        <v>ERRORI / ANOMALIE</v>
      </c>
      <c r="R68" s="21" t="n">
        <f aca="false">IF(U68="","",IF(SUM(X68:AC68)+SUM(AF68:AP68)&gt;0,1,""))</f>
        <v>1</v>
      </c>
      <c r="S68" s="21" t="str">
        <f aca="false">IF(U68="","",IF(_xlfn.IFNA(VLOOKUP(CONCATENATE(C68," ",1),Partecipanti!AE$10:AF$1203,2,0),1)=1,"",1))</f>
        <v/>
      </c>
      <c r="U68" s="36" t="str">
        <f aca="false">TRIM(E68)</f>
        <v>ZF2186134C</v>
      </c>
      <c r="V68" s="36"/>
      <c r="W68" s="36" t="n">
        <f aca="false">IF(R68="","",1)</f>
        <v>1</v>
      </c>
      <c r="X68" s="36" t="str">
        <f aca="false">IF(U68="","",IF(COUNTIF(U$7:U$601,U68)=1,"",COUNTIF(U$7:U$601,U68)))</f>
        <v/>
      </c>
      <c r="Y68" s="36" t="str">
        <f aca="false">IF(X68="","",IF(X68&gt;1,1,""))</f>
        <v/>
      </c>
      <c r="Z68" s="36" t="str">
        <f aca="false">IF(U68="","",IF(LEN(TRIM(U68))&lt;&gt;10,1,""))</f>
        <v/>
      </c>
      <c r="AB68" s="36" t="str">
        <f aca="false">IF(U68="","",IF(OR(LEN(TRIM(H68))&gt;250,LEN(TRIM(H68))&lt;1),1,""))</f>
        <v/>
      </c>
      <c r="AC68" s="36" t="str">
        <f aca="false">IF(U68="","",IF(OR(LEN(TRIM(H68))&gt;220,LEN(TRIM(H68))&lt;1),1,""))</f>
        <v/>
      </c>
      <c r="AD68" s="37" t="n">
        <f aca="false">IF(U68="","",LEN(TRIM(H68)))</f>
        <v>37</v>
      </c>
      <c r="AF68" s="36" t="n">
        <f aca="false">IF(I68="","",_xlfn.IFNA(VLOOKUP(I68,TabelleFisse!$B$4:$C$21,2,0),1))</f>
        <v>0</v>
      </c>
      <c r="AH68" s="36" t="str">
        <f aca="false">IF(U68="","",IF(OR(ISNUMBER(J68)=0,J68&lt;0),1,""))</f>
        <v/>
      </c>
      <c r="AI68" s="36" t="str">
        <f aca="false">IF(U68="","",IF(OR(ISNUMBER(M68)=0,M68&lt;0),1,""))</f>
        <v/>
      </c>
      <c r="AK68" s="36" t="n">
        <f aca="false">IF(OR(U68="",K68=""),"",IF(OR(K68&lt;TabelleFisse!E$4,K68&gt;TabelleFisse!E$5),1,""))</f>
        <v>1</v>
      </c>
      <c r="AL68" s="36" t="str">
        <f aca="false">IF(OR(U68="",L68=""),"",IF(OR(L68&lt;TabelleFisse!E$4,L68&gt;TabelleFisse!E$5),1,""))</f>
        <v/>
      </c>
      <c r="AM68" s="36" t="str">
        <f aca="false">IF(OR(U68="",K68=""),"",IF(K68&gt;TabelleFisse!E$6,1,""))</f>
        <v/>
      </c>
      <c r="AN68" s="36" t="str">
        <f aca="false">IF(OR(U68="",L68=""),"",IF(L68&gt;TabelleFisse!E$6,1,""))</f>
        <v/>
      </c>
      <c r="AP68" s="36" t="n">
        <f aca="false">IF(U68="","",_xlfn.IFNA(VLOOKUP(C68,Partecipanti!$N$10:$O$1203,2,0),1))</f>
        <v>0</v>
      </c>
      <c r="AS68" s="37" t="str">
        <f aca="false">IF(R68=1,CONCATENATE(C68," ",1),"")</f>
        <v>L062 1</v>
      </c>
    </row>
    <row r="69" customFormat="false" ht="100.5" hidden="false" customHeight="true" outlineLevel="0" collapsed="false">
      <c r="A69" s="25" t="s">
        <v>168</v>
      </c>
      <c r="B69" s="21" t="str">
        <f aca="false">IF(Q69="","",Q69)</f>
        <v>ERRORI / ANOMALIE</v>
      </c>
      <c r="C69" s="26" t="str">
        <f aca="false">IF(E69="","",CONCATENATE("L",A69))</f>
        <v>L063</v>
      </c>
      <c r="D69" s="27"/>
      <c r="E69" s="28" t="s">
        <v>169</v>
      </c>
      <c r="F69" s="39"/>
      <c r="G69" s="40"/>
      <c r="H69" s="31" t="s">
        <v>43</v>
      </c>
      <c r="I69" s="32" t="s">
        <v>44</v>
      </c>
      <c r="J69" s="33" t="n">
        <v>39000</v>
      </c>
      <c r="K69" s="34" t="n">
        <v>42404</v>
      </c>
      <c r="L69" s="41"/>
      <c r="M69" s="35" t="n">
        <v>0</v>
      </c>
      <c r="N69" s="42"/>
      <c r="O69" s="28" t="s">
        <v>45</v>
      </c>
      <c r="Q69" s="20" t="str">
        <f aca="false">IF(AND(R69="",S69="",U69=""),"",IF(OR(R69=1,S69=1),"ERRORI / ANOMALIE","OK"))</f>
        <v>ERRORI / ANOMALIE</v>
      </c>
      <c r="R69" s="21" t="n">
        <f aca="false">IF(U69="","",IF(SUM(X69:AC69)+SUM(AF69:AP69)&gt;0,1,""))</f>
        <v>1</v>
      </c>
      <c r="S69" s="21" t="str">
        <f aca="false">IF(U69="","",IF(_xlfn.IFNA(VLOOKUP(CONCATENATE(C69," ",1),Partecipanti!AE$10:AF$1203,2,0),1)=1,"",1))</f>
        <v/>
      </c>
      <c r="U69" s="36" t="str">
        <f aca="false">TRIM(E69)</f>
        <v>ZC31861360</v>
      </c>
      <c r="V69" s="36"/>
      <c r="W69" s="36" t="n">
        <f aca="false">IF(R69="","",1)</f>
        <v>1</v>
      </c>
      <c r="X69" s="36" t="str">
        <f aca="false">IF(U69="","",IF(COUNTIF(U$7:U$601,U69)=1,"",COUNTIF(U$7:U$601,U69)))</f>
        <v/>
      </c>
      <c r="Y69" s="36" t="str">
        <f aca="false">IF(X69="","",IF(X69&gt;1,1,""))</f>
        <v/>
      </c>
      <c r="Z69" s="36" t="str">
        <f aca="false">IF(U69="","",IF(LEN(TRIM(U69))&lt;&gt;10,1,""))</f>
        <v/>
      </c>
      <c r="AB69" s="36" t="str">
        <f aca="false">IF(U69="","",IF(OR(LEN(TRIM(H69))&gt;250,LEN(TRIM(H69))&lt;1),1,""))</f>
        <v/>
      </c>
      <c r="AC69" s="36" t="str">
        <f aca="false">IF(U69="","",IF(OR(LEN(TRIM(H69))&gt;220,LEN(TRIM(H69))&lt;1),1,""))</f>
        <v/>
      </c>
      <c r="AD69" s="37" t="n">
        <f aca="false">IF(U69="","",LEN(TRIM(H69)))</f>
        <v>37</v>
      </c>
      <c r="AF69" s="36" t="n">
        <f aca="false">IF(I69="","",_xlfn.IFNA(VLOOKUP(I69,TabelleFisse!$B$4:$C$21,2,0),1))</f>
        <v>0</v>
      </c>
      <c r="AH69" s="36" t="str">
        <f aca="false">IF(U69="","",IF(OR(ISNUMBER(J69)=0,J69&lt;0),1,""))</f>
        <v/>
      </c>
      <c r="AI69" s="36" t="str">
        <f aca="false">IF(U69="","",IF(OR(ISNUMBER(M69)=0,M69&lt;0),1,""))</f>
        <v/>
      </c>
      <c r="AK69" s="36" t="n">
        <f aca="false">IF(OR(U69="",K69=""),"",IF(OR(K69&lt;TabelleFisse!E$4,K69&gt;TabelleFisse!E$5),1,""))</f>
        <v>1</v>
      </c>
      <c r="AL69" s="36" t="str">
        <f aca="false">IF(OR(U69="",L69=""),"",IF(OR(L69&lt;TabelleFisse!E$4,L69&gt;TabelleFisse!E$5),1,""))</f>
        <v/>
      </c>
      <c r="AM69" s="36" t="str">
        <f aca="false">IF(OR(U69="",K69=""),"",IF(K69&gt;TabelleFisse!E$6,1,""))</f>
        <v/>
      </c>
      <c r="AN69" s="36" t="str">
        <f aca="false">IF(OR(U69="",L69=""),"",IF(L69&gt;TabelleFisse!E$6,1,""))</f>
        <v/>
      </c>
      <c r="AP69" s="36" t="n">
        <f aca="false">IF(U69="","",_xlfn.IFNA(VLOOKUP(C69,Partecipanti!$N$10:$O$1203,2,0),1))</f>
        <v>0</v>
      </c>
      <c r="AS69" s="37" t="str">
        <f aca="false">IF(R69=1,CONCATENATE(C69," ",1),"")</f>
        <v>L063 1</v>
      </c>
    </row>
    <row r="70" customFormat="false" ht="100.5" hidden="false" customHeight="true" outlineLevel="0" collapsed="false">
      <c r="A70" s="25" t="s">
        <v>170</v>
      </c>
      <c r="B70" s="21" t="str">
        <f aca="false">IF(Q70="","",Q70)</f>
        <v>ERRORI / ANOMALIE</v>
      </c>
      <c r="C70" s="26" t="str">
        <f aca="false">IF(E70="","",CONCATENATE("L",A70))</f>
        <v>L064</v>
      </c>
      <c r="D70" s="27"/>
      <c r="E70" s="28" t="s">
        <v>171</v>
      </c>
      <c r="F70" s="39"/>
      <c r="G70" s="40"/>
      <c r="H70" s="31" t="s">
        <v>43</v>
      </c>
      <c r="I70" s="32" t="s">
        <v>44</v>
      </c>
      <c r="J70" s="33" t="n">
        <v>39000</v>
      </c>
      <c r="K70" s="34" t="n">
        <v>42404</v>
      </c>
      <c r="L70" s="41"/>
      <c r="M70" s="35" t="n">
        <v>0</v>
      </c>
      <c r="N70" s="42"/>
      <c r="O70" s="28" t="s">
        <v>45</v>
      </c>
      <c r="Q70" s="20" t="str">
        <f aca="false">IF(AND(R70="",S70="",U70=""),"",IF(OR(R70=1,S70=1),"ERRORI / ANOMALIE","OK"))</f>
        <v>ERRORI / ANOMALIE</v>
      </c>
      <c r="R70" s="21" t="n">
        <f aca="false">IF(U70="","",IF(SUM(X70:AC70)+SUM(AF70:AP70)&gt;0,1,""))</f>
        <v>1</v>
      </c>
      <c r="S70" s="21" t="n">
        <f aca="false">IF(U70="","",IF(_xlfn.IFNA(VLOOKUP(CONCATENATE(C70," ",1),Partecipanti!AE$10:AF$1203,2,0),1)=1,"",1))</f>
        <v>1</v>
      </c>
      <c r="U70" s="36" t="str">
        <f aca="false">TRIM(E70)</f>
        <v>ZE41861372</v>
      </c>
      <c r="V70" s="36"/>
      <c r="W70" s="36" t="n">
        <f aca="false">IF(R70="","",1)</f>
        <v>1</v>
      </c>
      <c r="X70" s="36" t="str">
        <f aca="false">IF(U70="","",IF(COUNTIF(U$7:U$601,U70)=1,"",COUNTIF(U$7:U$601,U70)))</f>
        <v/>
      </c>
      <c r="Y70" s="36" t="str">
        <f aca="false">IF(X70="","",IF(X70&gt;1,1,""))</f>
        <v/>
      </c>
      <c r="Z70" s="36" t="str">
        <f aca="false">IF(U70="","",IF(LEN(TRIM(U70))&lt;&gt;10,1,""))</f>
        <v/>
      </c>
      <c r="AB70" s="36" t="str">
        <f aca="false">IF(U70="","",IF(OR(LEN(TRIM(H70))&gt;250,LEN(TRIM(H70))&lt;1),1,""))</f>
        <v/>
      </c>
      <c r="AC70" s="36" t="str">
        <f aca="false">IF(U70="","",IF(OR(LEN(TRIM(H70))&gt;220,LEN(TRIM(H70))&lt;1),1,""))</f>
        <v/>
      </c>
      <c r="AD70" s="37" t="n">
        <f aca="false">IF(U70="","",LEN(TRIM(H70)))</f>
        <v>37</v>
      </c>
      <c r="AF70" s="36" t="n">
        <f aca="false">IF(I70="","",_xlfn.IFNA(VLOOKUP(I70,TabelleFisse!$B$4:$C$21,2,0),1))</f>
        <v>0</v>
      </c>
      <c r="AH70" s="36" t="str">
        <f aca="false">IF(U70="","",IF(OR(ISNUMBER(J70)=0,J70&lt;0),1,""))</f>
        <v/>
      </c>
      <c r="AI70" s="36" t="str">
        <f aca="false">IF(U70="","",IF(OR(ISNUMBER(M70)=0,M70&lt;0),1,""))</f>
        <v/>
      </c>
      <c r="AK70" s="36" t="n">
        <f aca="false">IF(OR(U70="",K70=""),"",IF(OR(K70&lt;TabelleFisse!E$4,K70&gt;TabelleFisse!E$5),1,""))</f>
        <v>1</v>
      </c>
      <c r="AL70" s="36" t="str">
        <f aca="false">IF(OR(U70="",L70=""),"",IF(OR(L70&lt;TabelleFisse!E$4,L70&gt;TabelleFisse!E$5),1,""))</f>
        <v/>
      </c>
      <c r="AM70" s="36" t="str">
        <f aca="false">IF(OR(U70="",K70=""),"",IF(K70&gt;TabelleFisse!E$6,1,""))</f>
        <v/>
      </c>
      <c r="AN70" s="36" t="str">
        <f aca="false">IF(OR(U70="",L70=""),"",IF(L70&gt;TabelleFisse!E$6,1,""))</f>
        <v/>
      </c>
      <c r="AP70" s="36" t="n">
        <f aca="false">IF(U70="","",_xlfn.IFNA(VLOOKUP(C70,Partecipanti!$N$10:$O$1203,2,0),1))</f>
        <v>0</v>
      </c>
      <c r="AS70" s="37" t="str">
        <f aca="false">IF(R70=1,CONCATENATE(C70," ",1),"")</f>
        <v>L064 1</v>
      </c>
    </row>
    <row r="71" customFormat="false" ht="100.5" hidden="false" customHeight="true" outlineLevel="0" collapsed="false">
      <c r="A71" s="25" t="s">
        <v>172</v>
      </c>
      <c r="B71" s="21" t="str">
        <f aca="false">IF(Q71="","",Q71)</f>
        <v>ERRORI / ANOMALIE</v>
      </c>
      <c r="C71" s="26" t="str">
        <f aca="false">IF(E71="","",CONCATENATE("L",A71))</f>
        <v>L065</v>
      </c>
      <c r="D71" s="27"/>
      <c r="E71" s="28" t="s">
        <v>173</v>
      </c>
      <c r="F71" s="39"/>
      <c r="G71" s="40"/>
      <c r="H71" s="31" t="s">
        <v>43</v>
      </c>
      <c r="I71" s="32" t="s">
        <v>44</v>
      </c>
      <c r="J71" s="33" t="n">
        <v>39000</v>
      </c>
      <c r="K71" s="34" t="n">
        <v>42404</v>
      </c>
      <c r="L71" s="41"/>
      <c r="M71" s="35" t="n">
        <v>0</v>
      </c>
      <c r="N71" s="42"/>
      <c r="O71" s="28" t="s">
        <v>45</v>
      </c>
      <c r="Q71" s="20" t="str">
        <f aca="false">IF(AND(R71="",S71="",U71=""),"",IF(OR(R71=1,S71=1),"ERRORI / ANOMALIE","OK"))</f>
        <v>ERRORI / ANOMALIE</v>
      </c>
      <c r="R71" s="21" t="n">
        <f aca="false">IF(U71="","",IF(SUM(X71:AC71)+SUM(AF71:AP71)&gt;0,1,""))</f>
        <v>1</v>
      </c>
      <c r="S71" s="21" t="str">
        <f aca="false">IF(U71="","",IF(_xlfn.IFNA(VLOOKUP(CONCATENATE(C71," ",1),Partecipanti!AE$10:AF$1203,2,0),1)=1,"",1))</f>
        <v/>
      </c>
      <c r="U71" s="36" t="str">
        <f aca="false">TRIM(E71)</f>
        <v>Z821861381</v>
      </c>
      <c r="V71" s="36"/>
      <c r="W71" s="36" t="n">
        <f aca="false">IF(R71="","",1)</f>
        <v>1</v>
      </c>
      <c r="X71" s="36" t="str">
        <f aca="false">IF(U71="","",IF(COUNTIF(U$7:U$601,U71)=1,"",COUNTIF(U$7:U$601,U71)))</f>
        <v/>
      </c>
      <c r="Y71" s="36" t="str">
        <f aca="false">IF(X71="","",IF(X71&gt;1,1,""))</f>
        <v/>
      </c>
      <c r="Z71" s="36" t="str">
        <f aca="false">IF(U71="","",IF(LEN(TRIM(U71))&lt;&gt;10,1,""))</f>
        <v/>
      </c>
      <c r="AB71" s="36" t="str">
        <f aca="false">IF(U71="","",IF(OR(LEN(TRIM(H71))&gt;250,LEN(TRIM(H71))&lt;1),1,""))</f>
        <v/>
      </c>
      <c r="AC71" s="36" t="str">
        <f aca="false">IF(U71="","",IF(OR(LEN(TRIM(H71))&gt;220,LEN(TRIM(H71))&lt;1),1,""))</f>
        <v/>
      </c>
      <c r="AD71" s="37" t="n">
        <f aca="false">IF(U71="","",LEN(TRIM(H71)))</f>
        <v>37</v>
      </c>
      <c r="AF71" s="36" t="n">
        <f aca="false">IF(I71="","",_xlfn.IFNA(VLOOKUP(I71,TabelleFisse!$B$4:$C$21,2,0),1))</f>
        <v>0</v>
      </c>
      <c r="AH71" s="36" t="str">
        <f aca="false">IF(U71="","",IF(OR(ISNUMBER(J71)=0,J71&lt;0),1,""))</f>
        <v/>
      </c>
      <c r="AI71" s="36" t="str">
        <f aca="false">IF(U71="","",IF(OR(ISNUMBER(M71)=0,M71&lt;0),1,""))</f>
        <v/>
      </c>
      <c r="AK71" s="36" t="n">
        <f aca="false">IF(OR(U71="",K71=""),"",IF(OR(K71&lt;TabelleFisse!E$4,K71&gt;TabelleFisse!E$5),1,""))</f>
        <v>1</v>
      </c>
      <c r="AL71" s="36" t="str">
        <f aca="false">IF(OR(U71="",L71=""),"",IF(OR(L71&lt;TabelleFisse!E$4,L71&gt;TabelleFisse!E$5),1,""))</f>
        <v/>
      </c>
      <c r="AM71" s="36" t="str">
        <f aca="false">IF(OR(U71="",K71=""),"",IF(K71&gt;TabelleFisse!E$6,1,""))</f>
        <v/>
      </c>
      <c r="AN71" s="36" t="str">
        <f aca="false">IF(OR(U71="",L71=""),"",IF(L71&gt;TabelleFisse!E$6,1,""))</f>
        <v/>
      </c>
      <c r="AP71" s="36" t="n">
        <f aca="false">IF(U71="","",_xlfn.IFNA(VLOOKUP(C71,Partecipanti!$N$10:$O$1203,2,0),1))</f>
        <v>0</v>
      </c>
      <c r="AS71" s="37" t="str">
        <f aca="false">IF(R71=1,CONCATENATE(C71," ",1),"")</f>
        <v>L065 1</v>
      </c>
    </row>
    <row r="72" customFormat="false" ht="100.5" hidden="false" customHeight="true" outlineLevel="0" collapsed="false">
      <c r="A72" s="25" t="s">
        <v>174</v>
      </c>
      <c r="B72" s="21" t="str">
        <f aca="false">IF(Q72="","",Q72)</f>
        <v>ERRORI / ANOMALIE</v>
      </c>
      <c r="C72" s="26" t="str">
        <f aca="false">IF(E72="","",CONCATENATE("L",A72))</f>
        <v>L066</v>
      </c>
      <c r="D72" s="27"/>
      <c r="E72" s="28" t="s">
        <v>175</v>
      </c>
      <c r="F72" s="39"/>
      <c r="G72" s="40"/>
      <c r="H72" s="31" t="s">
        <v>43</v>
      </c>
      <c r="I72" s="32" t="s">
        <v>44</v>
      </c>
      <c r="J72" s="33" t="n">
        <v>39000</v>
      </c>
      <c r="K72" s="34" t="n">
        <v>42404</v>
      </c>
      <c r="L72" s="41"/>
      <c r="M72" s="35" t="n">
        <v>0</v>
      </c>
      <c r="N72" s="42"/>
      <c r="O72" s="28" t="s">
        <v>45</v>
      </c>
      <c r="Q72" s="20" t="str">
        <f aca="false">IF(AND(R72="",S72="",U72=""),"",IF(OR(R72=1,S72=1),"ERRORI / ANOMALIE","OK"))</f>
        <v>ERRORI / ANOMALIE</v>
      </c>
      <c r="R72" s="21" t="n">
        <f aca="false">IF(U72="","",IF(SUM(X72:AC72)+SUM(AF72:AP72)&gt;0,1,""))</f>
        <v>1</v>
      </c>
      <c r="S72" s="21" t="str">
        <f aca="false">IF(U72="","",IF(_xlfn.IFNA(VLOOKUP(CONCATENATE(C72," ",1),Partecipanti!AE$10:AF$1203,2,0),1)=1,"",1))</f>
        <v/>
      </c>
      <c r="U72" s="36" t="str">
        <f aca="false">TRIM(E72)</f>
        <v>ZF31861391</v>
      </c>
      <c r="V72" s="36"/>
      <c r="W72" s="36" t="n">
        <f aca="false">IF(R72="","",1)</f>
        <v>1</v>
      </c>
      <c r="X72" s="36" t="str">
        <f aca="false">IF(U72="","",IF(COUNTIF(U$7:U$601,U72)=1,"",COUNTIF(U$7:U$601,U72)))</f>
        <v/>
      </c>
      <c r="Y72" s="36" t="str">
        <f aca="false">IF(X72="","",IF(X72&gt;1,1,""))</f>
        <v/>
      </c>
      <c r="Z72" s="36" t="str">
        <f aca="false">IF(U72="","",IF(LEN(TRIM(U72))&lt;&gt;10,1,""))</f>
        <v/>
      </c>
      <c r="AB72" s="36" t="str">
        <f aca="false">IF(U72="","",IF(OR(LEN(TRIM(H72))&gt;250,LEN(TRIM(H72))&lt;1),1,""))</f>
        <v/>
      </c>
      <c r="AC72" s="36" t="str">
        <f aca="false">IF(U72="","",IF(OR(LEN(TRIM(H72))&gt;220,LEN(TRIM(H72))&lt;1),1,""))</f>
        <v/>
      </c>
      <c r="AD72" s="37" t="n">
        <f aca="false">IF(U72="","",LEN(TRIM(H72)))</f>
        <v>37</v>
      </c>
      <c r="AF72" s="36" t="n">
        <f aca="false">IF(I72="","",_xlfn.IFNA(VLOOKUP(I72,TabelleFisse!$B$4:$C$21,2,0),1))</f>
        <v>0</v>
      </c>
      <c r="AH72" s="36" t="str">
        <f aca="false">IF(U72="","",IF(OR(ISNUMBER(J72)=0,J72&lt;0),1,""))</f>
        <v/>
      </c>
      <c r="AI72" s="36" t="str">
        <f aca="false">IF(U72="","",IF(OR(ISNUMBER(M72)=0,M72&lt;0),1,""))</f>
        <v/>
      </c>
      <c r="AK72" s="36" t="n">
        <f aca="false">IF(OR(U72="",K72=""),"",IF(OR(K72&lt;TabelleFisse!E$4,K72&gt;TabelleFisse!E$5),1,""))</f>
        <v>1</v>
      </c>
      <c r="AL72" s="36" t="str">
        <f aca="false">IF(OR(U72="",L72=""),"",IF(OR(L72&lt;TabelleFisse!E$4,L72&gt;TabelleFisse!E$5),1,""))</f>
        <v/>
      </c>
      <c r="AM72" s="36" t="str">
        <f aca="false">IF(OR(U72="",K72=""),"",IF(K72&gt;TabelleFisse!E$6,1,""))</f>
        <v/>
      </c>
      <c r="AN72" s="36" t="str">
        <f aca="false">IF(OR(U72="",L72=""),"",IF(L72&gt;TabelleFisse!E$6,1,""))</f>
        <v/>
      </c>
      <c r="AP72" s="36" t="n">
        <f aca="false">IF(U72="","",_xlfn.IFNA(VLOOKUP(C72,Partecipanti!$N$10:$O$1203,2,0),1))</f>
        <v>0</v>
      </c>
      <c r="AS72" s="37" t="str">
        <f aca="false">IF(R72=1,CONCATENATE(C72," ",1),"")</f>
        <v>L066 1</v>
      </c>
    </row>
    <row r="73" customFormat="false" ht="100.5" hidden="false" customHeight="true" outlineLevel="0" collapsed="false">
      <c r="A73" s="25" t="s">
        <v>176</v>
      </c>
      <c r="B73" s="21" t="str">
        <f aca="false">IF(Q73="","",Q73)</f>
        <v>ERRORI / ANOMALIE</v>
      </c>
      <c r="C73" s="26" t="str">
        <f aca="false">IF(E73="","",CONCATENATE("L",A73))</f>
        <v>L067</v>
      </c>
      <c r="D73" s="27"/>
      <c r="E73" s="28" t="s">
        <v>177</v>
      </c>
      <c r="F73" s="39"/>
      <c r="G73" s="40"/>
      <c r="H73" s="31" t="s">
        <v>43</v>
      </c>
      <c r="I73" s="32" t="s">
        <v>44</v>
      </c>
      <c r="J73" s="33" t="n">
        <v>20000</v>
      </c>
      <c r="K73" s="34" t="n">
        <v>42404</v>
      </c>
      <c r="L73" s="41"/>
      <c r="M73" s="35" t="n">
        <v>0</v>
      </c>
      <c r="N73" s="42"/>
      <c r="O73" s="28" t="s">
        <v>45</v>
      </c>
      <c r="Q73" s="20" t="str">
        <f aca="false">IF(AND(R73="",S73="",U73=""),"",IF(OR(R73=1,S73=1),"ERRORI / ANOMALIE","OK"))</f>
        <v>ERRORI / ANOMALIE</v>
      </c>
      <c r="R73" s="21" t="n">
        <f aca="false">IF(U73="","",IF(SUM(X73:AC73)+SUM(AF73:AP73)&gt;0,1,""))</f>
        <v>1</v>
      </c>
      <c r="S73" s="21" t="str">
        <f aca="false">IF(U73="","",IF(_xlfn.IFNA(VLOOKUP(CONCATENATE(C73," ",1),Partecipanti!AE$10:AF$1203,2,0),1)=1,"",1))</f>
        <v/>
      </c>
      <c r="U73" s="36" t="str">
        <f aca="false">TRIM(E73)</f>
        <v>ZCF18613AB</v>
      </c>
      <c r="V73" s="36"/>
      <c r="W73" s="36" t="n">
        <f aca="false">IF(R73="","",1)</f>
        <v>1</v>
      </c>
      <c r="X73" s="36" t="str">
        <f aca="false">IF(U73="","",IF(COUNTIF(U$7:U$601,U73)=1,"",COUNTIF(U$7:U$601,U73)))</f>
        <v/>
      </c>
      <c r="Y73" s="36" t="str">
        <f aca="false">IF(X73="","",IF(X73&gt;1,1,""))</f>
        <v/>
      </c>
      <c r="Z73" s="36" t="str">
        <f aca="false">IF(U73="","",IF(LEN(TRIM(U73))&lt;&gt;10,1,""))</f>
        <v/>
      </c>
      <c r="AB73" s="36" t="str">
        <f aca="false">IF(U73="","",IF(OR(LEN(TRIM(H73))&gt;250,LEN(TRIM(H73))&lt;1),1,""))</f>
        <v/>
      </c>
      <c r="AC73" s="36" t="str">
        <f aca="false">IF(U73="","",IF(OR(LEN(TRIM(H73))&gt;220,LEN(TRIM(H73))&lt;1),1,""))</f>
        <v/>
      </c>
      <c r="AD73" s="37" t="n">
        <f aca="false">IF(U73="","",LEN(TRIM(H73)))</f>
        <v>37</v>
      </c>
      <c r="AF73" s="36" t="n">
        <f aca="false">IF(I73="","",_xlfn.IFNA(VLOOKUP(I73,TabelleFisse!$B$4:$C$21,2,0),1))</f>
        <v>0</v>
      </c>
      <c r="AH73" s="36" t="str">
        <f aca="false">IF(U73="","",IF(OR(ISNUMBER(J73)=0,J73&lt;0),1,""))</f>
        <v/>
      </c>
      <c r="AI73" s="36" t="str">
        <f aca="false">IF(U73="","",IF(OR(ISNUMBER(M73)=0,M73&lt;0),1,""))</f>
        <v/>
      </c>
      <c r="AK73" s="36" t="n">
        <f aca="false">IF(OR(U73="",K73=""),"",IF(OR(K73&lt;TabelleFisse!E$4,K73&gt;TabelleFisse!E$5),1,""))</f>
        <v>1</v>
      </c>
      <c r="AL73" s="36" t="str">
        <f aca="false">IF(OR(U73="",L73=""),"",IF(OR(L73&lt;TabelleFisse!E$4,L73&gt;TabelleFisse!E$5),1,""))</f>
        <v/>
      </c>
      <c r="AM73" s="36" t="str">
        <f aca="false">IF(OR(U73="",K73=""),"",IF(K73&gt;TabelleFisse!E$6,1,""))</f>
        <v/>
      </c>
      <c r="AN73" s="36" t="str">
        <f aca="false">IF(OR(U73="",L73=""),"",IF(L73&gt;TabelleFisse!E$6,1,""))</f>
        <v/>
      </c>
      <c r="AP73" s="36" t="n">
        <f aca="false">IF(U73="","",_xlfn.IFNA(VLOOKUP(C73,Partecipanti!$N$10:$O$1203,2,0),1))</f>
        <v>0</v>
      </c>
      <c r="AS73" s="37" t="str">
        <f aca="false">IF(R73=1,CONCATENATE(C73," ",1),"")</f>
        <v>L067 1</v>
      </c>
    </row>
    <row r="74" customFormat="false" ht="100.5" hidden="false" customHeight="true" outlineLevel="0" collapsed="false">
      <c r="A74" s="25" t="s">
        <v>178</v>
      </c>
      <c r="B74" s="21" t="str">
        <f aca="false">IF(Q74="","",Q74)</f>
        <v>ERRORI / ANOMALIE</v>
      </c>
      <c r="C74" s="26" t="str">
        <f aca="false">IF(E74="","",CONCATENATE("L",A74))</f>
        <v>L068</v>
      </c>
      <c r="D74" s="27"/>
      <c r="E74" s="28" t="s">
        <v>179</v>
      </c>
      <c r="F74" s="39"/>
      <c r="G74" s="40"/>
      <c r="H74" s="31" t="s">
        <v>43</v>
      </c>
      <c r="I74" s="32" t="s">
        <v>44</v>
      </c>
      <c r="J74" s="33" t="n">
        <v>39000</v>
      </c>
      <c r="K74" s="34" t="n">
        <v>42404</v>
      </c>
      <c r="L74" s="41"/>
      <c r="M74" s="35" t="n">
        <v>0</v>
      </c>
      <c r="N74" s="42"/>
      <c r="O74" s="28" t="s">
        <v>45</v>
      </c>
      <c r="Q74" s="20" t="str">
        <f aca="false">IF(AND(R74="",S74="",U74=""),"",IF(OR(R74=1,S74=1),"ERRORI / ANOMALIE","OK"))</f>
        <v>ERRORI / ANOMALIE</v>
      </c>
      <c r="R74" s="21" t="n">
        <f aca="false">IF(U74="","",IF(SUM(X74:AC74)+SUM(AF74:AP74)&gt;0,1,""))</f>
        <v>1</v>
      </c>
      <c r="S74" s="21" t="str">
        <f aca="false">IF(U74="","",IF(_xlfn.IFNA(VLOOKUP(CONCATENATE(C74," ",1),Partecipanti!AE$10:AF$1203,2,0),1)=1,"",1))</f>
        <v/>
      </c>
      <c r="U74" s="36" t="str">
        <f aca="false">TRIM(E74)</f>
        <v>Z1D18613BC</v>
      </c>
      <c r="V74" s="36"/>
      <c r="W74" s="36" t="n">
        <f aca="false">IF(R74="","",1)</f>
        <v>1</v>
      </c>
      <c r="X74" s="36" t="str">
        <f aca="false">IF(U74="","",IF(COUNTIF(U$7:U$601,U74)=1,"",COUNTIF(U$7:U$601,U74)))</f>
        <v/>
      </c>
      <c r="Y74" s="36" t="str">
        <f aca="false">IF(X74="","",IF(X74&gt;1,1,""))</f>
        <v/>
      </c>
      <c r="Z74" s="36" t="str">
        <f aca="false">IF(U74="","",IF(LEN(TRIM(U74))&lt;&gt;10,1,""))</f>
        <v/>
      </c>
      <c r="AB74" s="36" t="str">
        <f aca="false">IF(U74="","",IF(OR(LEN(TRIM(H74))&gt;250,LEN(TRIM(H74))&lt;1),1,""))</f>
        <v/>
      </c>
      <c r="AC74" s="36" t="str">
        <f aca="false">IF(U74="","",IF(OR(LEN(TRIM(H74))&gt;220,LEN(TRIM(H74))&lt;1),1,""))</f>
        <v/>
      </c>
      <c r="AD74" s="37" t="n">
        <f aca="false">IF(U74="","",LEN(TRIM(H74)))</f>
        <v>37</v>
      </c>
      <c r="AF74" s="36" t="n">
        <f aca="false">IF(I74="","",_xlfn.IFNA(VLOOKUP(I74,TabelleFisse!$B$4:$C$21,2,0),1))</f>
        <v>0</v>
      </c>
      <c r="AH74" s="36" t="str">
        <f aca="false">IF(U74="","",IF(OR(ISNUMBER(J74)=0,J74&lt;0),1,""))</f>
        <v/>
      </c>
      <c r="AI74" s="36" t="str">
        <f aca="false">IF(U74="","",IF(OR(ISNUMBER(M74)=0,M74&lt;0),1,""))</f>
        <v/>
      </c>
      <c r="AK74" s="36" t="n">
        <f aca="false">IF(OR(U74="",K74=""),"",IF(OR(K74&lt;TabelleFisse!E$4,K74&gt;TabelleFisse!E$5),1,""))</f>
        <v>1</v>
      </c>
      <c r="AL74" s="36" t="str">
        <f aca="false">IF(OR(U74="",L74=""),"",IF(OR(L74&lt;TabelleFisse!E$4,L74&gt;TabelleFisse!E$5),1,""))</f>
        <v/>
      </c>
      <c r="AM74" s="36" t="str">
        <f aca="false">IF(OR(U74="",K74=""),"",IF(K74&gt;TabelleFisse!E$6,1,""))</f>
        <v/>
      </c>
      <c r="AN74" s="36" t="str">
        <f aca="false">IF(OR(U74="",L74=""),"",IF(L74&gt;TabelleFisse!E$6,1,""))</f>
        <v/>
      </c>
      <c r="AP74" s="36" t="n">
        <f aca="false">IF(U74="","",_xlfn.IFNA(VLOOKUP(C74,Partecipanti!$N$10:$O$1203,2,0),1))</f>
        <v>0</v>
      </c>
      <c r="AS74" s="37" t="str">
        <f aca="false">IF(R74=1,CONCATENATE(C74," ",1),"")</f>
        <v>L068 1</v>
      </c>
    </row>
    <row r="75" customFormat="false" ht="100.5" hidden="false" customHeight="true" outlineLevel="0" collapsed="false">
      <c r="A75" s="25" t="s">
        <v>180</v>
      </c>
      <c r="B75" s="21" t="str">
        <f aca="false">IF(Q75="","",Q75)</f>
        <v>ERRORI / ANOMALIE</v>
      </c>
      <c r="C75" s="26" t="str">
        <f aca="false">IF(E75="","",CONCATENATE("L",A75))</f>
        <v>L069</v>
      </c>
      <c r="D75" s="27"/>
      <c r="E75" s="28" t="s">
        <v>181</v>
      </c>
      <c r="F75" s="39"/>
      <c r="G75" s="40"/>
      <c r="H75" s="31" t="s">
        <v>43</v>
      </c>
      <c r="I75" s="32" t="s">
        <v>44</v>
      </c>
      <c r="J75" s="33" t="n">
        <v>39000</v>
      </c>
      <c r="K75" s="34" t="n">
        <v>42405</v>
      </c>
      <c r="L75" s="41"/>
      <c r="M75" s="35" t="n">
        <v>0</v>
      </c>
      <c r="N75" s="42"/>
      <c r="O75" s="28" t="s">
        <v>45</v>
      </c>
      <c r="Q75" s="20" t="str">
        <f aca="false">IF(AND(R75="",S75="",U75=""),"",IF(OR(R75=1,S75=1),"ERRORI / ANOMALIE","OK"))</f>
        <v>ERRORI / ANOMALIE</v>
      </c>
      <c r="R75" s="21" t="n">
        <f aca="false">IF(U75="","",IF(SUM(X75:AC75)+SUM(AF75:AP75)&gt;0,1,""))</f>
        <v>1</v>
      </c>
      <c r="S75" s="21" t="str">
        <f aca="false">IF(U75="","",IF(_xlfn.IFNA(VLOOKUP(CONCATENATE(C75," ",1),Partecipanti!AE$10:AF$1203,2,0),1)=1,"",1))</f>
        <v/>
      </c>
      <c r="U75" s="36" t="str">
        <f aca="false">TRIM(E75)</f>
        <v>Z371864FB0</v>
      </c>
      <c r="V75" s="36"/>
      <c r="W75" s="36" t="n">
        <f aca="false">IF(R75="","",1)</f>
        <v>1</v>
      </c>
      <c r="X75" s="36" t="str">
        <f aca="false">IF(U75="","",IF(COUNTIF(U$7:U$601,U75)=1,"",COUNTIF(U$7:U$601,U75)))</f>
        <v/>
      </c>
      <c r="Y75" s="36" t="str">
        <f aca="false">IF(X75="","",IF(X75&gt;1,1,""))</f>
        <v/>
      </c>
      <c r="Z75" s="36" t="str">
        <f aca="false">IF(U75="","",IF(LEN(TRIM(U75))&lt;&gt;10,1,""))</f>
        <v/>
      </c>
      <c r="AB75" s="36" t="str">
        <f aca="false">IF(U75="","",IF(OR(LEN(TRIM(H75))&gt;250,LEN(TRIM(H75))&lt;1),1,""))</f>
        <v/>
      </c>
      <c r="AC75" s="36" t="str">
        <f aca="false">IF(U75="","",IF(OR(LEN(TRIM(H75))&gt;220,LEN(TRIM(H75))&lt;1),1,""))</f>
        <v/>
      </c>
      <c r="AD75" s="37" t="n">
        <f aca="false">IF(U75="","",LEN(TRIM(H75)))</f>
        <v>37</v>
      </c>
      <c r="AF75" s="36" t="n">
        <f aca="false">IF(I75="","",_xlfn.IFNA(VLOOKUP(I75,TabelleFisse!$B$4:$C$21,2,0),1))</f>
        <v>0</v>
      </c>
      <c r="AH75" s="36" t="str">
        <f aca="false">IF(U75="","",IF(OR(ISNUMBER(J75)=0,J75&lt;0),1,""))</f>
        <v/>
      </c>
      <c r="AI75" s="36" t="str">
        <f aca="false">IF(U75="","",IF(OR(ISNUMBER(M75)=0,M75&lt;0),1,""))</f>
        <v/>
      </c>
      <c r="AK75" s="36" t="n">
        <f aca="false">IF(OR(U75="",K75=""),"",IF(OR(K75&lt;TabelleFisse!E$4,K75&gt;TabelleFisse!E$5),1,""))</f>
        <v>1</v>
      </c>
      <c r="AL75" s="36" t="str">
        <f aca="false">IF(OR(U75="",L75=""),"",IF(OR(L75&lt;TabelleFisse!E$4,L75&gt;TabelleFisse!E$5),1,""))</f>
        <v/>
      </c>
      <c r="AM75" s="36" t="str">
        <f aca="false">IF(OR(U75="",K75=""),"",IF(K75&gt;TabelleFisse!E$6,1,""))</f>
        <v/>
      </c>
      <c r="AN75" s="36" t="str">
        <f aca="false">IF(OR(U75="",L75=""),"",IF(L75&gt;TabelleFisse!E$6,1,""))</f>
        <v/>
      </c>
      <c r="AP75" s="36" t="n">
        <f aca="false">IF(U75="","",_xlfn.IFNA(VLOOKUP(C75,Partecipanti!$N$10:$O$1203,2,0),1))</f>
        <v>0</v>
      </c>
      <c r="AS75" s="37" t="str">
        <f aca="false">IF(R75=1,CONCATENATE(C75," ",1),"")</f>
        <v>L069 1</v>
      </c>
    </row>
    <row r="76" customFormat="false" ht="100.5" hidden="false" customHeight="true" outlineLevel="0" collapsed="false">
      <c r="A76" s="25" t="s">
        <v>182</v>
      </c>
      <c r="B76" s="21" t="str">
        <f aca="false">IF(Q76="","",Q76)</f>
        <v>ERRORI / ANOMALIE</v>
      </c>
      <c r="C76" s="26" t="str">
        <f aca="false">IF(E76="","",CONCATENATE("L",A76))</f>
        <v>L070</v>
      </c>
      <c r="D76" s="27"/>
      <c r="E76" s="28" t="s">
        <v>183</v>
      </c>
      <c r="F76" s="39"/>
      <c r="G76" s="40"/>
      <c r="H76" s="31" t="s">
        <v>43</v>
      </c>
      <c r="I76" s="32" t="s">
        <v>44</v>
      </c>
      <c r="J76" s="33" t="n">
        <v>39000</v>
      </c>
      <c r="K76" s="34" t="n">
        <v>42405</v>
      </c>
      <c r="L76" s="41"/>
      <c r="M76" s="35" t="n">
        <v>0</v>
      </c>
      <c r="N76" s="42"/>
      <c r="O76" s="28" t="s">
        <v>45</v>
      </c>
      <c r="Q76" s="20" t="str">
        <f aca="false">IF(AND(R76="",S76="",U76=""),"",IF(OR(R76=1,S76=1),"ERRORI / ANOMALIE","OK"))</f>
        <v>ERRORI / ANOMALIE</v>
      </c>
      <c r="R76" s="21" t="n">
        <f aca="false">IF(U76="","",IF(SUM(X76:AC76)+SUM(AF76:AP76)&gt;0,1,""))</f>
        <v>1</v>
      </c>
      <c r="S76" s="21" t="str">
        <f aca="false">IF(U76="","",IF(_xlfn.IFNA(VLOOKUP(CONCATENATE(C76," ",1),Partecipanti!AE$10:AF$1203,2,0),1)=1,"",1))</f>
        <v/>
      </c>
      <c r="U76" s="36" t="str">
        <f aca="false">TRIM(E76)</f>
        <v>Z071866BEE</v>
      </c>
      <c r="V76" s="36"/>
      <c r="W76" s="36" t="n">
        <f aca="false">IF(R76="","",1)</f>
        <v>1</v>
      </c>
      <c r="X76" s="36" t="str">
        <f aca="false">IF(U76="","",IF(COUNTIF(U$7:U$601,U76)=1,"",COUNTIF(U$7:U$601,U76)))</f>
        <v/>
      </c>
      <c r="Y76" s="36" t="str">
        <f aca="false">IF(X76="","",IF(X76&gt;1,1,""))</f>
        <v/>
      </c>
      <c r="Z76" s="36" t="str">
        <f aca="false">IF(U76="","",IF(LEN(TRIM(U76))&lt;&gt;10,1,""))</f>
        <v/>
      </c>
      <c r="AB76" s="36" t="str">
        <f aca="false">IF(U76="","",IF(OR(LEN(TRIM(H76))&gt;250,LEN(TRIM(H76))&lt;1),1,""))</f>
        <v/>
      </c>
      <c r="AC76" s="36" t="str">
        <f aca="false">IF(U76="","",IF(OR(LEN(TRIM(H76))&gt;220,LEN(TRIM(H76))&lt;1),1,""))</f>
        <v/>
      </c>
      <c r="AD76" s="37" t="n">
        <f aca="false">IF(U76="","",LEN(TRIM(H76)))</f>
        <v>37</v>
      </c>
      <c r="AF76" s="36" t="n">
        <f aca="false">IF(I76="","",_xlfn.IFNA(VLOOKUP(I76,TabelleFisse!$B$4:$C$21,2,0),1))</f>
        <v>0</v>
      </c>
      <c r="AH76" s="36" t="str">
        <f aca="false">IF(U76="","",IF(OR(ISNUMBER(J76)=0,J76&lt;0),1,""))</f>
        <v/>
      </c>
      <c r="AI76" s="36" t="str">
        <f aca="false">IF(U76="","",IF(OR(ISNUMBER(M76)=0,M76&lt;0),1,""))</f>
        <v/>
      </c>
      <c r="AK76" s="36" t="n">
        <f aca="false">IF(OR(U76="",K76=""),"",IF(OR(K76&lt;TabelleFisse!E$4,K76&gt;TabelleFisse!E$5),1,""))</f>
        <v>1</v>
      </c>
      <c r="AL76" s="36" t="str">
        <f aca="false">IF(OR(U76="",L76=""),"",IF(OR(L76&lt;TabelleFisse!E$4,L76&gt;TabelleFisse!E$5),1,""))</f>
        <v/>
      </c>
      <c r="AM76" s="36" t="str">
        <f aca="false">IF(OR(U76="",K76=""),"",IF(K76&gt;TabelleFisse!E$6,1,""))</f>
        <v/>
      </c>
      <c r="AN76" s="36" t="str">
        <f aca="false">IF(OR(U76="",L76=""),"",IF(L76&gt;TabelleFisse!E$6,1,""))</f>
        <v/>
      </c>
      <c r="AP76" s="36" t="n">
        <f aca="false">IF(U76="","",_xlfn.IFNA(VLOOKUP(C76,Partecipanti!$N$10:$O$1203,2,0),1))</f>
        <v>0</v>
      </c>
      <c r="AS76" s="37" t="str">
        <f aca="false">IF(R76=1,CONCATENATE(C76," ",1),"")</f>
        <v>L070 1</v>
      </c>
    </row>
    <row r="77" customFormat="false" ht="100.5" hidden="false" customHeight="true" outlineLevel="0" collapsed="false">
      <c r="A77" s="25" t="s">
        <v>184</v>
      </c>
      <c r="B77" s="21" t="str">
        <f aca="false">IF(Q77="","",Q77)</f>
        <v>ERRORI / ANOMALIE</v>
      </c>
      <c r="C77" s="26" t="str">
        <f aca="false">IF(E77="","",CONCATENATE("L",A77))</f>
        <v>L071</v>
      </c>
      <c r="D77" s="27"/>
      <c r="E77" s="28" t="s">
        <v>185</v>
      </c>
      <c r="F77" s="39"/>
      <c r="G77" s="40"/>
      <c r="H77" s="31" t="s">
        <v>43</v>
      </c>
      <c r="I77" s="32" t="s">
        <v>44</v>
      </c>
      <c r="J77" s="33" t="n">
        <v>39000</v>
      </c>
      <c r="K77" s="34" t="n">
        <v>42405</v>
      </c>
      <c r="L77" s="41"/>
      <c r="M77" s="35" t="n">
        <v>0</v>
      </c>
      <c r="N77" s="42"/>
      <c r="O77" s="28" t="s">
        <v>45</v>
      </c>
      <c r="Q77" s="20" t="str">
        <f aca="false">IF(AND(R77="",S77="",U77=""),"",IF(OR(R77=1,S77=1),"ERRORI / ANOMALIE","OK"))</f>
        <v>ERRORI / ANOMALIE</v>
      </c>
      <c r="R77" s="21" t="n">
        <f aca="false">IF(U77="","",IF(SUM(X77:AC77)+SUM(AF77:AP77)&gt;0,1,""))</f>
        <v>1</v>
      </c>
      <c r="S77" s="21" t="str">
        <f aca="false">IF(U77="","",IF(_xlfn.IFNA(VLOOKUP(CONCATENATE(C77," ",1),Partecipanti!AE$10:AF$1203,2,0),1)=1,"",1))</f>
        <v/>
      </c>
      <c r="U77" s="36" t="str">
        <f aca="false">TRIM(E77)</f>
        <v>Z8E1866C0A</v>
      </c>
      <c r="V77" s="36"/>
      <c r="W77" s="36" t="n">
        <f aca="false">IF(R77="","",1)</f>
        <v>1</v>
      </c>
      <c r="X77" s="36" t="str">
        <f aca="false">IF(U77="","",IF(COUNTIF(U$7:U$601,U77)=1,"",COUNTIF(U$7:U$601,U77)))</f>
        <v/>
      </c>
      <c r="Y77" s="36" t="str">
        <f aca="false">IF(X77="","",IF(X77&gt;1,1,""))</f>
        <v/>
      </c>
      <c r="Z77" s="36" t="str">
        <f aca="false">IF(U77="","",IF(LEN(TRIM(U77))&lt;&gt;10,1,""))</f>
        <v/>
      </c>
      <c r="AB77" s="36" t="str">
        <f aca="false">IF(U77="","",IF(OR(LEN(TRIM(H77))&gt;250,LEN(TRIM(H77))&lt;1),1,""))</f>
        <v/>
      </c>
      <c r="AC77" s="36" t="str">
        <f aca="false">IF(U77="","",IF(OR(LEN(TRIM(H77))&gt;220,LEN(TRIM(H77))&lt;1),1,""))</f>
        <v/>
      </c>
      <c r="AD77" s="37" t="n">
        <f aca="false">IF(U77="","",LEN(TRIM(H77)))</f>
        <v>37</v>
      </c>
      <c r="AF77" s="36" t="n">
        <f aca="false">IF(I77="","",_xlfn.IFNA(VLOOKUP(I77,TabelleFisse!$B$4:$C$21,2,0),1))</f>
        <v>0</v>
      </c>
      <c r="AH77" s="36" t="str">
        <f aca="false">IF(U77="","",IF(OR(ISNUMBER(J77)=0,J77&lt;0),1,""))</f>
        <v/>
      </c>
      <c r="AI77" s="36" t="str">
        <f aca="false">IF(U77="","",IF(OR(ISNUMBER(M77)=0,M77&lt;0),1,""))</f>
        <v/>
      </c>
      <c r="AK77" s="36" t="n">
        <f aca="false">IF(OR(U77="",K77=""),"",IF(OR(K77&lt;TabelleFisse!E$4,K77&gt;TabelleFisse!E$5),1,""))</f>
        <v>1</v>
      </c>
      <c r="AL77" s="36" t="str">
        <f aca="false">IF(OR(U77="",L77=""),"",IF(OR(L77&lt;TabelleFisse!E$4,L77&gt;TabelleFisse!E$5),1,""))</f>
        <v/>
      </c>
      <c r="AM77" s="36" t="str">
        <f aca="false">IF(OR(U77="",K77=""),"",IF(K77&gt;TabelleFisse!E$6,1,""))</f>
        <v/>
      </c>
      <c r="AN77" s="36" t="str">
        <f aca="false">IF(OR(U77="",L77=""),"",IF(L77&gt;TabelleFisse!E$6,1,""))</f>
        <v/>
      </c>
      <c r="AP77" s="36" t="n">
        <f aca="false">IF(U77="","",_xlfn.IFNA(VLOOKUP(C77,Partecipanti!$N$10:$O$1203,2,0),1))</f>
        <v>0</v>
      </c>
      <c r="AS77" s="37" t="str">
        <f aca="false">IF(R77=1,CONCATENATE(C77," ",1),"")</f>
        <v>L071 1</v>
      </c>
    </row>
    <row r="78" customFormat="false" ht="100.5" hidden="false" customHeight="true" outlineLevel="0" collapsed="false">
      <c r="A78" s="25" t="s">
        <v>186</v>
      </c>
      <c r="B78" s="21" t="str">
        <f aca="false">IF(Q78="","",Q78)</f>
        <v>ERRORI / ANOMALIE</v>
      </c>
      <c r="C78" s="26" t="str">
        <f aca="false">IF(E78="","",CONCATENATE("L",A78))</f>
        <v>L072</v>
      </c>
      <c r="D78" s="27"/>
      <c r="E78" s="28" t="s">
        <v>187</v>
      </c>
      <c r="F78" s="39"/>
      <c r="G78" s="40"/>
      <c r="H78" s="31" t="s">
        <v>43</v>
      </c>
      <c r="I78" s="32" t="s">
        <v>44</v>
      </c>
      <c r="J78" s="33" t="n">
        <v>39000</v>
      </c>
      <c r="K78" s="34" t="n">
        <v>42405</v>
      </c>
      <c r="L78" s="41"/>
      <c r="M78" s="35" t="n">
        <v>0</v>
      </c>
      <c r="N78" s="42"/>
      <c r="O78" s="28" t="s">
        <v>45</v>
      </c>
      <c r="Q78" s="20" t="str">
        <f aca="false">IF(AND(R78="",S78="",U78=""),"",IF(OR(R78=1,S78=1),"ERRORI / ANOMALIE","OK"))</f>
        <v>ERRORI / ANOMALIE</v>
      </c>
      <c r="R78" s="21" t="n">
        <f aca="false">IF(U78="","",IF(SUM(X78:AC78)+SUM(AF78:AP78)&gt;0,1,""))</f>
        <v>1</v>
      </c>
      <c r="S78" s="21" t="str">
        <f aca="false">IF(U78="","",IF(_xlfn.IFNA(VLOOKUP(CONCATENATE(C78," ",1),Partecipanti!AE$10:AF$1203,2,0),1)=1,"",1))</f>
        <v/>
      </c>
      <c r="U78" s="36" t="str">
        <f aca="false">TRIM(E78)</f>
        <v>Z041866C1A</v>
      </c>
      <c r="V78" s="36"/>
      <c r="W78" s="36" t="n">
        <f aca="false">IF(R78="","",1)</f>
        <v>1</v>
      </c>
      <c r="X78" s="36" t="str">
        <f aca="false">IF(U78="","",IF(COUNTIF(U$7:U$601,U78)=1,"",COUNTIF(U$7:U$601,U78)))</f>
        <v/>
      </c>
      <c r="Y78" s="36" t="str">
        <f aca="false">IF(X78="","",IF(X78&gt;1,1,""))</f>
        <v/>
      </c>
      <c r="Z78" s="36" t="str">
        <f aca="false">IF(U78="","",IF(LEN(TRIM(U78))&lt;&gt;10,1,""))</f>
        <v/>
      </c>
      <c r="AB78" s="36" t="str">
        <f aca="false">IF(U78="","",IF(OR(LEN(TRIM(H78))&gt;250,LEN(TRIM(H78))&lt;1),1,""))</f>
        <v/>
      </c>
      <c r="AC78" s="36" t="str">
        <f aca="false">IF(U78="","",IF(OR(LEN(TRIM(H78))&gt;220,LEN(TRIM(H78))&lt;1),1,""))</f>
        <v/>
      </c>
      <c r="AD78" s="37" t="n">
        <f aca="false">IF(U78="","",LEN(TRIM(H78)))</f>
        <v>37</v>
      </c>
      <c r="AF78" s="36" t="n">
        <f aca="false">IF(I78="","",_xlfn.IFNA(VLOOKUP(I78,TabelleFisse!$B$4:$C$21,2,0),1))</f>
        <v>0</v>
      </c>
      <c r="AH78" s="36" t="str">
        <f aca="false">IF(U78="","",IF(OR(ISNUMBER(J78)=0,J78&lt;0),1,""))</f>
        <v/>
      </c>
      <c r="AI78" s="36" t="str">
        <f aca="false">IF(U78="","",IF(OR(ISNUMBER(M78)=0,M78&lt;0),1,""))</f>
        <v/>
      </c>
      <c r="AK78" s="36" t="n">
        <f aca="false">IF(OR(U78="",K78=""),"",IF(OR(K78&lt;TabelleFisse!E$4,K78&gt;TabelleFisse!E$5),1,""))</f>
        <v>1</v>
      </c>
      <c r="AL78" s="36" t="str">
        <f aca="false">IF(OR(U78="",L78=""),"",IF(OR(L78&lt;TabelleFisse!E$4,L78&gt;TabelleFisse!E$5),1,""))</f>
        <v/>
      </c>
      <c r="AM78" s="36" t="str">
        <f aca="false">IF(OR(U78="",K78=""),"",IF(K78&gt;TabelleFisse!E$6,1,""))</f>
        <v/>
      </c>
      <c r="AN78" s="36" t="str">
        <f aca="false">IF(OR(U78="",L78=""),"",IF(L78&gt;TabelleFisse!E$6,1,""))</f>
        <v/>
      </c>
      <c r="AP78" s="36" t="n">
        <f aca="false">IF(U78="","",_xlfn.IFNA(VLOOKUP(C78,Partecipanti!$N$10:$O$1203,2,0),1))</f>
        <v>0</v>
      </c>
      <c r="AS78" s="37" t="str">
        <f aca="false">IF(R78=1,CONCATENATE(C78," ",1),"")</f>
        <v>L072 1</v>
      </c>
    </row>
    <row r="79" customFormat="false" ht="100.5" hidden="false" customHeight="true" outlineLevel="0" collapsed="false">
      <c r="A79" s="25" t="s">
        <v>188</v>
      </c>
      <c r="B79" s="21" t="str">
        <f aca="false">IF(Q79="","",Q79)</f>
        <v>ERRORI / ANOMALIE</v>
      </c>
      <c r="C79" s="26" t="str">
        <f aca="false">IF(E79="","",CONCATENATE("L",A79))</f>
        <v>L073</v>
      </c>
      <c r="D79" s="27"/>
      <c r="E79" s="28" t="s">
        <v>189</v>
      </c>
      <c r="F79" s="39"/>
      <c r="G79" s="40"/>
      <c r="H79" s="31" t="s">
        <v>43</v>
      </c>
      <c r="I79" s="32" t="s">
        <v>44</v>
      </c>
      <c r="J79" s="33" t="n">
        <v>39000</v>
      </c>
      <c r="K79" s="34" t="n">
        <v>42405</v>
      </c>
      <c r="L79" s="41"/>
      <c r="M79" s="35" t="n">
        <v>0</v>
      </c>
      <c r="N79" s="42"/>
      <c r="O79" s="28" t="s">
        <v>45</v>
      </c>
      <c r="Q79" s="20" t="str">
        <f aca="false">IF(AND(R79="",S79="",U79=""),"",IF(OR(R79=1,S79=1),"ERRORI / ANOMALIE","OK"))</f>
        <v>ERRORI / ANOMALIE</v>
      </c>
      <c r="R79" s="21" t="n">
        <f aca="false">IF(U79="","",IF(SUM(X79:AC79)+SUM(AF79:AP79)&gt;0,1,""))</f>
        <v>1</v>
      </c>
      <c r="S79" s="21" t="str">
        <f aca="false">IF(U79="","",IF(_xlfn.IFNA(VLOOKUP(CONCATENATE(C79," ",1),Partecipanti!AE$10:AF$1203,2,0),1)=1,"",1))</f>
        <v/>
      </c>
      <c r="U79" s="36" t="str">
        <f aca="false">TRIM(E79)</f>
        <v>Z1A1866C26</v>
      </c>
      <c r="V79" s="36"/>
      <c r="W79" s="36" t="n">
        <f aca="false">IF(R79="","",1)</f>
        <v>1</v>
      </c>
      <c r="X79" s="36" t="str">
        <f aca="false">IF(U79="","",IF(COUNTIF(U$7:U$601,U79)=1,"",COUNTIF(U$7:U$601,U79)))</f>
        <v/>
      </c>
      <c r="Y79" s="36" t="str">
        <f aca="false">IF(X79="","",IF(X79&gt;1,1,""))</f>
        <v/>
      </c>
      <c r="Z79" s="36" t="str">
        <f aca="false">IF(U79="","",IF(LEN(TRIM(U79))&lt;&gt;10,1,""))</f>
        <v/>
      </c>
      <c r="AB79" s="36" t="str">
        <f aca="false">IF(U79="","",IF(OR(LEN(TRIM(H79))&gt;250,LEN(TRIM(H79))&lt;1),1,""))</f>
        <v/>
      </c>
      <c r="AC79" s="36" t="str">
        <f aca="false">IF(U79="","",IF(OR(LEN(TRIM(H79))&gt;220,LEN(TRIM(H79))&lt;1),1,""))</f>
        <v/>
      </c>
      <c r="AD79" s="37" t="n">
        <f aca="false">IF(U79="","",LEN(TRIM(H79)))</f>
        <v>37</v>
      </c>
      <c r="AF79" s="36" t="n">
        <f aca="false">IF(I79="","",_xlfn.IFNA(VLOOKUP(I79,TabelleFisse!$B$4:$C$21,2,0),1))</f>
        <v>0</v>
      </c>
      <c r="AH79" s="36" t="str">
        <f aca="false">IF(U79="","",IF(OR(ISNUMBER(J79)=0,J79&lt;0),1,""))</f>
        <v/>
      </c>
      <c r="AI79" s="36" t="str">
        <f aca="false">IF(U79="","",IF(OR(ISNUMBER(M79)=0,M79&lt;0),1,""))</f>
        <v/>
      </c>
      <c r="AK79" s="36" t="n">
        <f aca="false">IF(OR(U79="",K79=""),"",IF(OR(K79&lt;TabelleFisse!E$4,K79&gt;TabelleFisse!E$5),1,""))</f>
        <v>1</v>
      </c>
      <c r="AL79" s="36" t="str">
        <f aca="false">IF(OR(U79="",L79=""),"",IF(OR(L79&lt;TabelleFisse!E$4,L79&gt;TabelleFisse!E$5),1,""))</f>
        <v/>
      </c>
      <c r="AM79" s="36" t="str">
        <f aca="false">IF(OR(U79="",K79=""),"",IF(K79&gt;TabelleFisse!E$6,1,""))</f>
        <v/>
      </c>
      <c r="AN79" s="36" t="str">
        <f aca="false">IF(OR(U79="",L79=""),"",IF(L79&gt;TabelleFisse!E$6,1,""))</f>
        <v/>
      </c>
      <c r="AP79" s="36" t="n">
        <f aca="false">IF(U79="","",_xlfn.IFNA(VLOOKUP(C79,Partecipanti!$N$10:$O$1203,2,0),1))</f>
        <v>0</v>
      </c>
      <c r="AS79" s="37" t="str">
        <f aca="false">IF(R79=1,CONCATENATE(C79," ",1),"")</f>
        <v>L073 1</v>
      </c>
    </row>
    <row r="80" customFormat="false" ht="100.5" hidden="false" customHeight="true" outlineLevel="0" collapsed="false">
      <c r="A80" s="25" t="s">
        <v>190</v>
      </c>
      <c r="B80" s="21" t="str">
        <f aca="false">IF(Q80="","",Q80)</f>
        <v>ERRORI / ANOMALIE</v>
      </c>
      <c r="C80" s="26" t="str">
        <f aca="false">IF(E80="","",CONCATENATE("L",A80))</f>
        <v>L074</v>
      </c>
      <c r="D80" s="27"/>
      <c r="E80" s="28" t="s">
        <v>191</v>
      </c>
      <c r="F80" s="39"/>
      <c r="G80" s="40"/>
      <c r="H80" s="31" t="s">
        <v>43</v>
      </c>
      <c r="I80" s="32" t="s">
        <v>44</v>
      </c>
      <c r="J80" s="33" t="n">
        <v>39000</v>
      </c>
      <c r="K80" s="34" t="n">
        <v>42405</v>
      </c>
      <c r="L80" s="41"/>
      <c r="M80" s="35" t="n">
        <v>0</v>
      </c>
      <c r="N80" s="42"/>
      <c r="O80" s="28" t="s">
        <v>45</v>
      </c>
      <c r="Q80" s="20" t="str">
        <f aca="false">IF(AND(R80="",S80="",U80=""),"",IF(OR(R80=1,S80=1),"ERRORI / ANOMALIE","OK"))</f>
        <v>ERRORI / ANOMALIE</v>
      </c>
      <c r="R80" s="21" t="n">
        <f aca="false">IF(U80="","",IF(SUM(X80:AC80)+SUM(AF80:AP80)&gt;0,1,""))</f>
        <v>1</v>
      </c>
      <c r="S80" s="21" t="str">
        <f aca="false">IF(U80="","",IF(_xlfn.IFNA(VLOOKUP(CONCATENATE(C80," ",1),Partecipanti!AE$10:AF$1203,2,0),1)=1,"",1))</f>
        <v/>
      </c>
      <c r="U80" s="36" t="str">
        <f aca="false">TRIM(E80)</f>
        <v>Z4A1866C57</v>
      </c>
      <c r="V80" s="36"/>
      <c r="W80" s="36" t="n">
        <f aca="false">IF(R80="","",1)</f>
        <v>1</v>
      </c>
      <c r="X80" s="36" t="str">
        <f aca="false">IF(U80="","",IF(COUNTIF(U$7:U$601,U80)=1,"",COUNTIF(U$7:U$601,U80)))</f>
        <v/>
      </c>
      <c r="Y80" s="36" t="str">
        <f aca="false">IF(X80="","",IF(X80&gt;1,1,""))</f>
        <v/>
      </c>
      <c r="Z80" s="36" t="str">
        <f aca="false">IF(U80="","",IF(LEN(TRIM(U80))&lt;&gt;10,1,""))</f>
        <v/>
      </c>
      <c r="AB80" s="36" t="str">
        <f aca="false">IF(U80="","",IF(OR(LEN(TRIM(H80))&gt;250,LEN(TRIM(H80))&lt;1),1,""))</f>
        <v/>
      </c>
      <c r="AC80" s="36" t="str">
        <f aca="false">IF(U80="","",IF(OR(LEN(TRIM(H80))&gt;220,LEN(TRIM(H80))&lt;1),1,""))</f>
        <v/>
      </c>
      <c r="AD80" s="37" t="n">
        <f aca="false">IF(U80="","",LEN(TRIM(H80)))</f>
        <v>37</v>
      </c>
      <c r="AF80" s="36" t="n">
        <f aca="false">IF(I80="","",_xlfn.IFNA(VLOOKUP(I80,TabelleFisse!$B$4:$C$21,2,0),1))</f>
        <v>0</v>
      </c>
      <c r="AH80" s="36" t="str">
        <f aca="false">IF(U80="","",IF(OR(ISNUMBER(J80)=0,J80&lt;0),1,""))</f>
        <v/>
      </c>
      <c r="AI80" s="36" t="str">
        <f aca="false">IF(U80="","",IF(OR(ISNUMBER(M80)=0,M80&lt;0),1,""))</f>
        <v/>
      </c>
      <c r="AK80" s="36" t="n">
        <f aca="false">IF(OR(U80="",K80=""),"",IF(OR(K80&lt;TabelleFisse!E$4,K80&gt;TabelleFisse!E$5),1,""))</f>
        <v>1</v>
      </c>
      <c r="AL80" s="36" t="str">
        <f aca="false">IF(OR(U80="",L80=""),"",IF(OR(L80&lt;TabelleFisse!E$4,L80&gt;TabelleFisse!E$5),1,""))</f>
        <v/>
      </c>
      <c r="AM80" s="36" t="str">
        <f aca="false">IF(OR(U80="",K80=""),"",IF(K80&gt;TabelleFisse!E$6,1,""))</f>
        <v/>
      </c>
      <c r="AN80" s="36" t="str">
        <f aca="false">IF(OR(U80="",L80=""),"",IF(L80&gt;TabelleFisse!E$6,1,""))</f>
        <v/>
      </c>
      <c r="AP80" s="36" t="n">
        <f aca="false">IF(U80="","",_xlfn.IFNA(VLOOKUP(C80,Partecipanti!$N$10:$O$1203,2,0),1))</f>
        <v>0</v>
      </c>
      <c r="AS80" s="37" t="str">
        <f aca="false">IF(R80=1,CONCATENATE(C80," ",1),"")</f>
        <v>L074 1</v>
      </c>
    </row>
    <row r="81" customFormat="false" ht="100.5" hidden="false" customHeight="true" outlineLevel="0" collapsed="false">
      <c r="A81" s="25" t="s">
        <v>192</v>
      </c>
      <c r="B81" s="21" t="str">
        <f aca="false">IF(Q81="","",Q81)</f>
        <v>ERRORI / ANOMALIE</v>
      </c>
      <c r="C81" s="26" t="str">
        <f aca="false">IF(E81="","",CONCATENATE("L",A81))</f>
        <v>L075</v>
      </c>
      <c r="D81" s="27"/>
      <c r="E81" s="28" t="s">
        <v>193</v>
      </c>
      <c r="F81" s="39"/>
      <c r="G81" s="40"/>
      <c r="H81" s="31" t="s">
        <v>43</v>
      </c>
      <c r="I81" s="32" t="s">
        <v>44</v>
      </c>
      <c r="J81" s="33" t="n">
        <v>39000</v>
      </c>
      <c r="K81" s="34" t="n">
        <v>42405</v>
      </c>
      <c r="L81" s="41"/>
      <c r="M81" s="35" t="n">
        <v>0</v>
      </c>
      <c r="N81" s="42"/>
      <c r="O81" s="28" t="s">
        <v>45</v>
      </c>
      <c r="Q81" s="20" t="str">
        <f aca="false">IF(AND(R81="",S81="",U81=""),"",IF(OR(R81=1,S81=1),"ERRORI / ANOMALIE","OK"))</f>
        <v>ERRORI / ANOMALIE</v>
      </c>
      <c r="R81" s="21" t="n">
        <f aca="false">IF(U81="","",IF(SUM(X81:AC81)+SUM(AF81:AP81)&gt;0,1,""))</f>
        <v>1</v>
      </c>
      <c r="S81" s="21" t="str">
        <f aca="false">IF(U81="","",IF(_xlfn.IFNA(VLOOKUP(CONCATENATE(C81," ",1),Partecipanti!AE$10:AF$1203,2,0),1)=1,"",1))</f>
        <v/>
      </c>
      <c r="U81" s="36" t="str">
        <f aca="false">TRIM(E81)</f>
        <v>Z091866C78</v>
      </c>
      <c r="V81" s="36"/>
      <c r="W81" s="36" t="n">
        <f aca="false">IF(R81="","",1)</f>
        <v>1</v>
      </c>
      <c r="X81" s="36" t="str">
        <f aca="false">IF(U81="","",IF(COUNTIF(U$7:U$601,U81)=1,"",COUNTIF(U$7:U$601,U81)))</f>
        <v/>
      </c>
      <c r="Y81" s="36" t="str">
        <f aca="false">IF(X81="","",IF(X81&gt;1,1,""))</f>
        <v/>
      </c>
      <c r="Z81" s="36" t="str">
        <f aca="false">IF(U81="","",IF(LEN(TRIM(U81))&lt;&gt;10,1,""))</f>
        <v/>
      </c>
      <c r="AB81" s="36" t="str">
        <f aca="false">IF(U81="","",IF(OR(LEN(TRIM(H81))&gt;250,LEN(TRIM(H81))&lt;1),1,""))</f>
        <v/>
      </c>
      <c r="AC81" s="36" t="str">
        <f aca="false">IF(U81="","",IF(OR(LEN(TRIM(H81))&gt;220,LEN(TRIM(H81))&lt;1),1,""))</f>
        <v/>
      </c>
      <c r="AD81" s="37" t="n">
        <f aca="false">IF(U81="","",LEN(TRIM(H81)))</f>
        <v>37</v>
      </c>
      <c r="AF81" s="36" t="n">
        <f aca="false">IF(I81="","",_xlfn.IFNA(VLOOKUP(I81,TabelleFisse!$B$4:$C$21,2,0),1))</f>
        <v>0</v>
      </c>
      <c r="AH81" s="36" t="str">
        <f aca="false">IF(U81="","",IF(OR(ISNUMBER(J81)=0,J81&lt;0),1,""))</f>
        <v/>
      </c>
      <c r="AI81" s="36" t="str">
        <f aca="false">IF(U81="","",IF(OR(ISNUMBER(M81)=0,M81&lt;0),1,""))</f>
        <v/>
      </c>
      <c r="AK81" s="36" t="n">
        <f aca="false">IF(OR(U81="",K81=""),"",IF(OR(K81&lt;TabelleFisse!E$4,K81&gt;TabelleFisse!E$5),1,""))</f>
        <v>1</v>
      </c>
      <c r="AL81" s="36" t="str">
        <f aca="false">IF(OR(U81="",L81=""),"",IF(OR(L81&lt;TabelleFisse!E$4,L81&gt;TabelleFisse!E$5),1,""))</f>
        <v/>
      </c>
      <c r="AM81" s="36" t="str">
        <f aca="false">IF(OR(U81="",K81=""),"",IF(K81&gt;TabelleFisse!E$6,1,""))</f>
        <v/>
      </c>
      <c r="AN81" s="36" t="str">
        <f aca="false">IF(OR(U81="",L81=""),"",IF(L81&gt;TabelleFisse!E$6,1,""))</f>
        <v/>
      </c>
      <c r="AP81" s="36" t="n">
        <f aca="false">IF(U81="","",_xlfn.IFNA(VLOOKUP(C81,Partecipanti!$N$10:$O$1203,2,0),1))</f>
        <v>0</v>
      </c>
      <c r="AS81" s="37" t="str">
        <f aca="false">IF(R81=1,CONCATENATE(C81," ",1),"")</f>
        <v>L075 1</v>
      </c>
    </row>
    <row r="82" customFormat="false" ht="100.5" hidden="false" customHeight="true" outlineLevel="0" collapsed="false">
      <c r="A82" s="25" t="s">
        <v>194</v>
      </c>
      <c r="B82" s="21" t="str">
        <f aca="false">IF(Q82="","",Q82)</f>
        <v>ERRORI / ANOMALIE</v>
      </c>
      <c r="C82" s="26" t="str">
        <f aca="false">IF(E82="","",CONCATENATE("L",A82))</f>
        <v>L076</v>
      </c>
      <c r="D82" s="27"/>
      <c r="E82" s="28" t="s">
        <v>195</v>
      </c>
      <c r="F82" s="39"/>
      <c r="G82" s="40"/>
      <c r="H82" s="31" t="s">
        <v>43</v>
      </c>
      <c r="I82" s="32" t="s">
        <v>44</v>
      </c>
      <c r="J82" s="33" t="n">
        <v>39000</v>
      </c>
      <c r="K82" s="34" t="n">
        <v>42405</v>
      </c>
      <c r="L82" s="41"/>
      <c r="M82" s="35" t="n">
        <v>0</v>
      </c>
      <c r="N82" s="42"/>
      <c r="O82" s="28" t="s">
        <v>45</v>
      </c>
      <c r="Q82" s="20" t="str">
        <f aca="false">IF(AND(R82="",S82="",U82=""),"",IF(OR(R82=1,S82=1),"ERRORI / ANOMALIE","OK"))</f>
        <v>ERRORI / ANOMALIE</v>
      </c>
      <c r="R82" s="21" t="n">
        <f aca="false">IF(U82="","",IF(SUM(X82:AC82)+SUM(AF82:AP82)&gt;0,1,""))</f>
        <v>1</v>
      </c>
      <c r="S82" s="21" t="str">
        <f aca="false">IF(U82="","",IF(_xlfn.IFNA(VLOOKUP(CONCATENATE(C82," ",1),Partecipanti!AE$10:AF$1203,2,0),1)=1,"",1))</f>
        <v/>
      </c>
      <c r="U82" s="36" t="str">
        <f aca="false">TRIM(E82)</f>
        <v>Z7A1866C88</v>
      </c>
      <c r="V82" s="36"/>
      <c r="W82" s="36" t="n">
        <f aca="false">IF(R82="","",1)</f>
        <v>1</v>
      </c>
      <c r="X82" s="36" t="str">
        <f aca="false">IF(U82="","",IF(COUNTIF(U$7:U$601,U82)=1,"",COUNTIF(U$7:U$601,U82)))</f>
        <v/>
      </c>
      <c r="Y82" s="36" t="str">
        <f aca="false">IF(X82="","",IF(X82&gt;1,1,""))</f>
        <v/>
      </c>
      <c r="Z82" s="36" t="str">
        <f aca="false">IF(U82="","",IF(LEN(TRIM(U82))&lt;&gt;10,1,""))</f>
        <v/>
      </c>
      <c r="AB82" s="36" t="str">
        <f aca="false">IF(U82="","",IF(OR(LEN(TRIM(H82))&gt;250,LEN(TRIM(H82))&lt;1),1,""))</f>
        <v/>
      </c>
      <c r="AC82" s="36" t="str">
        <f aca="false">IF(U82="","",IF(OR(LEN(TRIM(H82))&gt;220,LEN(TRIM(H82))&lt;1),1,""))</f>
        <v/>
      </c>
      <c r="AD82" s="37" t="n">
        <f aca="false">IF(U82="","",LEN(TRIM(H82)))</f>
        <v>37</v>
      </c>
      <c r="AF82" s="36" t="n">
        <f aca="false">IF(I82="","",_xlfn.IFNA(VLOOKUP(I82,TabelleFisse!$B$4:$C$21,2,0),1))</f>
        <v>0</v>
      </c>
      <c r="AH82" s="36" t="str">
        <f aca="false">IF(U82="","",IF(OR(ISNUMBER(J82)=0,J82&lt;0),1,""))</f>
        <v/>
      </c>
      <c r="AI82" s="36" t="str">
        <f aca="false">IF(U82="","",IF(OR(ISNUMBER(M82)=0,M82&lt;0),1,""))</f>
        <v/>
      </c>
      <c r="AK82" s="36" t="n">
        <f aca="false">IF(OR(U82="",K82=""),"",IF(OR(K82&lt;TabelleFisse!E$4,K82&gt;TabelleFisse!E$5),1,""))</f>
        <v>1</v>
      </c>
      <c r="AL82" s="36" t="str">
        <f aca="false">IF(OR(U82="",L82=""),"",IF(OR(L82&lt;TabelleFisse!E$4,L82&gt;TabelleFisse!E$5),1,""))</f>
        <v/>
      </c>
      <c r="AM82" s="36" t="str">
        <f aca="false">IF(OR(U82="",K82=""),"",IF(K82&gt;TabelleFisse!E$6,1,""))</f>
        <v/>
      </c>
      <c r="AN82" s="36" t="str">
        <f aca="false">IF(OR(U82="",L82=""),"",IF(L82&gt;TabelleFisse!E$6,1,""))</f>
        <v/>
      </c>
      <c r="AP82" s="36" t="n">
        <f aca="false">IF(U82="","",_xlfn.IFNA(VLOOKUP(C82,Partecipanti!$N$10:$O$1203,2,0),1))</f>
        <v>0</v>
      </c>
      <c r="AS82" s="37" t="str">
        <f aca="false">IF(R82=1,CONCATENATE(C82," ",1),"")</f>
        <v>L076 1</v>
      </c>
    </row>
    <row r="83" customFormat="false" ht="100.5" hidden="false" customHeight="true" outlineLevel="0" collapsed="false">
      <c r="A83" s="25" t="s">
        <v>196</v>
      </c>
      <c r="B83" s="21" t="str">
        <f aca="false">IF(Q83="","",Q83)</f>
        <v>ERRORI / ANOMALIE</v>
      </c>
      <c r="C83" s="26" t="str">
        <f aca="false">IF(E83="","",CONCATENATE("L",A83))</f>
        <v>L077</v>
      </c>
      <c r="D83" s="27"/>
      <c r="E83" s="28" t="s">
        <v>197</v>
      </c>
      <c r="F83" s="39"/>
      <c r="G83" s="40"/>
      <c r="H83" s="31" t="s">
        <v>43</v>
      </c>
      <c r="I83" s="32" t="s">
        <v>44</v>
      </c>
      <c r="J83" s="33" t="n">
        <v>39000</v>
      </c>
      <c r="K83" s="34" t="n">
        <v>42405</v>
      </c>
      <c r="L83" s="41"/>
      <c r="M83" s="35" t="n">
        <v>0</v>
      </c>
      <c r="N83" s="42"/>
      <c r="O83" s="28" t="s">
        <v>45</v>
      </c>
      <c r="Q83" s="20" t="str">
        <f aca="false">IF(AND(R83="",S83="",U83=""),"",IF(OR(R83=1,S83=1),"ERRORI / ANOMALIE","OK"))</f>
        <v>ERRORI / ANOMALIE</v>
      </c>
      <c r="R83" s="21" t="n">
        <f aca="false">IF(U83="","",IF(SUM(X83:AC83)+SUM(AF83:AP83)&gt;0,1,""))</f>
        <v>1</v>
      </c>
      <c r="S83" s="21" t="str">
        <f aca="false">IF(U83="","",IF(_xlfn.IFNA(VLOOKUP(CONCATENATE(C83," ",1),Partecipanti!AE$10:AF$1203,2,0),1)=1,"",1))</f>
        <v/>
      </c>
      <c r="U83" s="36" t="str">
        <f aca="false">TRIM(E83)</f>
        <v>Z731866C9B</v>
      </c>
      <c r="V83" s="36"/>
      <c r="W83" s="36" t="n">
        <f aca="false">IF(R83="","",1)</f>
        <v>1</v>
      </c>
      <c r="X83" s="36" t="str">
        <f aca="false">IF(U83="","",IF(COUNTIF(U$7:U$601,U83)=1,"",COUNTIF(U$7:U$601,U83)))</f>
        <v/>
      </c>
      <c r="Y83" s="36" t="str">
        <f aca="false">IF(X83="","",IF(X83&gt;1,1,""))</f>
        <v/>
      </c>
      <c r="Z83" s="36" t="str">
        <f aca="false">IF(U83="","",IF(LEN(TRIM(U83))&lt;&gt;10,1,""))</f>
        <v/>
      </c>
      <c r="AB83" s="36" t="str">
        <f aca="false">IF(U83="","",IF(OR(LEN(TRIM(H83))&gt;250,LEN(TRIM(H83))&lt;1),1,""))</f>
        <v/>
      </c>
      <c r="AC83" s="36" t="str">
        <f aca="false">IF(U83="","",IF(OR(LEN(TRIM(H83))&gt;220,LEN(TRIM(H83))&lt;1),1,""))</f>
        <v/>
      </c>
      <c r="AD83" s="37" t="n">
        <f aca="false">IF(U83="","",LEN(TRIM(H83)))</f>
        <v>37</v>
      </c>
      <c r="AF83" s="36" t="n">
        <f aca="false">IF(I83="","",_xlfn.IFNA(VLOOKUP(I83,TabelleFisse!$B$4:$C$21,2,0),1))</f>
        <v>0</v>
      </c>
      <c r="AH83" s="36" t="str">
        <f aca="false">IF(U83="","",IF(OR(ISNUMBER(J83)=0,J83&lt;0),1,""))</f>
        <v/>
      </c>
      <c r="AI83" s="36" t="str">
        <f aca="false">IF(U83="","",IF(OR(ISNUMBER(M83)=0,M83&lt;0),1,""))</f>
        <v/>
      </c>
      <c r="AK83" s="36" t="n">
        <f aca="false">IF(OR(U83="",K83=""),"",IF(OR(K83&lt;TabelleFisse!E$4,K83&gt;TabelleFisse!E$5),1,""))</f>
        <v>1</v>
      </c>
      <c r="AL83" s="36" t="str">
        <f aca="false">IF(OR(U83="",L83=""),"",IF(OR(L83&lt;TabelleFisse!E$4,L83&gt;TabelleFisse!E$5),1,""))</f>
        <v/>
      </c>
      <c r="AM83" s="36" t="str">
        <f aca="false">IF(OR(U83="",K83=""),"",IF(K83&gt;TabelleFisse!E$6,1,""))</f>
        <v/>
      </c>
      <c r="AN83" s="36" t="str">
        <f aca="false">IF(OR(U83="",L83=""),"",IF(L83&gt;TabelleFisse!E$6,1,""))</f>
        <v/>
      </c>
      <c r="AP83" s="36" t="n">
        <f aca="false">IF(U83="","",_xlfn.IFNA(VLOOKUP(C83,Partecipanti!$N$10:$O$1203,2,0),1))</f>
        <v>0</v>
      </c>
      <c r="AS83" s="37" t="str">
        <f aca="false">IF(R83=1,CONCATENATE(C83," ",1),"")</f>
        <v>L077 1</v>
      </c>
    </row>
    <row r="84" customFormat="false" ht="100.5" hidden="false" customHeight="true" outlineLevel="0" collapsed="false">
      <c r="A84" s="25" t="s">
        <v>198</v>
      </c>
      <c r="B84" s="21" t="str">
        <f aca="false">IF(Q84="","",Q84)</f>
        <v>ERRORI / ANOMALIE</v>
      </c>
      <c r="C84" s="26" t="str">
        <f aca="false">IF(E84="","",CONCATENATE("L",A84))</f>
        <v>L078</v>
      </c>
      <c r="D84" s="27"/>
      <c r="E84" s="28" t="s">
        <v>199</v>
      </c>
      <c r="F84" s="39"/>
      <c r="G84" s="40"/>
      <c r="H84" s="31" t="s">
        <v>43</v>
      </c>
      <c r="I84" s="32" t="s">
        <v>44</v>
      </c>
      <c r="J84" s="33" t="n">
        <v>39000</v>
      </c>
      <c r="K84" s="34" t="n">
        <v>42405</v>
      </c>
      <c r="L84" s="41"/>
      <c r="M84" s="35" t="n">
        <v>0</v>
      </c>
      <c r="N84" s="42"/>
      <c r="O84" s="28" t="s">
        <v>45</v>
      </c>
      <c r="Q84" s="20" t="str">
        <f aca="false">IF(AND(R84="",S84="",U84=""),"",IF(OR(R84=1,S84=1),"ERRORI / ANOMALIE","OK"))</f>
        <v>ERRORI / ANOMALIE</v>
      </c>
      <c r="R84" s="21" t="n">
        <f aca="false">IF(U84="","",IF(SUM(X84:AC84)+SUM(AF84:AP84)&gt;0,1,""))</f>
        <v>1</v>
      </c>
      <c r="S84" s="21" t="str">
        <f aca="false">IF(U84="","",IF(_xlfn.IFNA(VLOOKUP(CONCATENATE(C84," ",1),Partecipanti!AE$10:AF$1203,2,0),1)=1,"",1))</f>
        <v/>
      </c>
      <c r="U84" s="36" t="str">
        <f aca="false">TRIM(E84)</f>
        <v>Z0A1866CBD</v>
      </c>
      <c r="V84" s="36"/>
      <c r="W84" s="36" t="n">
        <f aca="false">IF(R84="","",1)</f>
        <v>1</v>
      </c>
      <c r="X84" s="36" t="str">
        <f aca="false">IF(U84="","",IF(COUNTIF(U$7:U$601,U84)=1,"",COUNTIF(U$7:U$601,U84)))</f>
        <v/>
      </c>
      <c r="Y84" s="36" t="str">
        <f aca="false">IF(X84="","",IF(X84&gt;1,1,""))</f>
        <v/>
      </c>
      <c r="Z84" s="36" t="str">
        <f aca="false">IF(U84="","",IF(LEN(TRIM(U84))&lt;&gt;10,1,""))</f>
        <v/>
      </c>
      <c r="AB84" s="36" t="str">
        <f aca="false">IF(U84="","",IF(OR(LEN(TRIM(H84))&gt;250,LEN(TRIM(H84))&lt;1),1,""))</f>
        <v/>
      </c>
      <c r="AC84" s="36" t="str">
        <f aca="false">IF(U84="","",IF(OR(LEN(TRIM(H84))&gt;220,LEN(TRIM(H84))&lt;1),1,""))</f>
        <v/>
      </c>
      <c r="AD84" s="37" t="n">
        <f aca="false">IF(U84="","",LEN(TRIM(H84)))</f>
        <v>37</v>
      </c>
      <c r="AF84" s="36" t="n">
        <f aca="false">IF(I84="","",_xlfn.IFNA(VLOOKUP(I84,TabelleFisse!$B$4:$C$21,2,0),1))</f>
        <v>0</v>
      </c>
      <c r="AH84" s="36" t="str">
        <f aca="false">IF(U84="","",IF(OR(ISNUMBER(J84)=0,J84&lt;0),1,""))</f>
        <v/>
      </c>
      <c r="AI84" s="36" t="str">
        <f aca="false">IF(U84="","",IF(OR(ISNUMBER(M84)=0,M84&lt;0),1,""))</f>
        <v/>
      </c>
      <c r="AK84" s="36" t="n">
        <f aca="false">IF(OR(U84="",K84=""),"",IF(OR(K84&lt;TabelleFisse!E$4,K84&gt;TabelleFisse!E$5),1,""))</f>
        <v>1</v>
      </c>
      <c r="AL84" s="36" t="str">
        <f aca="false">IF(OR(U84="",L84=""),"",IF(OR(L84&lt;TabelleFisse!E$4,L84&gt;TabelleFisse!E$5),1,""))</f>
        <v/>
      </c>
      <c r="AM84" s="36" t="str">
        <f aca="false">IF(OR(U84="",K84=""),"",IF(K84&gt;TabelleFisse!E$6,1,""))</f>
        <v/>
      </c>
      <c r="AN84" s="36" t="str">
        <f aca="false">IF(OR(U84="",L84=""),"",IF(L84&gt;TabelleFisse!E$6,1,""))</f>
        <v/>
      </c>
      <c r="AP84" s="36" t="n">
        <f aca="false">IF(U84="","",_xlfn.IFNA(VLOOKUP(C84,Partecipanti!$N$10:$O$1203,2,0),1))</f>
        <v>0</v>
      </c>
      <c r="AS84" s="37" t="str">
        <f aca="false">IF(R84=1,CONCATENATE(C84," ",1),"")</f>
        <v>L078 1</v>
      </c>
    </row>
    <row r="85" customFormat="false" ht="100.5" hidden="false" customHeight="true" outlineLevel="0" collapsed="false">
      <c r="A85" s="25" t="s">
        <v>200</v>
      </c>
      <c r="B85" s="21" t="str">
        <f aca="false">IF(Q85="","",Q85)</f>
        <v>ERRORI / ANOMALIE</v>
      </c>
      <c r="C85" s="26" t="str">
        <f aca="false">IF(E85="","",CONCATENATE("L",A85))</f>
        <v>L079</v>
      </c>
      <c r="D85" s="27"/>
      <c r="E85" s="28" t="s">
        <v>201</v>
      </c>
      <c r="F85" s="39"/>
      <c r="G85" s="40"/>
      <c r="H85" s="31" t="s">
        <v>43</v>
      </c>
      <c r="I85" s="32" t="s">
        <v>44</v>
      </c>
      <c r="J85" s="33" t="n">
        <v>39000</v>
      </c>
      <c r="K85" s="34" t="n">
        <v>42405</v>
      </c>
      <c r="L85" s="41"/>
      <c r="M85" s="35" t="n">
        <v>0</v>
      </c>
      <c r="N85" s="42"/>
      <c r="O85" s="28" t="s">
        <v>45</v>
      </c>
      <c r="Q85" s="20" t="str">
        <f aca="false">IF(AND(R85="",S85="",U85=""),"",IF(OR(R85=1,S85=1),"ERRORI / ANOMALIE","OK"))</f>
        <v>ERRORI / ANOMALIE</v>
      </c>
      <c r="R85" s="21" t="n">
        <f aca="false">IF(U85="","",IF(SUM(X85:AC85)+SUM(AF85:AP85)&gt;0,1,""))</f>
        <v>1</v>
      </c>
      <c r="S85" s="21" t="str">
        <f aca="false">IF(U85="","",IF(_xlfn.IFNA(VLOOKUP(CONCATENATE(C85," ",1),Partecipanti!AE$10:AF$1203,2,0),1)=1,"",1))</f>
        <v/>
      </c>
      <c r="U85" s="36" t="str">
        <f aca="false">TRIM(E85)</f>
        <v>ZCB1866CCB</v>
      </c>
      <c r="V85" s="36"/>
      <c r="W85" s="36" t="n">
        <f aca="false">IF(R85="","",1)</f>
        <v>1</v>
      </c>
      <c r="X85" s="36" t="str">
        <f aca="false">IF(U85="","",IF(COUNTIF(U$7:U$601,U85)=1,"",COUNTIF(U$7:U$601,U85)))</f>
        <v/>
      </c>
      <c r="Y85" s="36" t="str">
        <f aca="false">IF(X85="","",IF(X85&gt;1,1,""))</f>
        <v/>
      </c>
      <c r="Z85" s="36" t="str">
        <f aca="false">IF(U85="","",IF(LEN(TRIM(U85))&lt;&gt;10,1,""))</f>
        <v/>
      </c>
      <c r="AB85" s="36" t="str">
        <f aca="false">IF(U85="","",IF(OR(LEN(TRIM(H85))&gt;250,LEN(TRIM(H85))&lt;1),1,""))</f>
        <v/>
      </c>
      <c r="AC85" s="36" t="str">
        <f aca="false">IF(U85="","",IF(OR(LEN(TRIM(H85))&gt;220,LEN(TRIM(H85))&lt;1),1,""))</f>
        <v/>
      </c>
      <c r="AD85" s="37" t="n">
        <f aca="false">IF(U85="","",LEN(TRIM(H85)))</f>
        <v>37</v>
      </c>
      <c r="AF85" s="36" t="n">
        <f aca="false">IF(I85="","",_xlfn.IFNA(VLOOKUP(I85,TabelleFisse!$B$4:$C$21,2,0),1))</f>
        <v>0</v>
      </c>
      <c r="AH85" s="36" t="str">
        <f aca="false">IF(U85="","",IF(OR(ISNUMBER(J85)=0,J85&lt;0),1,""))</f>
        <v/>
      </c>
      <c r="AI85" s="36" t="str">
        <f aca="false">IF(U85="","",IF(OR(ISNUMBER(M85)=0,M85&lt;0),1,""))</f>
        <v/>
      </c>
      <c r="AK85" s="36" t="n">
        <f aca="false">IF(OR(U85="",K85=""),"",IF(OR(K85&lt;TabelleFisse!E$4,K85&gt;TabelleFisse!E$5),1,""))</f>
        <v>1</v>
      </c>
      <c r="AL85" s="36" t="str">
        <f aca="false">IF(OR(U85="",L85=""),"",IF(OR(L85&lt;TabelleFisse!E$4,L85&gt;TabelleFisse!E$5),1,""))</f>
        <v/>
      </c>
      <c r="AM85" s="36" t="str">
        <f aca="false">IF(OR(U85="",K85=""),"",IF(K85&gt;TabelleFisse!E$6,1,""))</f>
        <v/>
      </c>
      <c r="AN85" s="36" t="str">
        <f aca="false">IF(OR(U85="",L85=""),"",IF(L85&gt;TabelleFisse!E$6,1,""))</f>
        <v/>
      </c>
      <c r="AP85" s="36" t="n">
        <f aca="false">IF(U85="","",_xlfn.IFNA(VLOOKUP(C85,Partecipanti!$N$10:$O$1203,2,0),1))</f>
        <v>0</v>
      </c>
      <c r="AS85" s="37" t="str">
        <f aca="false">IF(R85=1,CONCATENATE(C85," ",1),"")</f>
        <v>L079 1</v>
      </c>
    </row>
    <row r="86" customFormat="false" ht="100.5" hidden="false" customHeight="true" outlineLevel="0" collapsed="false">
      <c r="A86" s="25" t="s">
        <v>202</v>
      </c>
      <c r="B86" s="21" t="str">
        <f aca="false">IF(Q86="","",Q86)</f>
        <v>ERRORI / ANOMALIE</v>
      </c>
      <c r="C86" s="26" t="str">
        <f aca="false">IF(E86="","",CONCATENATE("L",A86))</f>
        <v>L080</v>
      </c>
      <c r="D86" s="27"/>
      <c r="E86" s="28" t="s">
        <v>203</v>
      </c>
      <c r="F86" s="39"/>
      <c r="G86" s="40"/>
      <c r="H86" s="31" t="s">
        <v>43</v>
      </c>
      <c r="I86" s="32" t="s">
        <v>44</v>
      </c>
      <c r="J86" s="33" t="n">
        <v>30000</v>
      </c>
      <c r="K86" s="34" t="n">
        <v>42408</v>
      </c>
      <c r="L86" s="41"/>
      <c r="M86" s="35" t="n">
        <v>0</v>
      </c>
      <c r="N86" s="42"/>
      <c r="O86" s="28" t="s">
        <v>45</v>
      </c>
      <c r="Q86" s="20" t="str">
        <f aca="false">IF(AND(R86="",S86="",U86=""),"",IF(OR(R86=1,S86=1),"ERRORI / ANOMALIE","OK"))</f>
        <v>ERRORI / ANOMALIE</v>
      </c>
      <c r="R86" s="21" t="n">
        <f aca="false">IF(U86="","",IF(SUM(X86:AC86)+SUM(AF86:AP86)&gt;0,1,""))</f>
        <v>1</v>
      </c>
      <c r="S86" s="21" t="str">
        <f aca="false">IF(U86="","",IF(_xlfn.IFNA(VLOOKUP(CONCATENATE(C86," ",1),Partecipanti!AE$10:AF$1203,2,0),1)=1,"",1))</f>
        <v/>
      </c>
      <c r="U86" s="36" t="str">
        <f aca="false">TRIM(E86)</f>
        <v>ZDD186B451</v>
      </c>
      <c r="V86" s="36"/>
      <c r="W86" s="36" t="n">
        <f aca="false">IF(R86="","",1)</f>
        <v>1</v>
      </c>
      <c r="X86" s="36" t="str">
        <f aca="false">IF(U86="","",IF(COUNTIF(U$7:U$601,U86)=1,"",COUNTIF(U$7:U$601,U86)))</f>
        <v/>
      </c>
      <c r="Y86" s="36" t="str">
        <f aca="false">IF(X86="","",IF(X86&gt;1,1,""))</f>
        <v/>
      </c>
      <c r="Z86" s="36" t="str">
        <f aca="false">IF(U86="","",IF(LEN(TRIM(U86))&lt;&gt;10,1,""))</f>
        <v/>
      </c>
      <c r="AB86" s="36" t="str">
        <f aca="false">IF(U86="","",IF(OR(LEN(TRIM(H86))&gt;250,LEN(TRIM(H86))&lt;1),1,""))</f>
        <v/>
      </c>
      <c r="AC86" s="36" t="str">
        <f aca="false">IF(U86="","",IF(OR(LEN(TRIM(H86))&gt;220,LEN(TRIM(H86))&lt;1),1,""))</f>
        <v/>
      </c>
      <c r="AD86" s="37" t="n">
        <f aca="false">IF(U86="","",LEN(TRIM(H86)))</f>
        <v>37</v>
      </c>
      <c r="AF86" s="36" t="n">
        <f aca="false">IF(I86="","",_xlfn.IFNA(VLOOKUP(I86,TabelleFisse!$B$4:$C$21,2,0),1))</f>
        <v>0</v>
      </c>
      <c r="AH86" s="36" t="str">
        <f aca="false">IF(U86="","",IF(OR(ISNUMBER(J86)=0,J86&lt;0),1,""))</f>
        <v/>
      </c>
      <c r="AI86" s="36" t="str">
        <f aca="false">IF(U86="","",IF(OR(ISNUMBER(M86)=0,M86&lt;0),1,""))</f>
        <v/>
      </c>
      <c r="AK86" s="36" t="n">
        <f aca="false">IF(OR(U86="",K86=""),"",IF(OR(K86&lt;TabelleFisse!E$4,K86&gt;TabelleFisse!E$5),1,""))</f>
        <v>1</v>
      </c>
      <c r="AL86" s="36" t="str">
        <f aca="false">IF(OR(U86="",L86=""),"",IF(OR(L86&lt;TabelleFisse!E$4,L86&gt;TabelleFisse!E$5),1,""))</f>
        <v/>
      </c>
      <c r="AM86" s="36" t="str">
        <f aca="false">IF(OR(U86="",K86=""),"",IF(K86&gt;TabelleFisse!E$6,1,""))</f>
        <v/>
      </c>
      <c r="AN86" s="36" t="str">
        <f aca="false">IF(OR(U86="",L86=""),"",IF(L86&gt;TabelleFisse!E$6,1,""))</f>
        <v/>
      </c>
      <c r="AP86" s="36" t="n">
        <f aca="false">IF(U86="","",_xlfn.IFNA(VLOOKUP(C86,Partecipanti!$N$10:$O$1203,2,0),1))</f>
        <v>0</v>
      </c>
      <c r="AS86" s="37" t="str">
        <f aca="false">IF(R86=1,CONCATENATE(C86," ",1),"")</f>
        <v>L080 1</v>
      </c>
    </row>
    <row r="87" customFormat="false" ht="100.5" hidden="false" customHeight="true" outlineLevel="0" collapsed="false">
      <c r="A87" s="25" t="s">
        <v>204</v>
      </c>
      <c r="B87" s="21" t="str">
        <f aca="false">IF(Q87="","",Q87)</f>
        <v>ERRORI / ANOMALIE</v>
      </c>
      <c r="C87" s="26" t="str">
        <f aca="false">IF(E87="","",CONCATENATE("L",A87))</f>
        <v>L081</v>
      </c>
      <c r="D87" s="27"/>
      <c r="E87" s="28" t="s">
        <v>205</v>
      </c>
      <c r="F87" s="39"/>
      <c r="G87" s="40"/>
      <c r="H87" s="31" t="s">
        <v>43</v>
      </c>
      <c r="I87" s="32" t="s">
        <v>44</v>
      </c>
      <c r="J87" s="43" t="n">
        <v>39000</v>
      </c>
      <c r="K87" s="41" t="n">
        <v>42409</v>
      </c>
      <c r="L87" s="41" t="n">
        <v>42437</v>
      </c>
      <c r="M87" s="35" t="n">
        <v>0</v>
      </c>
      <c r="N87" s="42"/>
      <c r="O87" s="28" t="s">
        <v>45</v>
      </c>
      <c r="Q87" s="20" t="str">
        <f aca="false">IF(AND(R87="",S87="",U87=""),"",IF(OR(R87=1,S87=1),"ERRORI / ANOMALIE","OK"))</f>
        <v>ERRORI / ANOMALIE</v>
      </c>
      <c r="R87" s="21" t="n">
        <f aca="false">IF(U87="","",IF(SUM(X87:AC87)+SUM(AF87:AP87)&gt;0,1,""))</f>
        <v>1</v>
      </c>
      <c r="S87" s="21" t="str">
        <f aca="false">IF(U87="","",IF(_xlfn.IFNA(VLOOKUP(CONCATENATE(C87," ",1),Partecipanti!AE$10:AF$1203,2,0),1)=1,"",1))</f>
        <v/>
      </c>
      <c r="U87" s="36" t="str">
        <f aca="false">TRIM(E87)</f>
        <v>Z3D186E84C</v>
      </c>
      <c r="V87" s="36"/>
      <c r="W87" s="36" t="n">
        <f aca="false">IF(R87="","",1)</f>
        <v>1</v>
      </c>
      <c r="X87" s="36" t="str">
        <f aca="false">IF(U87="","",IF(COUNTIF(U$7:U$601,U87)=1,"",COUNTIF(U$7:U$601,U87)))</f>
        <v/>
      </c>
      <c r="Y87" s="36" t="str">
        <f aca="false">IF(X87="","",IF(X87&gt;1,1,""))</f>
        <v/>
      </c>
      <c r="Z87" s="36" t="str">
        <f aca="false">IF(U87="","",IF(LEN(TRIM(U87))&lt;&gt;10,1,""))</f>
        <v/>
      </c>
      <c r="AB87" s="36" t="str">
        <f aca="false">IF(U87="","",IF(OR(LEN(TRIM(H87))&gt;250,LEN(TRIM(H87))&lt;1),1,""))</f>
        <v/>
      </c>
      <c r="AC87" s="36" t="str">
        <f aca="false">IF(U87="","",IF(OR(LEN(TRIM(H87))&gt;220,LEN(TRIM(H87))&lt;1),1,""))</f>
        <v/>
      </c>
      <c r="AD87" s="37" t="n">
        <f aca="false">IF(U87="","",LEN(TRIM(H87)))</f>
        <v>37</v>
      </c>
      <c r="AF87" s="36" t="n">
        <f aca="false">IF(I87="","",_xlfn.IFNA(VLOOKUP(I87,TabelleFisse!$B$4:$C$21,2,0),1))</f>
        <v>0</v>
      </c>
      <c r="AH87" s="36" t="str">
        <f aca="false">IF(U87="","",IF(OR(ISNUMBER(J87)=0,J87&lt;0),1,""))</f>
        <v/>
      </c>
      <c r="AI87" s="36" t="str">
        <f aca="false">IF(U87="","",IF(OR(ISNUMBER(M87)=0,M87&lt;0),1,""))</f>
        <v/>
      </c>
      <c r="AK87" s="36" t="n">
        <f aca="false">IF(OR(U87="",K87=""),"",IF(OR(K87&lt;TabelleFisse!E$4,K87&gt;TabelleFisse!E$5),1,""))</f>
        <v>1</v>
      </c>
      <c r="AL87" s="36" t="n">
        <f aca="false">IF(OR(U87="",L87=""),"",IF(OR(L87&lt;TabelleFisse!E$4,L87&gt;TabelleFisse!E$5),1,""))</f>
        <v>1</v>
      </c>
      <c r="AM87" s="36" t="str">
        <f aca="false">IF(OR(U87="",K87=""),"",IF(K87&gt;TabelleFisse!E$6,1,""))</f>
        <v/>
      </c>
      <c r="AN87" s="36" t="str">
        <f aca="false">IF(OR(U87="",L87=""),"",IF(L87&gt;TabelleFisse!E$6,1,""))</f>
        <v/>
      </c>
      <c r="AP87" s="36" t="n">
        <f aca="false">IF(U87="","",_xlfn.IFNA(VLOOKUP(C87,Partecipanti!$N$10:$O$1203,2,0),1))</f>
        <v>0</v>
      </c>
      <c r="AS87" s="37" t="str">
        <f aca="false">IF(R87=1,CONCATENATE(C87," ",1),"")</f>
        <v>L081 1</v>
      </c>
    </row>
    <row r="88" customFormat="false" ht="100.5" hidden="false" customHeight="true" outlineLevel="0" collapsed="false">
      <c r="A88" s="25" t="s">
        <v>206</v>
      </c>
      <c r="B88" s="21" t="str">
        <f aca="false">IF(Q88="","",Q88)</f>
        <v>ERRORI / ANOMALIE</v>
      </c>
      <c r="C88" s="26" t="str">
        <f aca="false">IF(E88="","",CONCATENATE("L",A88))</f>
        <v>L082</v>
      </c>
      <c r="D88" s="27"/>
      <c r="E88" s="28" t="s">
        <v>207</v>
      </c>
      <c r="F88" s="39"/>
      <c r="G88" s="40"/>
      <c r="H88" s="31" t="s">
        <v>43</v>
      </c>
      <c r="I88" s="32" t="s">
        <v>44</v>
      </c>
      <c r="J88" s="43" t="n">
        <v>39000</v>
      </c>
      <c r="K88" s="41" t="n">
        <v>42410</v>
      </c>
      <c r="L88" s="41"/>
      <c r="M88" s="35" t="n">
        <v>0</v>
      </c>
      <c r="N88" s="42"/>
      <c r="O88" s="28" t="s">
        <v>45</v>
      </c>
      <c r="Q88" s="20" t="str">
        <f aca="false">IF(AND(R88="",S88="",U88=""),"",IF(OR(R88=1,S88=1),"ERRORI / ANOMALIE","OK"))</f>
        <v>ERRORI / ANOMALIE</v>
      </c>
      <c r="R88" s="21" t="n">
        <f aca="false">IF(U88="","",IF(SUM(X88:AC88)+SUM(AF88:AP88)&gt;0,1,""))</f>
        <v>1</v>
      </c>
      <c r="S88" s="21" t="str">
        <f aca="false">IF(U88="","",IF(_xlfn.IFNA(VLOOKUP(CONCATENATE(C88," ",1),Partecipanti!AE$10:AF$1203,2,0),1)=1,"",1))</f>
        <v/>
      </c>
      <c r="U88" s="36" t="str">
        <f aca="false">TRIM(E88)</f>
        <v>Z6E1873055</v>
      </c>
      <c r="V88" s="36"/>
      <c r="W88" s="36" t="n">
        <f aca="false">IF(R88="","",1)</f>
        <v>1</v>
      </c>
      <c r="X88" s="36" t="str">
        <f aca="false">IF(U88="","",IF(COUNTIF(U$7:U$601,U88)=1,"",COUNTIF(U$7:U$601,U88)))</f>
        <v/>
      </c>
      <c r="Y88" s="36" t="str">
        <f aca="false">IF(X88="","",IF(X88&gt;1,1,""))</f>
        <v/>
      </c>
      <c r="Z88" s="36" t="str">
        <f aca="false">IF(U88="","",IF(LEN(TRIM(U88))&lt;&gt;10,1,""))</f>
        <v/>
      </c>
      <c r="AB88" s="36" t="str">
        <f aca="false">IF(U88="","",IF(OR(LEN(TRIM(H88))&gt;250,LEN(TRIM(H88))&lt;1),1,""))</f>
        <v/>
      </c>
      <c r="AC88" s="36" t="str">
        <f aca="false">IF(U88="","",IF(OR(LEN(TRIM(H88))&gt;220,LEN(TRIM(H88))&lt;1),1,""))</f>
        <v/>
      </c>
      <c r="AD88" s="37" t="n">
        <f aca="false">IF(U88="","",LEN(TRIM(H88)))</f>
        <v>37</v>
      </c>
      <c r="AF88" s="36" t="n">
        <f aca="false">IF(I88="","",_xlfn.IFNA(VLOOKUP(I88,TabelleFisse!$B$4:$C$21,2,0),1))</f>
        <v>0</v>
      </c>
      <c r="AH88" s="36" t="str">
        <f aca="false">IF(U88="","",IF(OR(ISNUMBER(J88)=0,J88&lt;0),1,""))</f>
        <v/>
      </c>
      <c r="AI88" s="36" t="str">
        <f aca="false">IF(U88="","",IF(OR(ISNUMBER(M88)=0,M88&lt;0),1,""))</f>
        <v/>
      </c>
      <c r="AK88" s="36" t="n">
        <f aca="false">IF(OR(U88="",K88=""),"",IF(OR(K88&lt;TabelleFisse!E$4,K88&gt;TabelleFisse!E$5),1,""))</f>
        <v>1</v>
      </c>
      <c r="AL88" s="36" t="str">
        <f aca="false">IF(OR(U88="",L88=""),"",IF(OR(L88&lt;TabelleFisse!E$4,L88&gt;TabelleFisse!E$5),1,""))</f>
        <v/>
      </c>
      <c r="AM88" s="36" t="str">
        <f aca="false">IF(OR(U88="",K88=""),"",IF(K88&gt;TabelleFisse!E$6,1,""))</f>
        <v/>
      </c>
      <c r="AN88" s="36" t="str">
        <f aca="false">IF(OR(U88="",L88=""),"",IF(L88&gt;TabelleFisse!E$6,1,""))</f>
        <v/>
      </c>
      <c r="AP88" s="36" t="n">
        <f aca="false">IF(U88="","",_xlfn.IFNA(VLOOKUP(C88,Partecipanti!$N$10:$O$1203,2,0),1))</f>
        <v>0</v>
      </c>
      <c r="AS88" s="37" t="str">
        <f aca="false">IF(R88=1,CONCATENATE(C88," ",1),"")</f>
        <v>L082 1</v>
      </c>
    </row>
    <row r="89" customFormat="false" ht="100.5" hidden="false" customHeight="true" outlineLevel="0" collapsed="false">
      <c r="A89" s="25" t="s">
        <v>208</v>
      </c>
      <c r="B89" s="21" t="str">
        <f aca="false">IF(Q89="","",Q89)</f>
        <v>ERRORI / ANOMALIE</v>
      </c>
      <c r="C89" s="26" t="str">
        <f aca="false">IF(E89="","",CONCATENATE("L",A89))</f>
        <v>L083</v>
      </c>
      <c r="D89" s="27"/>
      <c r="E89" s="28" t="s">
        <v>209</v>
      </c>
      <c r="F89" s="39"/>
      <c r="G89" s="40"/>
      <c r="H89" s="31" t="s">
        <v>43</v>
      </c>
      <c r="I89" s="32" t="s">
        <v>44</v>
      </c>
      <c r="J89" s="43" t="n">
        <v>39000</v>
      </c>
      <c r="K89" s="41" t="n">
        <v>42411</v>
      </c>
      <c r="L89" s="41"/>
      <c r="M89" s="35" t="n">
        <v>0</v>
      </c>
      <c r="N89" s="42"/>
      <c r="O89" s="28" t="s">
        <v>45</v>
      </c>
      <c r="Q89" s="20" t="str">
        <f aca="false">IF(AND(R89="",S89="",U89=""),"",IF(OR(R89=1,S89=1),"ERRORI / ANOMALIE","OK"))</f>
        <v>ERRORI / ANOMALIE</v>
      </c>
      <c r="R89" s="21" t="n">
        <f aca="false">IF(U89="","",IF(SUM(X89:AC89)+SUM(AF89:AP89)&gt;0,1,""))</f>
        <v>1</v>
      </c>
      <c r="S89" s="21" t="str">
        <f aca="false">IF(U89="","",IF(_xlfn.IFNA(VLOOKUP(CONCATENATE(C89," ",1),Partecipanti!AE$10:AF$1203,2,0),1)=1,"",1))</f>
        <v/>
      </c>
      <c r="U89" s="36" t="str">
        <f aca="false">TRIM(E89)</f>
        <v>Z191878448</v>
      </c>
      <c r="V89" s="36"/>
      <c r="W89" s="36" t="n">
        <f aca="false">IF(R89="","",1)</f>
        <v>1</v>
      </c>
      <c r="X89" s="36" t="str">
        <f aca="false">IF(U89="","",IF(COUNTIF(U$7:U$601,U89)=1,"",COUNTIF(U$7:U$601,U89)))</f>
        <v/>
      </c>
      <c r="Y89" s="36" t="str">
        <f aca="false">IF(X89="","",IF(X89&gt;1,1,""))</f>
        <v/>
      </c>
      <c r="Z89" s="36" t="str">
        <f aca="false">IF(U89="","",IF(LEN(TRIM(U89))&lt;&gt;10,1,""))</f>
        <v/>
      </c>
      <c r="AB89" s="36" t="str">
        <f aca="false">IF(U89="","",IF(OR(LEN(TRIM(H89))&gt;250,LEN(TRIM(H89))&lt;1),1,""))</f>
        <v/>
      </c>
      <c r="AC89" s="36" t="str">
        <f aca="false">IF(U89="","",IF(OR(LEN(TRIM(H89))&gt;220,LEN(TRIM(H89))&lt;1),1,""))</f>
        <v/>
      </c>
      <c r="AD89" s="37" t="n">
        <f aca="false">IF(U89="","",LEN(TRIM(H89)))</f>
        <v>37</v>
      </c>
      <c r="AF89" s="36" t="n">
        <f aca="false">IF(I89="","",_xlfn.IFNA(VLOOKUP(I89,TabelleFisse!$B$4:$C$21,2,0),1))</f>
        <v>0</v>
      </c>
      <c r="AH89" s="36" t="str">
        <f aca="false">IF(U89="","",IF(OR(ISNUMBER(J89)=0,J89&lt;0),1,""))</f>
        <v/>
      </c>
      <c r="AI89" s="36" t="str">
        <f aca="false">IF(U89="","",IF(OR(ISNUMBER(M89)=0,M89&lt;0),1,""))</f>
        <v/>
      </c>
      <c r="AK89" s="36" t="n">
        <f aca="false">IF(OR(U89="",K89=""),"",IF(OR(K89&lt;TabelleFisse!E$4,K89&gt;TabelleFisse!E$5),1,""))</f>
        <v>1</v>
      </c>
      <c r="AL89" s="36" t="str">
        <f aca="false">IF(OR(U89="",L89=""),"",IF(OR(L89&lt;TabelleFisse!E$4,L89&gt;TabelleFisse!E$5),1,""))</f>
        <v/>
      </c>
      <c r="AM89" s="36" t="str">
        <f aca="false">IF(OR(U89="",K89=""),"",IF(K89&gt;TabelleFisse!E$6,1,""))</f>
        <v/>
      </c>
      <c r="AN89" s="36" t="str">
        <f aca="false">IF(OR(U89="",L89=""),"",IF(L89&gt;TabelleFisse!E$6,1,""))</f>
        <v/>
      </c>
      <c r="AP89" s="36" t="n">
        <f aca="false">IF(U89="","",_xlfn.IFNA(VLOOKUP(C89,Partecipanti!$N$10:$O$1203,2,0),1))</f>
        <v>0</v>
      </c>
      <c r="AS89" s="37" t="str">
        <f aca="false">IF(R89=1,CONCATENATE(C89," ",1),"")</f>
        <v>L083 1</v>
      </c>
    </row>
    <row r="90" customFormat="false" ht="100.5" hidden="false" customHeight="true" outlineLevel="0" collapsed="false">
      <c r="A90" s="25" t="s">
        <v>210</v>
      </c>
      <c r="B90" s="21" t="str">
        <f aca="false">IF(Q90="","",Q90)</f>
        <v>ERRORI / ANOMALIE</v>
      </c>
      <c r="C90" s="26" t="str">
        <f aca="false">IF(E90="","",CONCATENATE("L",A90))</f>
        <v>L084</v>
      </c>
      <c r="D90" s="27"/>
      <c r="E90" s="28" t="s">
        <v>211</v>
      </c>
      <c r="F90" s="39"/>
      <c r="G90" s="40"/>
      <c r="H90" s="31" t="s">
        <v>43</v>
      </c>
      <c r="I90" s="32" t="s">
        <v>44</v>
      </c>
      <c r="J90" s="43" t="n">
        <v>20000</v>
      </c>
      <c r="K90" s="41" t="n">
        <v>42415</v>
      </c>
      <c r="L90" s="41"/>
      <c r="M90" s="35" t="n">
        <v>0</v>
      </c>
      <c r="N90" s="42"/>
      <c r="O90" s="28" t="s">
        <v>45</v>
      </c>
      <c r="Q90" s="20" t="str">
        <f aca="false">IF(AND(R90="",S90="",U90=""),"",IF(OR(R90=1,S90=1),"ERRORI / ANOMALIE","OK"))</f>
        <v>ERRORI / ANOMALIE</v>
      </c>
      <c r="R90" s="21" t="n">
        <f aca="false">IF(U90="","",IF(SUM(X90:AC90)+SUM(AF90:AP90)&gt;0,1,""))</f>
        <v>1</v>
      </c>
      <c r="S90" s="21" t="str">
        <f aca="false">IF(U90="","",IF(_xlfn.IFNA(VLOOKUP(CONCATENATE(C90," ",1),Partecipanti!AE$10:AF$1203,2,0),1)=1,"",1))</f>
        <v/>
      </c>
      <c r="U90" s="36" t="str">
        <f aca="false">TRIM(E90)</f>
        <v>Z991887D84</v>
      </c>
      <c r="V90" s="36"/>
      <c r="W90" s="36" t="n">
        <f aca="false">IF(R90="","",1)</f>
        <v>1</v>
      </c>
      <c r="X90" s="36" t="str">
        <f aca="false">IF(U90="","",IF(COUNTIF(U$7:U$601,U90)=1,"",COUNTIF(U$7:U$601,U90)))</f>
        <v/>
      </c>
      <c r="Y90" s="36" t="str">
        <f aca="false">IF(X90="","",IF(X90&gt;1,1,""))</f>
        <v/>
      </c>
      <c r="Z90" s="36" t="str">
        <f aca="false">IF(U90="","",IF(LEN(TRIM(U90))&lt;&gt;10,1,""))</f>
        <v/>
      </c>
      <c r="AB90" s="36" t="str">
        <f aca="false">IF(U90="","",IF(OR(LEN(TRIM(H90))&gt;250,LEN(TRIM(H90))&lt;1),1,""))</f>
        <v/>
      </c>
      <c r="AC90" s="36" t="str">
        <f aca="false">IF(U90="","",IF(OR(LEN(TRIM(H90))&gt;220,LEN(TRIM(H90))&lt;1),1,""))</f>
        <v/>
      </c>
      <c r="AD90" s="37" t="n">
        <f aca="false">IF(U90="","",LEN(TRIM(H90)))</f>
        <v>37</v>
      </c>
      <c r="AF90" s="36" t="n">
        <f aca="false">IF(I90="","",_xlfn.IFNA(VLOOKUP(I90,TabelleFisse!$B$4:$C$21,2,0),1))</f>
        <v>0</v>
      </c>
      <c r="AH90" s="36" t="str">
        <f aca="false">IF(U90="","",IF(OR(ISNUMBER(J90)=0,J90&lt;0),1,""))</f>
        <v/>
      </c>
      <c r="AI90" s="36" t="str">
        <f aca="false">IF(U90="","",IF(OR(ISNUMBER(M90)=0,M90&lt;0),1,""))</f>
        <v/>
      </c>
      <c r="AK90" s="36" t="n">
        <f aca="false">IF(OR(U90="",K90=""),"",IF(OR(K90&lt;TabelleFisse!E$4,K90&gt;TabelleFisse!E$5),1,""))</f>
        <v>1</v>
      </c>
      <c r="AL90" s="36" t="str">
        <f aca="false">IF(OR(U90="",L90=""),"",IF(OR(L90&lt;TabelleFisse!E$4,L90&gt;TabelleFisse!E$5),1,""))</f>
        <v/>
      </c>
      <c r="AM90" s="36" t="str">
        <f aca="false">IF(OR(U90="",K90=""),"",IF(K90&gt;TabelleFisse!E$6,1,""))</f>
        <v/>
      </c>
      <c r="AN90" s="36" t="str">
        <f aca="false">IF(OR(U90="",L90=""),"",IF(L90&gt;TabelleFisse!E$6,1,""))</f>
        <v/>
      </c>
      <c r="AP90" s="36" t="n">
        <f aca="false">IF(U90="","",_xlfn.IFNA(VLOOKUP(C90,Partecipanti!$N$10:$O$1203,2,0),1))</f>
        <v>0</v>
      </c>
      <c r="AS90" s="37" t="str">
        <f aca="false">IF(R90=1,CONCATENATE(C90," ",1),"")</f>
        <v>L084 1</v>
      </c>
    </row>
    <row r="91" customFormat="false" ht="100.5" hidden="false" customHeight="true" outlineLevel="0" collapsed="false">
      <c r="A91" s="25" t="s">
        <v>212</v>
      </c>
      <c r="B91" s="21" t="str">
        <f aca="false">IF(Q91="","",Q91)</f>
        <v>ERRORI / ANOMALIE</v>
      </c>
      <c r="C91" s="26" t="str">
        <f aca="false">IF(E91="","",CONCATENATE("L",A91))</f>
        <v>L085</v>
      </c>
      <c r="D91" s="27"/>
      <c r="E91" s="28" t="s">
        <v>213</v>
      </c>
      <c r="F91" s="39"/>
      <c r="G91" s="40"/>
      <c r="H91" s="31" t="s">
        <v>43</v>
      </c>
      <c r="I91" s="32" t="s">
        <v>44</v>
      </c>
      <c r="J91" s="43" t="n">
        <v>20000</v>
      </c>
      <c r="K91" s="41" t="n">
        <v>42415</v>
      </c>
      <c r="L91" s="41"/>
      <c r="M91" s="35" t="n">
        <v>0</v>
      </c>
      <c r="N91" s="42"/>
      <c r="O91" s="28" t="s">
        <v>45</v>
      </c>
      <c r="Q91" s="20" t="str">
        <f aca="false">IF(AND(R91="",S91="",U91=""),"",IF(OR(R91=1,S91=1),"ERRORI / ANOMALIE","OK"))</f>
        <v>ERRORI / ANOMALIE</v>
      </c>
      <c r="R91" s="21" t="n">
        <f aca="false">IF(U91="","",IF(SUM(X91:AC91)+SUM(AF91:AP91)&gt;0,1,""))</f>
        <v>1</v>
      </c>
      <c r="S91" s="21" t="str">
        <f aca="false">IF(U91="","",IF(_xlfn.IFNA(VLOOKUP(CONCATENATE(C91," ",1),Partecipanti!AE$10:AF$1203,2,0),1)=1,"",1))</f>
        <v/>
      </c>
      <c r="U91" s="36" t="str">
        <f aca="false">TRIM(E91)</f>
        <v>ZD01887DA2</v>
      </c>
      <c r="V91" s="36"/>
      <c r="W91" s="36" t="n">
        <f aca="false">IF(R91="","",1)</f>
        <v>1</v>
      </c>
      <c r="X91" s="36" t="str">
        <f aca="false">IF(U91="","",IF(COUNTIF(U$7:U$601,U91)=1,"",COUNTIF(U$7:U$601,U91)))</f>
        <v/>
      </c>
      <c r="Y91" s="36" t="str">
        <f aca="false">IF(X91="","",IF(X91&gt;1,1,""))</f>
        <v/>
      </c>
      <c r="Z91" s="36" t="str">
        <f aca="false">IF(U91="","",IF(LEN(TRIM(U91))&lt;&gt;10,1,""))</f>
        <v/>
      </c>
      <c r="AB91" s="36" t="str">
        <f aca="false">IF(U91="","",IF(OR(LEN(TRIM(H91))&gt;250,LEN(TRIM(H91))&lt;1),1,""))</f>
        <v/>
      </c>
      <c r="AC91" s="36" t="str">
        <f aca="false">IF(U91="","",IF(OR(LEN(TRIM(H91))&gt;220,LEN(TRIM(H91))&lt;1),1,""))</f>
        <v/>
      </c>
      <c r="AD91" s="37" t="n">
        <f aca="false">IF(U91="","",LEN(TRIM(H91)))</f>
        <v>37</v>
      </c>
      <c r="AF91" s="36" t="n">
        <f aca="false">IF(I91="","",_xlfn.IFNA(VLOOKUP(I91,TabelleFisse!$B$4:$C$21,2,0),1))</f>
        <v>0</v>
      </c>
      <c r="AH91" s="36" t="str">
        <f aca="false">IF(U91="","",IF(OR(ISNUMBER(J91)=0,J91&lt;0),1,""))</f>
        <v/>
      </c>
      <c r="AI91" s="36" t="str">
        <f aca="false">IF(U91="","",IF(OR(ISNUMBER(M91)=0,M91&lt;0),1,""))</f>
        <v/>
      </c>
      <c r="AK91" s="36" t="n">
        <f aca="false">IF(OR(U91="",K91=""),"",IF(OR(K91&lt;TabelleFisse!E$4,K91&gt;TabelleFisse!E$5),1,""))</f>
        <v>1</v>
      </c>
      <c r="AL91" s="36" t="str">
        <f aca="false">IF(OR(U91="",L91=""),"",IF(OR(L91&lt;TabelleFisse!E$4,L91&gt;TabelleFisse!E$5),1,""))</f>
        <v/>
      </c>
      <c r="AM91" s="36" t="str">
        <f aca="false">IF(OR(U91="",K91=""),"",IF(K91&gt;TabelleFisse!E$6,1,""))</f>
        <v/>
      </c>
      <c r="AN91" s="36" t="str">
        <f aca="false">IF(OR(U91="",L91=""),"",IF(L91&gt;TabelleFisse!E$6,1,""))</f>
        <v/>
      </c>
      <c r="AP91" s="36" t="n">
        <f aca="false">IF(U91="","",_xlfn.IFNA(VLOOKUP(C91,Partecipanti!$N$10:$O$1203,2,0),1))</f>
        <v>0</v>
      </c>
      <c r="AS91" s="37" t="str">
        <f aca="false">IF(R91=1,CONCATENATE(C91," ",1),"")</f>
        <v>L085 1</v>
      </c>
    </row>
    <row r="92" customFormat="false" ht="100.5" hidden="false" customHeight="true" outlineLevel="0" collapsed="false">
      <c r="A92" s="25" t="s">
        <v>214</v>
      </c>
      <c r="B92" s="21" t="str">
        <f aca="false">IF(Q92="","",Q92)</f>
        <v>ERRORI / ANOMALIE</v>
      </c>
      <c r="C92" s="26" t="str">
        <f aca="false">IF(E92="","",CONCATENATE("L",A92))</f>
        <v>L086</v>
      </c>
      <c r="D92" s="27"/>
      <c r="E92" s="28" t="s">
        <v>215</v>
      </c>
      <c r="F92" s="39"/>
      <c r="G92" s="40"/>
      <c r="H92" s="31" t="s">
        <v>43</v>
      </c>
      <c r="I92" s="32" t="s">
        <v>44</v>
      </c>
      <c r="J92" s="43" t="n">
        <v>39000</v>
      </c>
      <c r="K92" s="41" t="n">
        <v>42416</v>
      </c>
      <c r="L92" s="41"/>
      <c r="M92" s="35" t="n">
        <v>0</v>
      </c>
      <c r="N92" s="42"/>
      <c r="O92" s="28" t="s">
        <v>45</v>
      </c>
      <c r="Q92" s="20" t="str">
        <f aca="false">IF(AND(R92="",S92="",U92=""),"",IF(OR(R92=1,S92=1),"ERRORI / ANOMALIE","OK"))</f>
        <v>ERRORI / ANOMALIE</v>
      </c>
      <c r="R92" s="21" t="n">
        <f aca="false">IF(U92="","",IF(SUM(X92:AC92)+SUM(AF92:AP92)&gt;0,1,""))</f>
        <v>1</v>
      </c>
      <c r="S92" s="21" t="str">
        <f aca="false">IF(U92="","",IF(_xlfn.IFNA(VLOOKUP(CONCATENATE(C92," ",1),Partecipanti!AE$10:AF$1203,2,0),1)=1,"",1))</f>
        <v/>
      </c>
      <c r="U92" s="36" t="str">
        <f aca="false">TRIM(E92)</f>
        <v>Z0A188C1D8</v>
      </c>
      <c r="V92" s="36"/>
      <c r="W92" s="36" t="n">
        <f aca="false">IF(R92="","",1)</f>
        <v>1</v>
      </c>
      <c r="X92" s="36" t="str">
        <f aca="false">IF(U92="","",IF(COUNTIF(U$7:U$601,U92)=1,"",COUNTIF(U$7:U$601,U92)))</f>
        <v/>
      </c>
      <c r="Y92" s="36" t="str">
        <f aca="false">IF(X92="","",IF(X92&gt;1,1,""))</f>
        <v/>
      </c>
      <c r="Z92" s="36" t="str">
        <f aca="false">IF(U92="","",IF(LEN(TRIM(U92))&lt;&gt;10,1,""))</f>
        <v/>
      </c>
      <c r="AB92" s="36" t="str">
        <f aca="false">IF(U92="","",IF(OR(LEN(TRIM(H92))&gt;250,LEN(TRIM(H92))&lt;1),1,""))</f>
        <v/>
      </c>
      <c r="AC92" s="36" t="str">
        <f aca="false">IF(U92="","",IF(OR(LEN(TRIM(H92))&gt;220,LEN(TRIM(H92))&lt;1),1,""))</f>
        <v/>
      </c>
      <c r="AD92" s="37" t="n">
        <f aca="false">IF(U92="","",LEN(TRIM(H92)))</f>
        <v>37</v>
      </c>
      <c r="AF92" s="36" t="n">
        <f aca="false">IF(I92="","",_xlfn.IFNA(VLOOKUP(I92,TabelleFisse!$B$4:$C$21,2,0),1))</f>
        <v>0</v>
      </c>
      <c r="AH92" s="36" t="str">
        <f aca="false">IF(U92="","",IF(OR(ISNUMBER(J92)=0,J92&lt;0),1,""))</f>
        <v/>
      </c>
      <c r="AI92" s="36" t="str">
        <f aca="false">IF(U92="","",IF(OR(ISNUMBER(M92)=0,M92&lt;0),1,""))</f>
        <v/>
      </c>
      <c r="AK92" s="36" t="n">
        <f aca="false">IF(OR(U92="",K92=""),"",IF(OR(K92&lt;TabelleFisse!E$4,K92&gt;TabelleFisse!E$5),1,""))</f>
        <v>1</v>
      </c>
      <c r="AL92" s="36" t="str">
        <f aca="false">IF(OR(U92="",L92=""),"",IF(OR(L92&lt;TabelleFisse!E$4,L92&gt;TabelleFisse!E$5),1,""))</f>
        <v/>
      </c>
      <c r="AM92" s="36" t="str">
        <f aca="false">IF(OR(U92="",K92=""),"",IF(K92&gt;TabelleFisse!E$6,1,""))</f>
        <v/>
      </c>
      <c r="AN92" s="36" t="str">
        <f aca="false">IF(OR(U92="",L92=""),"",IF(L92&gt;TabelleFisse!E$6,1,""))</f>
        <v/>
      </c>
      <c r="AP92" s="36" t="n">
        <f aca="false">IF(U92="","",_xlfn.IFNA(VLOOKUP(C92,Partecipanti!$N$10:$O$1203,2,0),1))</f>
        <v>0</v>
      </c>
      <c r="AS92" s="37" t="str">
        <f aca="false">IF(R92=1,CONCATENATE(C92," ",1),"")</f>
        <v>L086 1</v>
      </c>
    </row>
    <row r="93" customFormat="false" ht="100.5" hidden="false" customHeight="true" outlineLevel="0" collapsed="false">
      <c r="A93" s="25" t="s">
        <v>216</v>
      </c>
      <c r="B93" s="21" t="str">
        <f aca="false">IF(Q93="","",Q93)</f>
        <v>ERRORI / ANOMALIE</v>
      </c>
      <c r="C93" s="26" t="str">
        <f aca="false">IF(E93="","",CONCATENATE("L",A93))</f>
        <v>L087</v>
      </c>
      <c r="D93" s="27"/>
      <c r="E93" s="28" t="s">
        <v>217</v>
      </c>
      <c r="F93" s="39"/>
      <c r="G93" s="40"/>
      <c r="H93" s="31" t="s">
        <v>43</v>
      </c>
      <c r="I93" s="32" t="s">
        <v>44</v>
      </c>
      <c r="J93" s="43" t="n">
        <v>39000</v>
      </c>
      <c r="K93" s="41" t="n">
        <v>42416</v>
      </c>
      <c r="L93" s="41"/>
      <c r="M93" s="35" t="n">
        <v>0</v>
      </c>
      <c r="N93" s="42"/>
      <c r="O93" s="28" t="s">
        <v>45</v>
      </c>
      <c r="Q93" s="20" t="str">
        <f aca="false">IF(AND(R93="",S93="",U93=""),"",IF(OR(R93=1,S93=1),"ERRORI / ANOMALIE","OK"))</f>
        <v>ERRORI / ANOMALIE</v>
      </c>
      <c r="R93" s="21" t="n">
        <f aca="false">IF(U93="","",IF(SUM(X93:AC93)+SUM(AF93:AP93)&gt;0,1,""))</f>
        <v>1</v>
      </c>
      <c r="S93" s="21" t="str">
        <f aca="false">IF(U93="","",IF(_xlfn.IFNA(VLOOKUP(CONCATENATE(C93," ",1),Partecipanti!AE$10:AF$1203,2,0),1)=1,"",1))</f>
        <v/>
      </c>
      <c r="U93" s="36" t="str">
        <f aca="false">TRIM(E93)</f>
        <v>Z9A188C26B</v>
      </c>
      <c r="V93" s="36"/>
      <c r="W93" s="36" t="n">
        <f aca="false">IF(R93="","",1)</f>
        <v>1</v>
      </c>
      <c r="X93" s="36" t="str">
        <f aca="false">IF(U93="","",IF(COUNTIF(U$7:U$601,U93)=1,"",COUNTIF(U$7:U$601,U93)))</f>
        <v/>
      </c>
      <c r="Y93" s="36" t="str">
        <f aca="false">IF(X93="","",IF(X93&gt;1,1,""))</f>
        <v/>
      </c>
      <c r="Z93" s="36" t="str">
        <f aca="false">IF(U93="","",IF(LEN(TRIM(U93))&lt;&gt;10,1,""))</f>
        <v/>
      </c>
      <c r="AB93" s="36" t="str">
        <f aca="false">IF(U93="","",IF(OR(LEN(TRIM(H93))&gt;250,LEN(TRIM(H93))&lt;1),1,""))</f>
        <v/>
      </c>
      <c r="AC93" s="36" t="str">
        <f aca="false">IF(U93="","",IF(OR(LEN(TRIM(H93))&gt;220,LEN(TRIM(H93))&lt;1),1,""))</f>
        <v/>
      </c>
      <c r="AD93" s="37" t="n">
        <f aca="false">IF(U93="","",LEN(TRIM(H93)))</f>
        <v>37</v>
      </c>
      <c r="AF93" s="36" t="n">
        <f aca="false">IF(I93="","",_xlfn.IFNA(VLOOKUP(I93,TabelleFisse!$B$4:$C$21,2,0),1))</f>
        <v>0</v>
      </c>
      <c r="AH93" s="36" t="str">
        <f aca="false">IF(U93="","",IF(OR(ISNUMBER(J93)=0,J93&lt;0),1,""))</f>
        <v/>
      </c>
      <c r="AI93" s="36" t="str">
        <f aca="false">IF(U93="","",IF(OR(ISNUMBER(M93)=0,M93&lt;0),1,""))</f>
        <v/>
      </c>
      <c r="AK93" s="36" t="n">
        <f aca="false">IF(OR(U93="",K93=""),"",IF(OR(K93&lt;TabelleFisse!E$4,K93&gt;TabelleFisse!E$5),1,""))</f>
        <v>1</v>
      </c>
      <c r="AL93" s="36" t="str">
        <f aca="false">IF(OR(U93="",L93=""),"",IF(OR(L93&lt;TabelleFisse!E$4,L93&gt;TabelleFisse!E$5),1,""))</f>
        <v/>
      </c>
      <c r="AM93" s="36" t="str">
        <f aca="false">IF(OR(U93="",K93=""),"",IF(K93&gt;TabelleFisse!E$6,1,""))</f>
        <v/>
      </c>
      <c r="AN93" s="36" t="str">
        <f aca="false">IF(OR(U93="",L93=""),"",IF(L93&gt;TabelleFisse!E$6,1,""))</f>
        <v/>
      </c>
      <c r="AP93" s="36" t="n">
        <f aca="false">IF(U93="","",_xlfn.IFNA(VLOOKUP(C93,Partecipanti!$N$10:$O$1203,2,0),1))</f>
        <v>0</v>
      </c>
      <c r="AS93" s="37" t="str">
        <f aca="false">IF(R93=1,CONCATENATE(C93," ",1),"")</f>
        <v>L087 1</v>
      </c>
    </row>
    <row r="94" customFormat="false" ht="100.5" hidden="false" customHeight="true" outlineLevel="0" collapsed="false">
      <c r="A94" s="25" t="s">
        <v>218</v>
      </c>
      <c r="B94" s="21" t="str">
        <f aca="false">IF(Q94="","",Q94)</f>
        <v>ERRORI / ANOMALIE</v>
      </c>
      <c r="C94" s="26" t="str">
        <f aca="false">IF(E94="","",CONCATENATE("L",A94))</f>
        <v>L088</v>
      </c>
      <c r="D94" s="27"/>
      <c r="E94" s="28" t="s">
        <v>219</v>
      </c>
      <c r="F94" s="39"/>
      <c r="G94" s="40"/>
      <c r="H94" s="31" t="s">
        <v>43</v>
      </c>
      <c r="I94" s="32" t="s">
        <v>44</v>
      </c>
      <c r="J94" s="43" t="n">
        <v>39000</v>
      </c>
      <c r="K94" s="41" t="n">
        <v>42416</v>
      </c>
      <c r="L94" s="41"/>
      <c r="M94" s="35" t="n">
        <v>0</v>
      </c>
      <c r="N94" s="42"/>
      <c r="O94" s="28" t="s">
        <v>45</v>
      </c>
      <c r="Q94" s="20" t="str">
        <f aca="false">IF(AND(R94="",S94="",U94=""),"",IF(OR(R94=1,S94=1),"ERRORI / ANOMALIE","OK"))</f>
        <v>ERRORI / ANOMALIE</v>
      </c>
      <c r="R94" s="21" t="n">
        <f aca="false">IF(U94="","",IF(SUM(X94:AC94)+SUM(AF94:AP94)&gt;0,1,""))</f>
        <v>1</v>
      </c>
      <c r="S94" s="21" t="str">
        <f aca="false">IF(U94="","",IF(_xlfn.IFNA(VLOOKUP(CONCATENATE(C94," ",1),Partecipanti!AE$10:AF$1203,2,0),1)=1,"",1))</f>
        <v/>
      </c>
      <c r="U94" s="36" t="str">
        <f aca="false">TRIM(E94)</f>
        <v>Z52188C29F</v>
      </c>
      <c r="V94" s="36"/>
      <c r="W94" s="36" t="n">
        <f aca="false">IF(R94="","",1)</f>
        <v>1</v>
      </c>
      <c r="X94" s="36" t="str">
        <f aca="false">IF(U94="","",IF(COUNTIF(U$7:U$601,U94)=1,"",COUNTIF(U$7:U$601,U94)))</f>
        <v/>
      </c>
      <c r="Y94" s="36" t="str">
        <f aca="false">IF(X94="","",IF(X94&gt;1,1,""))</f>
        <v/>
      </c>
      <c r="Z94" s="36" t="str">
        <f aca="false">IF(U94="","",IF(LEN(TRIM(U94))&lt;&gt;10,1,""))</f>
        <v/>
      </c>
      <c r="AB94" s="36" t="str">
        <f aca="false">IF(U94="","",IF(OR(LEN(TRIM(H94))&gt;250,LEN(TRIM(H94))&lt;1),1,""))</f>
        <v/>
      </c>
      <c r="AC94" s="36" t="str">
        <f aca="false">IF(U94="","",IF(OR(LEN(TRIM(H94))&gt;220,LEN(TRIM(H94))&lt;1),1,""))</f>
        <v/>
      </c>
      <c r="AD94" s="37" t="n">
        <f aca="false">IF(U94="","",LEN(TRIM(H94)))</f>
        <v>37</v>
      </c>
      <c r="AF94" s="36" t="n">
        <f aca="false">IF(I94="","",_xlfn.IFNA(VLOOKUP(I94,TabelleFisse!$B$4:$C$21,2,0),1))</f>
        <v>0</v>
      </c>
      <c r="AH94" s="36" t="str">
        <f aca="false">IF(U94="","",IF(OR(ISNUMBER(J94)=0,J94&lt;0),1,""))</f>
        <v/>
      </c>
      <c r="AI94" s="36" t="str">
        <f aca="false">IF(U94="","",IF(OR(ISNUMBER(M94)=0,M94&lt;0),1,""))</f>
        <v/>
      </c>
      <c r="AK94" s="36" t="n">
        <f aca="false">IF(OR(U94="",K94=""),"",IF(OR(K94&lt;TabelleFisse!E$4,K94&gt;TabelleFisse!E$5),1,""))</f>
        <v>1</v>
      </c>
      <c r="AL94" s="36" t="str">
        <f aca="false">IF(OR(U94="",L94=""),"",IF(OR(L94&lt;TabelleFisse!E$4,L94&gt;TabelleFisse!E$5),1,""))</f>
        <v/>
      </c>
      <c r="AM94" s="36" t="str">
        <f aca="false">IF(OR(U94="",K94=""),"",IF(K94&gt;TabelleFisse!E$6,1,""))</f>
        <v/>
      </c>
      <c r="AN94" s="36" t="str">
        <f aca="false">IF(OR(U94="",L94=""),"",IF(L94&gt;TabelleFisse!E$6,1,""))</f>
        <v/>
      </c>
      <c r="AP94" s="36" t="n">
        <f aca="false">IF(U94="","",_xlfn.IFNA(VLOOKUP(C94,Partecipanti!$N$10:$O$1203,2,0),1))</f>
        <v>0</v>
      </c>
      <c r="AS94" s="37" t="str">
        <f aca="false">IF(R94=1,CONCATENATE(C94," ",1),"")</f>
        <v>L088 1</v>
      </c>
    </row>
    <row r="95" customFormat="false" ht="100.5" hidden="false" customHeight="true" outlineLevel="0" collapsed="false">
      <c r="A95" s="25" t="s">
        <v>220</v>
      </c>
      <c r="B95" s="21" t="str">
        <f aca="false">IF(Q95="","",Q95)</f>
        <v>ERRORI / ANOMALIE</v>
      </c>
      <c r="C95" s="26" t="str">
        <f aca="false">IF(E95="","",CONCATENATE("L",A95))</f>
        <v>L089</v>
      </c>
      <c r="D95" s="27"/>
      <c r="E95" s="28" t="s">
        <v>221</v>
      </c>
      <c r="F95" s="39"/>
      <c r="G95" s="40"/>
      <c r="H95" s="31" t="s">
        <v>43</v>
      </c>
      <c r="I95" s="32" t="s">
        <v>44</v>
      </c>
      <c r="J95" s="43" t="n">
        <v>39000</v>
      </c>
      <c r="K95" s="41" t="n">
        <v>42416</v>
      </c>
      <c r="L95" s="41"/>
      <c r="M95" s="35" t="n">
        <v>0</v>
      </c>
      <c r="N95" s="42"/>
      <c r="O95" s="28" t="s">
        <v>45</v>
      </c>
      <c r="Q95" s="20" t="str">
        <f aca="false">IF(AND(R95="",S95="",U95=""),"",IF(OR(R95=1,S95=1),"ERRORI / ANOMALIE","OK"))</f>
        <v>ERRORI / ANOMALIE</v>
      </c>
      <c r="R95" s="21" t="n">
        <f aca="false">IF(U95="","",IF(SUM(X95:AC95)+SUM(AF95:AP95)&gt;0,1,""))</f>
        <v>1</v>
      </c>
      <c r="S95" s="21" t="str">
        <f aca="false">IF(U95="","",IF(_xlfn.IFNA(VLOOKUP(CONCATENATE(C95," ",1),Partecipanti!AE$10:AF$1203,2,0),1)=1,"",1))</f>
        <v/>
      </c>
      <c r="U95" s="36" t="str">
        <f aca="false">TRIM(E95)</f>
        <v>ZAC188C359</v>
      </c>
      <c r="V95" s="36"/>
      <c r="W95" s="36" t="n">
        <f aca="false">IF(R95="","",1)</f>
        <v>1</v>
      </c>
      <c r="X95" s="36" t="str">
        <f aca="false">IF(U95="","",IF(COUNTIF(U$7:U$601,U95)=1,"",COUNTIF(U$7:U$601,U95)))</f>
        <v/>
      </c>
      <c r="Y95" s="36" t="str">
        <f aca="false">IF(X95="","",IF(X95&gt;1,1,""))</f>
        <v/>
      </c>
      <c r="Z95" s="36" t="str">
        <f aca="false">IF(U95="","",IF(LEN(TRIM(U95))&lt;&gt;10,1,""))</f>
        <v/>
      </c>
      <c r="AB95" s="36" t="str">
        <f aca="false">IF(U95="","",IF(OR(LEN(TRIM(H95))&gt;250,LEN(TRIM(H95))&lt;1),1,""))</f>
        <v/>
      </c>
      <c r="AC95" s="36" t="str">
        <f aca="false">IF(U95="","",IF(OR(LEN(TRIM(H95))&gt;220,LEN(TRIM(H95))&lt;1),1,""))</f>
        <v/>
      </c>
      <c r="AD95" s="37" t="n">
        <f aca="false">IF(U95="","",LEN(TRIM(H95)))</f>
        <v>37</v>
      </c>
      <c r="AF95" s="36" t="n">
        <f aca="false">IF(I95="","",_xlfn.IFNA(VLOOKUP(I95,TabelleFisse!$B$4:$C$21,2,0),1))</f>
        <v>0</v>
      </c>
      <c r="AH95" s="36" t="str">
        <f aca="false">IF(U95="","",IF(OR(ISNUMBER(J95)=0,J95&lt;0),1,""))</f>
        <v/>
      </c>
      <c r="AI95" s="36" t="str">
        <f aca="false">IF(U95="","",IF(OR(ISNUMBER(M95)=0,M95&lt;0),1,""))</f>
        <v/>
      </c>
      <c r="AK95" s="36" t="n">
        <f aca="false">IF(OR(U95="",K95=""),"",IF(OR(K95&lt;TabelleFisse!E$4,K95&gt;TabelleFisse!E$5),1,""))</f>
        <v>1</v>
      </c>
      <c r="AL95" s="36" t="str">
        <f aca="false">IF(OR(U95="",L95=""),"",IF(OR(L95&lt;TabelleFisse!E$4,L95&gt;TabelleFisse!E$5),1,""))</f>
        <v/>
      </c>
      <c r="AM95" s="36" t="str">
        <f aca="false">IF(OR(U95="",K95=""),"",IF(K95&gt;TabelleFisse!E$6,1,""))</f>
        <v/>
      </c>
      <c r="AN95" s="36" t="str">
        <f aca="false">IF(OR(U95="",L95=""),"",IF(L95&gt;TabelleFisse!E$6,1,""))</f>
        <v/>
      </c>
      <c r="AP95" s="36" t="n">
        <f aca="false">IF(U95="","",_xlfn.IFNA(VLOOKUP(C95,Partecipanti!$N$10:$O$1203,2,0),1))</f>
        <v>0</v>
      </c>
      <c r="AS95" s="37" t="str">
        <f aca="false">IF(R95=1,CONCATENATE(C95," ",1),"")</f>
        <v>L089 1</v>
      </c>
    </row>
    <row r="96" customFormat="false" ht="100.5" hidden="false" customHeight="true" outlineLevel="0" collapsed="false">
      <c r="A96" s="25" t="s">
        <v>222</v>
      </c>
      <c r="B96" s="21" t="str">
        <f aca="false">IF(Q96="","",Q96)</f>
        <v>ERRORI / ANOMALIE</v>
      </c>
      <c r="C96" s="26" t="str">
        <f aca="false">IF(E96="","",CONCATENATE("L",A96))</f>
        <v>L090</v>
      </c>
      <c r="D96" s="27"/>
      <c r="E96" s="28" t="s">
        <v>223</v>
      </c>
      <c r="F96" s="39"/>
      <c r="G96" s="40"/>
      <c r="H96" s="31" t="s">
        <v>43</v>
      </c>
      <c r="I96" s="32" t="s">
        <v>44</v>
      </c>
      <c r="J96" s="43" t="n">
        <v>39000</v>
      </c>
      <c r="K96" s="41" t="n">
        <v>42416</v>
      </c>
      <c r="L96" s="41"/>
      <c r="M96" s="35" t="n">
        <v>0</v>
      </c>
      <c r="N96" s="42"/>
      <c r="O96" s="28" t="s">
        <v>45</v>
      </c>
      <c r="Q96" s="20" t="str">
        <f aca="false">IF(AND(R96="",S96="",U96=""),"",IF(OR(R96=1,S96=1),"ERRORI / ANOMALIE","OK"))</f>
        <v>ERRORI / ANOMALIE</v>
      </c>
      <c r="R96" s="21" t="n">
        <f aca="false">IF(U96="","",IF(SUM(X96:AC96)+SUM(AF96:AP96)&gt;0,1,""))</f>
        <v>1</v>
      </c>
      <c r="S96" s="21" t="str">
        <f aca="false">IF(U96="","",IF(_xlfn.IFNA(VLOOKUP(CONCATENATE(C96," ",1),Partecipanti!AE$10:AF$1203,2,0),1)=1,"",1))</f>
        <v/>
      </c>
      <c r="U96" s="36" t="str">
        <f aca="false">TRIM(E96)</f>
        <v>Z52188C39A</v>
      </c>
      <c r="V96" s="36"/>
      <c r="W96" s="36" t="n">
        <f aca="false">IF(R96="","",1)</f>
        <v>1</v>
      </c>
      <c r="X96" s="36" t="str">
        <f aca="false">IF(U96="","",IF(COUNTIF(U$7:U$601,U96)=1,"",COUNTIF(U$7:U$601,U96)))</f>
        <v/>
      </c>
      <c r="Y96" s="36" t="str">
        <f aca="false">IF(X96="","",IF(X96&gt;1,1,""))</f>
        <v/>
      </c>
      <c r="Z96" s="36" t="str">
        <f aca="false">IF(U96="","",IF(LEN(TRIM(U96))&lt;&gt;10,1,""))</f>
        <v/>
      </c>
      <c r="AB96" s="36" t="str">
        <f aca="false">IF(U96="","",IF(OR(LEN(TRIM(H96))&gt;250,LEN(TRIM(H96))&lt;1),1,""))</f>
        <v/>
      </c>
      <c r="AC96" s="36" t="str">
        <f aca="false">IF(U96="","",IF(OR(LEN(TRIM(H96))&gt;220,LEN(TRIM(H96))&lt;1),1,""))</f>
        <v/>
      </c>
      <c r="AD96" s="37" t="n">
        <f aca="false">IF(U96="","",LEN(TRIM(H96)))</f>
        <v>37</v>
      </c>
      <c r="AF96" s="36" t="n">
        <f aca="false">IF(I96="","",_xlfn.IFNA(VLOOKUP(I96,TabelleFisse!$B$4:$C$21,2,0),1))</f>
        <v>0</v>
      </c>
      <c r="AH96" s="36" t="str">
        <f aca="false">IF(U96="","",IF(OR(ISNUMBER(J96)=0,J96&lt;0),1,""))</f>
        <v/>
      </c>
      <c r="AI96" s="36" t="str">
        <f aca="false">IF(U96="","",IF(OR(ISNUMBER(M96)=0,M96&lt;0),1,""))</f>
        <v/>
      </c>
      <c r="AK96" s="36" t="n">
        <f aca="false">IF(OR(U96="",K96=""),"",IF(OR(K96&lt;TabelleFisse!E$4,K96&gt;TabelleFisse!E$5),1,""))</f>
        <v>1</v>
      </c>
      <c r="AL96" s="36" t="str">
        <f aca="false">IF(OR(U96="",L96=""),"",IF(OR(L96&lt;TabelleFisse!E$4,L96&gt;TabelleFisse!E$5),1,""))</f>
        <v/>
      </c>
      <c r="AM96" s="36" t="str">
        <f aca="false">IF(OR(U96="",K96=""),"",IF(K96&gt;TabelleFisse!E$6,1,""))</f>
        <v/>
      </c>
      <c r="AN96" s="36" t="str">
        <f aca="false">IF(OR(U96="",L96=""),"",IF(L96&gt;TabelleFisse!E$6,1,""))</f>
        <v/>
      </c>
      <c r="AP96" s="36" t="n">
        <f aca="false">IF(U96="","",_xlfn.IFNA(VLOOKUP(C96,Partecipanti!$N$10:$O$1203,2,0),1))</f>
        <v>0</v>
      </c>
      <c r="AS96" s="37" t="str">
        <f aca="false">IF(R96=1,CONCATENATE(C96," ",1),"")</f>
        <v>L090 1</v>
      </c>
    </row>
    <row r="97" customFormat="false" ht="100.5" hidden="false" customHeight="true" outlineLevel="0" collapsed="false">
      <c r="A97" s="25" t="s">
        <v>224</v>
      </c>
      <c r="B97" s="21" t="str">
        <f aca="false">IF(Q97="","",Q97)</f>
        <v>ERRORI / ANOMALIE</v>
      </c>
      <c r="C97" s="26" t="str">
        <f aca="false">IF(E97="","",CONCATENATE("L",A97))</f>
        <v>L091</v>
      </c>
      <c r="D97" s="27"/>
      <c r="E97" s="28" t="s">
        <v>225</v>
      </c>
      <c r="F97" s="39"/>
      <c r="G97" s="40"/>
      <c r="H97" s="31" t="s">
        <v>43</v>
      </c>
      <c r="I97" s="32" t="s">
        <v>44</v>
      </c>
      <c r="J97" s="43" t="n">
        <v>30000</v>
      </c>
      <c r="K97" s="41" t="n">
        <v>42417</v>
      </c>
      <c r="L97" s="41"/>
      <c r="M97" s="35" t="n">
        <v>0</v>
      </c>
      <c r="N97" s="42"/>
      <c r="O97" s="28" t="s">
        <v>45</v>
      </c>
      <c r="Q97" s="20" t="str">
        <f aca="false">IF(AND(R97="",S97="",U97=""),"",IF(OR(R97=1,S97=1),"ERRORI / ANOMALIE","OK"))</f>
        <v>ERRORI / ANOMALIE</v>
      </c>
      <c r="R97" s="21" t="n">
        <f aca="false">IF(U97="","",IF(SUM(X97:AC97)+SUM(AF97:AP97)&gt;0,1,""))</f>
        <v>1</v>
      </c>
      <c r="S97" s="21" t="str">
        <f aca="false">IF(U97="","",IF(_xlfn.IFNA(VLOOKUP(CONCATENATE(C97," ",1),Partecipanti!AE$10:AF$1203,2,0),1)=1,"",1))</f>
        <v/>
      </c>
      <c r="U97" s="36" t="str">
        <f aca="false">TRIM(E97)</f>
        <v>Z781893F94</v>
      </c>
      <c r="V97" s="36"/>
      <c r="W97" s="36" t="n">
        <f aca="false">IF(R97="","",1)</f>
        <v>1</v>
      </c>
      <c r="X97" s="36" t="str">
        <f aca="false">IF(U97="","",IF(COUNTIF(U$7:U$601,U97)=1,"",COUNTIF(U$7:U$601,U97)))</f>
        <v/>
      </c>
      <c r="Y97" s="36" t="str">
        <f aca="false">IF(X97="","",IF(X97&gt;1,1,""))</f>
        <v/>
      </c>
      <c r="Z97" s="36" t="str">
        <f aca="false">IF(U97="","",IF(LEN(TRIM(U97))&lt;&gt;10,1,""))</f>
        <v/>
      </c>
      <c r="AB97" s="36" t="str">
        <f aca="false">IF(U97="","",IF(OR(LEN(TRIM(H97))&gt;250,LEN(TRIM(H97))&lt;1),1,""))</f>
        <v/>
      </c>
      <c r="AC97" s="36" t="str">
        <f aca="false">IF(U97="","",IF(OR(LEN(TRIM(H97))&gt;220,LEN(TRIM(H97))&lt;1),1,""))</f>
        <v/>
      </c>
      <c r="AD97" s="37" t="n">
        <f aca="false">IF(U97="","",LEN(TRIM(H97)))</f>
        <v>37</v>
      </c>
      <c r="AF97" s="36" t="n">
        <f aca="false">IF(I97="","",_xlfn.IFNA(VLOOKUP(I97,TabelleFisse!$B$4:$C$21,2,0),1))</f>
        <v>0</v>
      </c>
      <c r="AH97" s="36" t="str">
        <f aca="false">IF(U97="","",IF(OR(ISNUMBER(J97)=0,J97&lt;0),1,""))</f>
        <v/>
      </c>
      <c r="AI97" s="36" t="str">
        <f aca="false">IF(U97="","",IF(OR(ISNUMBER(M97)=0,M97&lt;0),1,""))</f>
        <v/>
      </c>
      <c r="AK97" s="36" t="n">
        <f aca="false">IF(OR(U97="",K97=""),"",IF(OR(K97&lt;TabelleFisse!E$4,K97&gt;TabelleFisse!E$5),1,""))</f>
        <v>1</v>
      </c>
      <c r="AL97" s="36" t="str">
        <f aca="false">IF(OR(U97="",L97=""),"",IF(OR(L97&lt;TabelleFisse!E$4,L97&gt;TabelleFisse!E$5),1,""))</f>
        <v/>
      </c>
      <c r="AM97" s="36" t="str">
        <f aca="false">IF(OR(U97="",K97=""),"",IF(K97&gt;TabelleFisse!E$6,1,""))</f>
        <v/>
      </c>
      <c r="AN97" s="36" t="str">
        <f aca="false">IF(OR(U97="",L97=""),"",IF(L97&gt;TabelleFisse!E$6,1,""))</f>
        <v/>
      </c>
      <c r="AP97" s="36" t="n">
        <f aca="false">IF(U97="","",_xlfn.IFNA(VLOOKUP(C97,Partecipanti!$N$10:$O$1203,2,0),1))</f>
        <v>0</v>
      </c>
      <c r="AS97" s="37" t="str">
        <f aca="false">IF(R97=1,CONCATENATE(C97," ",1),"")</f>
        <v>L091 1</v>
      </c>
    </row>
    <row r="98" customFormat="false" ht="100.5" hidden="false" customHeight="true" outlineLevel="0" collapsed="false">
      <c r="A98" s="25" t="s">
        <v>226</v>
      </c>
      <c r="B98" s="21" t="str">
        <f aca="false">IF(Q98="","",Q98)</f>
        <v>ERRORI / ANOMALIE</v>
      </c>
      <c r="C98" s="26" t="str">
        <f aca="false">IF(E98="","",CONCATENATE("L",A98))</f>
        <v>L092</v>
      </c>
      <c r="D98" s="27"/>
      <c r="E98" s="28" t="s">
        <v>227</v>
      </c>
      <c r="F98" s="39"/>
      <c r="G98" s="40"/>
      <c r="H98" s="31" t="s">
        <v>43</v>
      </c>
      <c r="I98" s="32" t="s">
        <v>44</v>
      </c>
      <c r="J98" s="43" t="n">
        <v>10000</v>
      </c>
      <c r="K98" s="41" t="n">
        <v>42418</v>
      </c>
      <c r="L98" s="41"/>
      <c r="M98" s="35" t="n">
        <v>0</v>
      </c>
      <c r="N98" s="42"/>
      <c r="O98" s="28" t="s">
        <v>45</v>
      </c>
      <c r="Q98" s="20" t="str">
        <f aca="false">IF(AND(R98="",S98="",U98=""),"",IF(OR(R98=1,S98=1),"ERRORI / ANOMALIE","OK"))</f>
        <v>ERRORI / ANOMALIE</v>
      </c>
      <c r="R98" s="21" t="n">
        <f aca="false">IF(U98="","",IF(SUM(X98:AC98)+SUM(AF98:AP98)&gt;0,1,""))</f>
        <v>1</v>
      </c>
      <c r="S98" s="21" t="str">
        <f aca="false">IF(U98="","",IF(_xlfn.IFNA(VLOOKUP(CONCATENATE(C98," ",1),Partecipanti!AE$10:AF$1203,2,0),1)=1,"",1))</f>
        <v/>
      </c>
      <c r="U98" s="36" t="str">
        <f aca="false">TRIM(E98)</f>
        <v>Z581895E2C</v>
      </c>
      <c r="V98" s="36"/>
      <c r="W98" s="36" t="n">
        <f aca="false">IF(R98="","",1)</f>
        <v>1</v>
      </c>
      <c r="X98" s="36" t="str">
        <f aca="false">IF(U98="","",IF(COUNTIF(U$7:U$601,U98)=1,"",COUNTIF(U$7:U$601,U98)))</f>
        <v/>
      </c>
      <c r="Y98" s="36" t="str">
        <f aca="false">IF(X98="","",IF(X98&gt;1,1,""))</f>
        <v/>
      </c>
      <c r="Z98" s="36" t="str">
        <f aca="false">IF(U98="","",IF(LEN(TRIM(U98))&lt;&gt;10,1,""))</f>
        <v/>
      </c>
      <c r="AB98" s="36" t="str">
        <f aca="false">IF(U98="","",IF(OR(LEN(TRIM(H98))&gt;250,LEN(TRIM(H98))&lt;1),1,""))</f>
        <v/>
      </c>
      <c r="AC98" s="36" t="str">
        <f aca="false">IF(U98="","",IF(OR(LEN(TRIM(H98))&gt;220,LEN(TRIM(H98))&lt;1),1,""))</f>
        <v/>
      </c>
      <c r="AD98" s="37" t="n">
        <f aca="false">IF(U98="","",LEN(TRIM(H98)))</f>
        <v>37</v>
      </c>
      <c r="AF98" s="36" t="n">
        <f aca="false">IF(I98="","",_xlfn.IFNA(VLOOKUP(I98,TabelleFisse!$B$4:$C$21,2,0),1))</f>
        <v>0</v>
      </c>
      <c r="AH98" s="36" t="str">
        <f aca="false">IF(U98="","",IF(OR(ISNUMBER(J98)=0,J98&lt;0),1,""))</f>
        <v/>
      </c>
      <c r="AI98" s="36" t="str">
        <f aca="false">IF(U98="","",IF(OR(ISNUMBER(M98)=0,M98&lt;0),1,""))</f>
        <v/>
      </c>
      <c r="AK98" s="36" t="n">
        <f aca="false">IF(OR(U98="",K98=""),"",IF(OR(K98&lt;TabelleFisse!E$4,K98&gt;TabelleFisse!E$5),1,""))</f>
        <v>1</v>
      </c>
      <c r="AL98" s="36" t="str">
        <f aca="false">IF(OR(U98="",L98=""),"",IF(OR(L98&lt;TabelleFisse!E$4,L98&gt;TabelleFisse!E$5),1,""))</f>
        <v/>
      </c>
      <c r="AM98" s="36" t="str">
        <f aca="false">IF(OR(U98="",K98=""),"",IF(K98&gt;TabelleFisse!E$6,1,""))</f>
        <v/>
      </c>
      <c r="AN98" s="36" t="str">
        <f aca="false">IF(OR(U98="",L98=""),"",IF(L98&gt;TabelleFisse!E$6,1,""))</f>
        <v/>
      </c>
      <c r="AP98" s="36" t="n">
        <f aca="false">IF(U98="","",_xlfn.IFNA(VLOOKUP(C98,Partecipanti!$N$10:$O$1203,2,0),1))</f>
        <v>0</v>
      </c>
      <c r="AS98" s="37" t="str">
        <f aca="false">IF(R98=1,CONCATENATE(C98," ",1),"")</f>
        <v>L092 1</v>
      </c>
    </row>
    <row r="99" customFormat="false" ht="100.5" hidden="false" customHeight="true" outlineLevel="0" collapsed="false">
      <c r="A99" s="25" t="s">
        <v>228</v>
      </c>
      <c r="B99" s="21" t="str">
        <f aca="false">IF(Q99="","",Q99)</f>
        <v>ERRORI / ANOMALIE</v>
      </c>
      <c r="C99" s="26" t="str">
        <f aca="false">IF(E99="","",CONCATENATE("L",A99))</f>
        <v>L093</v>
      </c>
      <c r="D99" s="27"/>
      <c r="E99" s="28" t="s">
        <v>229</v>
      </c>
      <c r="F99" s="39"/>
      <c r="G99" s="40"/>
      <c r="H99" s="31" t="s">
        <v>43</v>
      </c>
      <c r="I99" s="32" t="s">
        <v>44</v>
      </c>
      <c r="J99" s="43" t="n">
        <v>39000</v>
      </c>
      <c r="K99" s="41" t="n">
        <v>42419</v>
      </c>
      <c r="L99" s="41"/>
      <c r="M99" s="35" t="n">
        <v>0</v>
      </c>
      <c r="N99" s="42"/>
      <c r="O99" s="28" t="s">
        <v>45</v>
      </c>
      <c r="Q99" s="20" t="str">
        <f aca="false">IF(AND(R99="",S99="",U99=""),"",IF(OR(R99=1,S99=1),"ERRORI / ANOMALIE","OK"))</f>
        <v>ERRORI / ANOMALIE</v>
      </c>
      <c r="R99" s="21" t="n">
        <f aca="false">IF(U99="","",IF(SUM(X99:AC99)+SUM(AF99:AP99)&gt;0,1,""))</f>
        <v>1</v>
      </c>
      <c r="S99" s="21" t="str">
        <f aca="false">IF(U99="","",IF(_xlfn.IFNA(VLOOKUP(CONCATENATE(C99," ",1),Partecipanti!AE$10:AF$1203,2,0),1)=1,"",1))</f>
        <v/>
      </c>
      <c r="U99" s="36" t="str">
        <f aca="false">TRIM(E99)</f>
        <v>Z2C189F221</v>
      </c>
      <c r="V99" s="36"/>
      <c r="W99" s="36" t="n">
        <f aca="false">IF(R99="","",1)</f>
        <v>1</v>
      </c>
      <c r="X99" s="36" t="str">
        <f aca="false">IF(U99="","",IF(COUNTIF(U$7:U$601,U99)=1,"",COUNTIF(U$7:U$601,U99)))</f>
        <v/>
      </c>
      <c r="Y99" s="36" t="str">
        <f aca="false">IF(X99="","",IF(X99&gt;1,1,""))</f>
        <v/>
      </c>
      <c r="Z99" s="36" t="str">
        <f aca="false">IF(U99="","",IF(LEN(TRIM(U99))&lt;&gt;10,1,""))</f>
        <v/>
      </c>
      <c r="AB99" s="36" t="str">
        <f aca="false">IF(U99="","",IF(OR(LEN(TRIM(H99))&gt;250,LEN(TRIM(H99))&lt;1),1,""))</f>
        <v/>
      </c>
      <c r="AC99" s="36" t="str">
        <f aca="false">IF(U99="","",IF(OR(LEN(TRIM(H99))&gt;220,LEN(TRIM(H99))&lt;1),1,""))</f>
        <v/>
      </c>
      <c r="AD99" s="37" t="n">
        <f aca="false">IF(U99="","",LEN(TRIM(H99)))</f>
        <v>37</v>
      </c>
      <c r="AF99" s="36" t="n">
        <f aca="false">IF(I99="","",_xlfn.IFNA(VLOOKUP(I99,TabelleFisse!$B$4:$C$21,2,0),1))</f>
        <v>0</v>
      </c>
      <c r="AH99" s="36" t="str">
        <f aca="false">IF(U99="","",IF(OR(ISNUMBER(J99)=0,J99&lt;0),1,""))</f>
        <v/>
      </c>
      <c r="AI99" s="36" t="str">
        <f aca="false">IF(U99="","",IF(OR(ISNUMBER(M99)=0,M99&lt;0),1,""))</f>
        <v/>
      </c>
      <c r="AK99" s="36" t="n">
        <f aca="false">IF(OR(U99="",K99=""),"",IF(OR(K99&lt;TabelleFisse!E$4,K99&gt;TabelleFisse!E$5),1,""))</f>
        <v>1</v>
      </c>
      <c r="AL99" s="36" t="str">
        <f aca="false">IF(OR(U99="",L99=""),"",IF(OR(L99&lt;TabelleFisse!E$4,L99&gt;TabelleFisse!E$5),1,""))</f>
        <v/>
      </c>
      <c r="AM99" s="36" t="str">
        <f aca="false">IF(OR(U99="",K99=""),"",IF(K99&gt;TabelleFisse!E$6,1,""))</f>
        <v/>
      </c>
      <c r="AN99" s="36" t="str">
        <f aca="false">IF(OR(U99="",L99=""),"",IF(L99&gt;TabelleFisse!E$6,1,""))</f>
        <v/>
      </c>
      <c r="AP99" s="36" t="n">
        <f aca="false">IF(U99="","",_xlfn.IFNA(VLOOKUP(C99,Partecipanti!$N$10:$O$1203,2,0),1))</f>
        <v>0</v>
      </c>
      <c r="AS99" s="37" t="str">
        <f aca="false">IF(R99=1,CONCATENATE(C99," ",1),"")</f>
        <v>L093 1</v>
      </c>
    </row>
    <row r="100" customFormat="false" ht="100.5" hidden="false" customHeight="true" outlineLevel="0" collapsed="false">
      <c r="A100" s="25" t="s">
        <v>230</v>
      </c>
      <c r="B100" s="21" t="str">
        <f aca="false">IF(Q100="","",Q100)</f>
        <v>ERRORI / ANOMALIE</v>
      </c>
      <c r="C100" s="26" t="str">
        <f aca="false">IF(E100="","",CONCATENATE("L",A100))</f>
        <v>L094</v>
      </c>
      <c r="D100" s="27"/>
      <c r="E100" s="28" t="s">
        <v>231</v>
      </c>
      <c r="F100" s="39"/>
      <c r="G100" s="40"/>
      <c r="H100" s="31" t="s">
        <v>43</v>
      </c>
      <c r="I100" s="32" t="s">
        <v>44</v>
      </c>
      <c r="J100" s="43" t="n">
        <v>30000</v>
      </c>
      <c r="K100" s="41" t="n">
        <v>42422</v>
      </c>
      <c r="L100" s="41"/>
      <c r="M100" s="35" t="n">
        <v>0</v>
      </c>
      <c r="N100" s="42"/>
      <c r="O100" s="28" t="s">
        <v>45</v>
      </c>
      <c r="Q100" s="20" t="str">
        <f aca="false">IF(AND(R100="",S100="",U100=""),"",IF(OR(R100=1,S100=1),"ERRORI / ANOMALIE","OK"))</f>
        <v>ERRORI / ANOMALIE</v>
      </c>
      <c r="R100" s="21" t="n">
        <f aca="false">IF(U100="","",IF(SUM(X100:AC100)+SUM(AF100:AP100)&gt;0,1,""))</f>
        <v>1</v>
      </c>
      <c r="S100" s="21" t="str">
        <f aca="false">IF(U100="","",IF(_xlfn.IFNA(VLOOKUP(CONCATENATE(C100," ",1),Partecipanti!AE$10:AF$1203,2,0),1)=1,"",1))</f>
        <v/>
      </c>
      <c r="U100" s="36" t="str">
        <f aca="false">TRIM(E100)</f>
        <v>Z5418A06B7</v>
      </c>
      <c r="V100" s="36"/>
      <c r="W100" s="36" t="n">
        <f aca="false">IF(R100="","",1)</f>
        <v>1</v>
      </c>
      <c r="X100" s="36" t="str">
        <f aca="false">IF(U100="","",IF(COUNTIF(U$7:U$601,U100)=1,"",COUNTIF(U$7:U$601,U100)))</f>
        <v/>
      </c>
      <c r="Y100" s="36" t="str">
        <f aca="false">IF(X100="","",IF(X100&gt;1,1,""))</f>
        <v/>
      </c>
      <c r="Z100" s="36" t="str">
        <f aca="false">IF(U100="","",IF(LEN(TRIM(U100))&lt;&gt;10,1,""))</f>
        <v/>
      </c>
      <c r="AB100" s="36" t="str">
        <f aca="false">IF(U100="","",IF(OR(LEN(TRIM(H100))&gt;250,LEN(TRIM(H100))&lt;1),1,""))</f>
        <v/>
      </c>
      <c r="AC100" s="36" t="str">
        <f aca="false">IF(U100="","",IF(OR(LEN(TRIM(H100))&gt;220,LEN(TRIM(H100))&lt;1),1,""))</f>
        <v/>
      </c>
      <c r="AD100" s="37" t="n">
        <f aca="false">IF(U100="","",LEN(TRIM(H100)))</f>
        <v>37</v>
      </c>
      <c r="AF100" s="36" t="n">
        <f aca="false">IF(I100="","",_xlfn.IFNA(VLOOKUP(I100,TabelleFisse!$B$4:$C$21,2,0),1))</f>
        <v>0</v>
      </c>
      <c r="AH100" s="36" t="str">
        <f aca="false">IF(U100="","",IF(OR(ISNUMBER(J100)=0,J100&lt;0),1,""))</f>
        <v/>
      </c>
      <c r="AI100" s="36" t="str">
        <f aca="false">IF(U100="","",IF(OR(ISNUMBER(M100)=0,M100&lt;0),1,""))</f>
        <v/>
      </c>
      <c r="AK100" s="36" t="n">
        <f aca="false">IF(OR(U100="",K100=""),"",IF(OR(K100&lt;TabelleFisse!E$4,K100&gt;TabelleFisse!E$5),1,""))</f>
        <v>1</v>
      </c>
      <c r="AL100" s="36" t="str">
        <f aca="false">IF(OR(U100="",L100=""),"",IF(OR(L100&lt;TabelleFisse!E$4,L100&gt;TabelleFisse!E$5),1,""))</f>
        <v/>
      </c>
      <c r="AM100" s="36" t="str">
        <f aca="false">IF(OR(U100="",K100=""),"",IF(K100&gt;TabelleFisse!E$6,1,""))</f>
        <v/>
      </c>
      <c r="AN100" s="36" t="str">
        <f aca="false">IF(OR(U100="",L100=""),"",IF(L100&gt;TabelleFisse!E$6,1,""))</f>
        <v/>
      </c>
      <c r="AP100" s="36" t="n">
        <f aca="false">IF(U100="","",_xlfn.IFNA(VLOOKUP(C100,Partecipanti!$N$10:$O$1203,2,0),1))</f>
        <v>0</v>
      </c>
      <c r="AS100" s="37" t="str">
        <f aca="false">IF(R100=1,CONCATENATE(C100," ",1),"")</f>
        <v>L094 1</v>
      </c>
    </row>
    <row r="101" customFormat="false" ht="100.5" hidden="false" customHeight="true" outlineLevel="0" collapsed="false">
      <c r="A101" s="25" t="s">
        <v>232</v>
      </c>
      <c r="B101" s="21" t="str">
        <f aca="false">IF(Q101="","",Q101)</f>
        <v>ERRORI / ANOMALIE</v>
      </c>
      <c r="C101" s="26" t="str">
        <f aca="false">IF(E101="","",CONCATENATE("L",A101))</f>
        <v>L095</v>
      </c>
      <c r="D101" s="27"/>
      <c r="E101" s="28" t="s">
        <v>233</v>
      </c>
      <c r="F101" s="39"/>
      <c r="G101" s="40"/>
      <c r="H101" s="31" t="s">
        <v>43</v>
      </c>
      <c r="I101" s="32" t="s">
        <v>44</v>
      </c>
      <c r="J101" s="43" t="n">
        <v>30000</v>
      </c>
      <c r="K101" s="41" t="n">
        <v>42422</v>
      </c>
      <c r="L101" s="41"/>
      <c r="M101" s="35" t="n">
        <v>0</v>
      </c>
      <c r="N101" s="42"/>
      <c r="O101" s="28" t="s">
        <v>45</v>
      </c>
      <c r="Q101" s="20" t="str">
        <f aca="false">IF(AND(R101="",S101="",U101=""),"",IF(OR(R101=1,S101=1),"ERRORI / ANOMALIE","OK"))</f>
        <v>ERRORI / ANOMALIE</v>
      </c>
      <c r="R101" s="21" t="n">
        <f aca="false">IF(U101="","",IF(SUM(X101:AC101)+SUM(AF101:AP101)&gt;0,1,""))</f>
        <v>1</v>
      </c>
      <c r="S101" s="21" t="str">
        <f aca="false">IF(U101="","",IF(_xlfn.IFNA(VLOOKUP(CONCATENATE(C101," ",1),Partecipanti!AE$10:AF$1203,2,0),1)=1,"",1))</f>
        <v/>
      </c>
      <c r="U101" s="36" t="str">
        <f aca="false">TRIM(E101)</f>
        <v>Z9418A1601</v>
      </c>
      <c r="V101" s="36"/>
      <c r="W101" s="36" t="n">
        <f aca="false">IF(R101="","",1)</f>
        <v>1</v>
      </c>
      <c r="X101" s="36" t="str">
        <f aca="false">IF(U101="","",IF(COUNTIF(U$7:U$601,U101)=1,"",COUNTIF(U$7:U$601,U101)))</f>
        <v/>
      </c>
      <c r="Y101" s="36" t="str">
        <f aca="false">IF(X101="","",IF(X101&gt;1,1,""))</f>
        <v/>
      </c>
      <c r="Z101" s="36" t="str">
        <f aca="false">IF(U101="","",IF(LEN(TRIM(U101))&lt;&gt;10,1,""))</f>
        <v/>
      </c>
      <c r="AB101" s="36" t="str">
        <f aca="false">IF(U101="","",IF(OR(LEN(TRIM(H101))&gt;250,LEN(TRIM(H101))&lt;1),1,""))</f>
        <v/>
      </c>
      <c r="AC101" s="36" t="str">
        <f aca="false">IF(U101="","",IF(OR(LEN(TRIM(H101))&gt;220,LEN(TRIM(H101))&lt;1),1,""))</f>
        <v/>
      </c>
      <c r="AD101" s="37" t="n">
        <f aca="false">IF(U101="","",LEN(TRIM(H101)))</f>
        <v>37</v>
      </c>
      <c r="AF101" s="36" t="n">
        <f aca="false">IF(I101="","",_xlfn.IFNA(VLOOKUP(I101,TabelleFisse!$B$4:$C$21,2,0),1))</f>
        <v>0</v>
      </c>
      <c r="AH101" s="36" t="str">
        <f aca="false">IF(U101="","",IF(OR(ISNUMBER(J101)=0,J101&lt;0),1,""))</f>
        <v/>
      </c>
      <c r="AI101" s="36" t="str">
        <f aca="false">IF(U101="","",IF(OR(ISNUMBER(M101)=0,M101&lt;0),1,""))</f>
        <v/>
      </c>
      <c r="AK101" s="36" t="n">
        <f aca="false">IF(OR(U101="",K101=""),"",IF(OR(K101&lt;TabelleFisse!E$4,K101&gt;TabelleFisse!E$5),1,""))</f>
        <v>1</v>
      </c>
      <c r="AL101" s="36" t="str">
        <f aca="false">IF(OR(U101="",L101=""),"",IF(OR(L101&lt;TabelleFisse!E$4,L101&gt;TabelleFisse!E$5),1,""))</f>
        <v/>
      </c>
      <c r="AM101" s="36" t="str">
        <f aca="false">IF(OR(U101="",K101=""),"",IF(K101&gt;TabelleFisse!E$6,1,""))</f>
        <v/>
      </c>
      <c r="AN101" s="36" t="str">
        <f aca="false">IF(OR(U101="",L101=""),"",IF(L101&gt;TabelleFisse!E$6,1,""))</f>
        <v/>
      </c>
      <c r="AP101" s="36" t="n">
        <f aca="false">IF(U101="","",_xlfn.IFNA(VLOOKUP(C101,Partecipanti!$N$10:$O$1203,2,0),1))</f>
        <v>0</v>
      </c>
      <c r="AS101" s="37" t="str">
        <f aca="false">IF(R101=1,CONCATENATE(C101," ",1),"")</f>
        <v>L095 1</v>
      </c>
    </row>
    <row r="102" customFormat="false" ht="100.5" hidden="false" customHeight="true" outlineLevel="0" collapsed="false">
      <c r="A102" s="25" t="s">
        <v>234</v>
      </c>
      <c r="B102" s="21" t="str">
        <f aca="false">IF(Q102="","",Q102)</f>
        <v>ERRORI / ANOMALIE</v>
      </c>
      <c r="C102" s="26" t="str">
        <f aca="false">IF(E102="","",CONCATENATE("L",A102))</f>
        <v>L096</v>
      </c>
      <c r="D102" s="27"/>
      <c r="E102" s="28" t="s">
        <v>235</v>
      </c>
      <c r="F102" s="39"/>
      <c r="G102" s="40"/>
      <c r="H102" s="31" t="s">
        <v>43</v>
      </c>
      <c r="I102" s="32" t="s">
        <v>44</v>
      </c>
      <c r="J102" s="43" t="n">
        <v>39000</v>
      </c>
      <c r="K102" s="41" t="n">
        <v>42422</v>
      </c>
      <c r="L102" s="41"/>
      <c r="M102" s="35" t="n">
        <v>0</v>
      </c>
      <c r="N102" s="42"/>
      <c r="O102" s="28" t="s">
        <v>45</v>
      </c>
      <c r="Q102" s="20" t="str">
        <f aca="false">IF(AND(R102="",S102="",U102=""),"",IF(OR(R102=1,S102=1),"ERRORI / ANOMALIE","OK"))</f>
        <v>ERRORI / ANOMALIE</v>
      </c>
      <c r="R102" s="21" t="n">
        <f aca="false">IF(U102="","",IF(SUM(X102:AC102)+SUM(AF102:AP102)&gt;0,1,""))</f>
        <v>1</v>
      </c>
      <c r="S102" s="21" t="str">
        <f aca="false">IF(U102="","",IF(_xlfn.IFNA(VLOOKUP(CONCATENATE(C102," ",1),Partecipanti!AE$10:AF$1203,2,0),1)=1,"",1))</f>
        <v/>
      </c>
      <c r="U102" s="36" t="str">
        <f aca="false">TRIM(E102)</f>
        <v>ZE818A180E</v>
      </c>
      <c r="V102" s="36"/>
      <c r="W102" s="36" t="n">
        <f aca="false">IF(R102="","",1)</f>
        <v>1</v>
      </c>
      <c r="X102" s="36" t="str">
        <f aca="false">IF(U102="","",IF(COUNTIF(U$7:U$601,U102)=1,"",COUNTIF(U$7:U$601,U102)))</f>
        <v/>
      </c>
      <c r="Y102" s="36" t="str">
        <f aca="false">IF(X102="","",IF(X102&gt;1,1,""))</f>
        <v/>
      </c>
      <c r="Z102" s="36" t="str">
        <f aca="false">IF(U102="","",IF(LEN(TRIM(U102))&lt;&gt;10,1,""))</f>
        <v/>
      </c>
      <c r="AB102" s="36" t="str">
        <f aca="false">IF(U102="","",IF(OR(LEN(TRIM(H102))&gt;250,LEN(TRIM(H102))&lt;1),1,""))</f>
        <v/>
      </c>
      <c r="AC102" s="36" t="str">
        <f aca="false">IF(U102="","",IF(OR(LEN(TRIM(H102))&gt;220,LEN(TRIM(H102))&lt;1),1,""))</f>
        <v/>
      </c>
      <c r="AD102" s="37" t="n">
        <f aca="false">IF(U102="","",LEN(TRIM(H102)))</f>
        <v>37</v>
      </c>
      <c r="AF102" s="36" t="n">
        <f aca="false">IF(I102="","",_xlfn.IFNA(VLOOKUP(I102,TabelleFisse!$B$4:$C$21,2,0),1))</f>
        <v>0</v>
      </c>
      <c r="AH102" s="36" t="str">
        <f aca="false">IF(U102="","",IF(OR(ISNUMBER(J102)=0,J102&lt;0),1,""))</f>
        <v/>
      </c>
      <c r="AI102" s="36" t="str">
        <f aca="false">IF(U102="","",IF(OR(ISNUMBER(M102)=0,M102&lt;0),1,""))</f>
        <v/>
      </c>
      <c r="AK102" s="36" t="n">
        <f aca="false">IF(OR(U102="",K102=""),"",IF(OR(K102&lt;TabelleFisse!E$4,K102&gt;TabelleFisse!E$5),1,""))</f>
        <v>1</v>
      </c>
      <c r="AL102" s="36" t="str">
        <f aca="false">IF(OR(U102="",L102=""),"",IF(OR(L102&lt;TabelleFisse!E$4,L102&gt;TabelleFisse!E$5),1,""))</f>
        <v/>
      </c>
      <c r="AM102" s="36" t="str">
        <f aca="false">IF(OR(U102="",K102=""),"",IF(K102&gt;TabelleFisse!E$6,1,""))</f>
        <v/>
      </c>
      <c r="AN102" s="36" t="str">
        <f aca="false">IF(OR(U102="",L102=""),"",IF(L102&gt;TabelleFisse!E$6,1,""))</f>
        <v/>
      </c>
      <c r="AP102" s="36" t="n">
        <f aca="false">IF(U102="","",_xlfn.IFNA(VLOOKUP(C102,Partecipanti!$N$10:$O$1203,2,0),1))</f>
        <v>0</v>
      </c>
      <c r="AS102" s="37" t="str">
        <f aca="false">IF(R102=1,CONCATENATE(C102," ",1),"")</f>
        <v>L096 1</v>
      </c>
    </row>
    <row r="103" customFormat="false" ht="100.5" hidden="false" customHeight="true" outlineLevel="0" collapsed="false">
      <c r="A103" s="25" t="s">
        <v>236</v>
      </c>
      <c r="B103" s="21" t="str">
        <f aca="false">IF(Q103="","",Q103)</f>
        <v>ERRORI / ANOMALIE</v>
      </c>
      <c r="C103" s="26" t="str">
        <f aca="false">IF(E103="","",CONCATENATE("L",A103))</f>
        <v>L097</v>
      </c>
      <c r="D103" s="27"/>
      <c r="E103" s="28" t="s">
        <v>237</v>
      </c>
      <c r="F103" s="39"/>
      <c r="G103" s="40"/>
      <c r="H103" s="31" t="s">
        <v>43</v>
      </c>
      <c r="I103" s="32" t="s">
        <v>44</v>
      </c>
      <c r="J103" s="43" t="n">
        <v>30000</v>
      </c>
      <c r="K103" s="41" t="n">
        <v>42422</v>
      </c>
      <c r="L103" s="41"/>
      <c r="M103" s="35" t="n">
        <v>0</v>
      </c>
      <c r="N103" s="42"/>
      <c r="O103" s="28" t="s">
        <v>45</v>
      </c>
      <c r="Q103" s="20" t="str">
        <f aca="false">IF(AND(R103="",S103="",U103=""),"",IF(OR(R103=1,S103=1),"ERRORI / ANOMALIE","OK"))</f>
        <v>ERRORI / ANOMALIE</v>
      </c>
      <c r="R103" s="21" t="n">
        <f aca="false">IF(U103="","",IF(SUM(X103:AC103)+SUM(AF103:AP103)&gt;0,1,""))</f>
        <v>1</v>
      </c>
      <c r="S103" s="21" t="str">
        <f aca="false">IF(U103="","",IF(_xlfn.IFNA(VLOOKUP(CONCATENATE(C103," ",1),Partecipanti!AE$10:AF$1203,2,0),1)=1,"",1))</f>
        <v/>
      </c>
      <c r="U103" s="36" t="str">
        <f aca="false">TRIM(E103)</f>
        <v>ZB118A1AE1</v>
      </c>
      <c r="V103" s="36"/>
      <c r="W103" s="36" t="n">
        <f aca="false">IF(R103="","",1)</f>
        <v>1</v>
      </c>
      <c r="X103" s="36" t="str">
        <f aca="false">IF(U103="","",IF(COUNTIF(U$7:U$601,U103)=1,"",COUNTIF(U$7:U$601,U103)))</f>
        <v/>
      </c>
      <c r="Y103" s="36" t="str">
        <f aca="false">IF(X103="","",IF(X103&gt;1,1,""))</f>
        <v/>
      </c>
      <c r="Z103" s="36" t="str">
        <f aca="false">IF(U103="","",IF(LEN(TRIM(U103))&lt;&gt;10,1,""))</f>
        <v/>
      </c>
      <c r="AB103" s="36" t="str">
        <f aca="false">IF(U103="","",IF(OR(LEN(TRIM(H103))&gt;250,LEN(TRIM(H103))&lt;1),1,""))</f>
        <v/>
      </c>
      <c r="AC103" s="36" t="str">
        <f aca="false">IF(U103="","",IF(OR(LEN(TRIM(H103))&gt;220,LEN(TRIM(H103))&lt;1),1,""))</f>
        <v/>
      </c>
      <c r="AD103" s="37" t="n">
        <f aca="false">IF(U103="","",LEN(TRIM(H103)))</f>
        <v>37</v>
      </c>
      <c r="AF103" s="36" t="n">
        <f aca="false">IF(I103="","",_xlfn.IFNA(VLOOKUP(I103,TabelleFisse!$B$4:$C$21,2,0),1))</f>
        <v>0</v>
      </c>
      <c r="AH103" s="36" t="str">
        <f aca="false">IF(U103="","",IF(OR(ISNUMBER(J103)=0,J103&lt;0),1,""))</f>
        <v/>
      </c>
      <c r="AI103" s="36" t="str">
        <f aca="false">IF(U103="","",IF(OR(ISNUMBER(M103)=0,M103&lt;0),1,""))</f>
        <v/>
      </c>
      <c r="AK103" s="36" t="n">
        <f aca="false">IF(OR(U103="",K103=""),"",IF(OR(K103&lt;TabelleFisse!E$4,K103&gt;TabelleFisse!E$5),1,""))</f>
        <v>1</v>
      </c>
      <c r="AL103" s="36" t="str">
        <f aca="false">IF(OR(U103="",L103=""),"",IF(OR(L103&lt;TabelleFisse!E$4,L103&gt;TabelleFisse!E$5),1,""))</f>
        <v/>
      </c>
      <c r="AM103" s="36" t="str">
        <f aca="false">IF(OR(U103="",K103=""),"",IF(K103&gt;TabelleFisse!E$6,1,""))</f>
        <v/>
      </c>
      <c r="AN103" s="36" t="str">
        <f aca="false">IF(OR(U103="",L103=""),"",IF(L103&gt;TabelleFisse!E$6,1,""))</f>
        <v/>
      </c>
      <c r="AP103" s="36" t="n">
        <f aca="false">IF(U103="","",_xlfn.IFNA(VLOOKUP(C103,Partecipanti!$N$10:$O$1203,2,0),1))</f>
        <v>0</v>
      </c>
      <c r="AS103" s="37" t="str">
        <f aca="false">IF(R103=1,CONCATENATE(C103," ",1),"")</f>
        <v>L097 1</v>
      </c>
    </row>
    <row r="104" customFormat="false" ht="100.5" hidden="false" customHeight="true" outlineLevel="0" collapsed="false">
      <c r="A104" s="25" t="s">
        <v>238</v>
      </c>
      <c r="B104" s="21" t="str">
        <f aca="false">IF(Q104="","",Q104)</f>
        <v>ERRORI / ANOMALIE</v>
      </c>
      <c r="C104" s="26" t="str">
        <f aca="false">IF(E104="","",CONCATENATE("L",A104))</f>
        <v>L098</v>
      </c>
      <c r="D104" s="27"/>
      <c r="E104" s="28" t="s">
        <v>239</v>
      </c>
      <c r="F104" s="39"/>
      <c r="G104" s="40"/>
      <c r="H104" s="31" t="s">
        <v>43</v>
      </c>
      <c r="I104" s="32" t="s">
        <v>44</v>
      </c>
      <c r="J104" s="43" t="n">
        <v>20000</v>
      </c>
      <c r="K104" s="41" t="n">
        <v>42422</v>
      </c>
      <c r="L104" s="41"/>
      <c r="M104" s="35" t="n">
        <v>0</v>
      </c>
      <c r="N104" s="42"/>
      <c r="O104" s="28" t="s">
        <v>45</v>
      </c>
      <c r="Q104" s="20" t="str">
        <f aca="false">IF(AND(R104="",S104="",U104=""),"",IF(OR(R104=1,S104=1),"ERRORI / ANOMALIE","OK"))</f>
        <v>ERRORI / ANOMALIE</v>
      </c>
      <c r="R104" s="21" t="n">
        <f aca="false">IF(U104="","",IF(SUM(X104:AC104)+SUM(AF104:AP104)&gt;0,1,""))</f>
        <v>1</v>
      </c>
      <c r="S104" s="21" t="str">
        <f aca="false">IF(U104="","",IF(_xlfn.IFNA(VLOOKUP(CONCATENATE(C104," ",1),Partecipanti!AE$10:AF$1203,2,0),1)=1,"",1))</f>
        <v/>
      </c>
      <c r="U104" s="36" t="str">
        <f aca="false">TRIM(E104)</f>
        <v>Z9F18A1CE4</v>
      </c>
      <c r="V104" s="36"/>
      <c r="W104" s="36" t="n">
        <f aca="false">IF(R104="","",1)</f>
        <v>1</v>
      </c>
      <c r="X104" s="36" t="str">
        <f aca="false">IF(U104="","",IF(COUNTIF(U$7:U$601,U104)=1,"",COUNTIF(U$7:U$601,U104)))</f>
        <v/>
      </c>
      <c r="Y104" s="36" t="str">
        <f aca="false">IF(X104="","",IF(X104&gt;1,1,""))</f>
        <v/>
      </c>
      <c r="Z104" s="36" t="str">
        <f aca="false">IF(U104="","",IF(LEN(TRIM(U104))&lt;&gt;10,1,""))</f>
        <v/>
      </c>
      <c r="AB104" s="36" t="str">
        <f aca="false">IF(U104="","",IF(OR(LEN(TRIM(H104))&gt;250,LEN(TRIM(H104))&lt;1),1,""))</f>
        <v/>
      </c>
      <c r="AC104" s="36" t="str">
        <f aca="false">IF(U104="","",IF(OR(LEN(TRIM(H104))&gt;220,LEN(TRIM(H104))&lt;1),1,""))</f>
        <v/>
      </c>
      <c r="AD104" s="37" t="n">
        <f aca="false">IF(U104="","",LEN(TRIM(H104)))</f>
        <v>37</v>
      </c>
      <c r="AF104" s="36" t="n">
        <f aca="false">IF(I104="","",_xlfn.IFNA(VLOOKUP(I104,TabelleFisse!$B$4:$C$21,2,0),1))</f>
        <v>0</v>
      </c>
      <c r="AH104" s="36" t="str">
        <f aca="false">IF(U104="","",IF(OR(ISNUMBER(J104)=0,J104&lt;0),1,""))</f>
        <v/>
      </c>
      <c r="AI104" s="36" t="str">
        <f aca="false">IF(U104="","",IF(OR(ISNUMBER(M104)=0,M104&lt;0),1,""))</f>
        <v/>
      </c>
      <c r="AK104" s="36" t="n">
        <f aca="false">IF(OR(U104="",K104=""),"",IF(OR(K104&lt;TabelleFisse!E$4,K104&gt;TabelleFisse!E$5),1,""))</f>
        <v>1</v>
      </c>
      <c r="AL104" s="36" t="str">
        <f aca="false">IF(OR(U104="",L104=""),"",IF(OR(L104&lt;TabelleFisse!E$4,L104&gt;TabelleFisse!E$5),1,""))</f>
        <v/>
      </c>
      <c r="AM104" s="36" t="str">
        <f aca="false">IF(OR(U104="",K104=""),"",IF(K104&gt;TabelleFisse!E$6,1,""))</f>
        <v/>
      </c>
      <c r="AN104" s="36" t="str">
        <f aca="false">IF(OR(U104="",L104=""),"",IF(L104&gt;TabelleFisse!E$6,1,""))</f>
        <v/>
      </c>
      <c r="AP104" s="36" t="n">
        <f aca="false">IF(U104="","",_xlfn.IFNA(VLOOKUP(C104,Partecipanti!$N$10:$O$1203,2,0),1))</f>
        <v>0</v>
      </c>
      <c r="AS104" s="37" t="str">
        <f aca="false">IF(R104=1,CONCATENATE(C104," ",1),"")</f>
        <v>L098 1</v>
      </c>
    </row>
    <row r="105" customFormat="false" ht="100.5" hidden="false" customHeight="true" outlineLevel="0" collapsed="false">
      <c r="A105" s="25" t="s">
        <v>240</v>
      </c>
      <c r="B105" s="21" t="str">
        <f aca="false">IF(Q105="","",Q105)</f>
        <v>ERRORI / ANOMALIE</v>
      </c>
      <c r="C105" s="26" t="str">
        <f aca="false">IF(E105="","",CONCATENATE("L",A105))</f>
        <v>L099</v>
      </c>
      <c r="D105" s="27"/>
      <c r="E105" s="28" t="s">
        <v>241</v>
      </c>
      <c r="F105" s="39"/>
      <c r="G105" s="40"/>
      <c r="H105" s="31" t="s">
        <v>43</v>
      </c>
      <c r="I105" s="32" t="s">
        <v>44</v>
      </c>
      <c r="J105" s="43" t="n">
        <v>20000</v>
      </c>
      <c r="K105" s="41" t="n">
        <v>42422</v>
      </c>
      <c r="L105" s="41"/>
      <c r="M105" s="35" t="n">
        <v>0</v>
      </c>
      <c r="N105" s="42"/>
      <c r="O105" s="28" t="s">
        <v>45</v>
      </c>
      <c r="Q105" s="20" t="str">
        <f aca="false">IF(AND(R105="",S105="",U105=""),"",IF(OR(R105=1,S105=1),"ERRORI / ANOMALIE","OK"))</f>
        <v>ERRORI / ANOMALIE</v>
      </c>
      <c r="R105" s="21" t="n">
        <f aca="false">IF(U105="","",IF(SUM(X105:AC105)+SUM(AF105:AP105)&gt;0,1,""))</f>
        <v>1</v>
      </c>
      <c r="S105" s="21" t="str">
        <f aca="false">IF(U105="","",IF(_xlfn.IFNA(VLOOKUP(CONCATENATE(C105," ",1),Partecipanti!AE$10:AF$1203,2,0),1)=1,"",1))</f>
        <v/>
      </c>
      <c r="U105" s="36" t="str">
        <f aca="false">TRIM(E105)</f>
        <v>ZBA18A1E49</v>
      </c>
      <c r="V105" s="36"/>
      <c r="W105" s="36" t="n">
        <f aca="false">IF(R105="","",1)</f>
        <v>1</v>
      </c>
      <c r="X105" s="36" t="str">
        <f aca="false">IF(U105="","",IF(COUNTIF(U$7:U$601,U105)=1,"",COUNTIF(U$7:U$601,U105)))</f>
        <v/>
      </c>
      <c r="Y105" s="36" t="str">
        <f aca="false">IF(X105="","",IF(X105&gt;1,1,""))</f>
        <v/>
      </c>
      <c r="Z105" s="36" t="str">
        <f aca="false">IF(U105="","",IF(LEN(TRIM(U105))&lt;&gt;10,1,""))</f>
        <v/>
      </c>
      <c r="AB105" s="36" t="str">
        <f aca="false">IF(U105="","",IF(OR(LEN(TRIM(H105))&gt;250,LEN(TRIM(H105))&lt;1),1,""))</f>
        <v/>
      </c>
      <c r="AC105" s="36" t="str">
        <f aca="false">IF(U105="","",IF(OR(LEN(TRIM(H105))&gt;220,LEN(TRIM(H105))&lt;1),1,""))</f>
        <v/>
      </c>
      <c r="AD105" s="37" t="n">
        <f aca="false">IF(U105="","",LEN(TRIM(H105)))</f>
        <v>37</v>
      </c>
      <c r="AF105" s="36" t="n">
        <f aca="false">IF(I105="","",_xlfn.IFNA(VLOOKUP(I105,TabelleFisse!$B$4:$C$21,2,0),1))</f>
        <v>0</v>
      </c>
      <c r="AH105" s="36" t="str">
        <f aca="false">IF(U105="","",IF(OR(ISNUMBER(J105)=0,J105&lt;0),1,""))</f>
        <v/>
      </c>
      <c r="AI105" s="36" t="str">
        <f aca="false">IF(U105="","",IF(OR(ISNUMBER(M105)=0,M105&lt;0),1,""))</f>
        <v/>
      </c>
      <c r="AK105" s="36" t="n">
        <f aca="false">IF(OR(U105="",K105=""),"",IF(OR(K105&lt;TabelleFisse!E$4,K105&gt;TabelleFisse!E$5),1,""))</f>
        <v>1</v>
      </c>
      <c r="AL105" s="36" t="str">
        <f aca="false">IF(OR(U105="",L105=""),"",IF(OR(L105&lt;TabelleFisse!E$4,L105&gt;TabelleFisse!E$5),1,""))</f>
        <v/>
      </c>
      <c r="AM105" s="36" t="str">
        <f aca="false">IF(OR(U105="",K105=""),"",IF(K105&gt;TabelleFisse!E$6,1,""))</f>
        <v/>
      </c>
      <c r="AN105" s="36" t="str">
        <f aca="false">IF(OR(U105="",L105=""),"",IF(L105&gt;TabelleFisse!E$6,1,""))</f>
        <v/>
      </c>
      <c r="AP105" s="36" t="n">
        <f aca="false">IF(U105="","",_xlfn.IFNA(VLOOKUP(C105,Partecipanti!$N$10:$O$1203,2,0),1))</f>
        <v>0</v>
      </c>
      <c r="AS105" s="37" t="str">
        <f aca="false">IF(R105=1,CONCATENATE(C105," ",1),"")</f>
        <v>L099 1</v>
      </c>
    </row>
    <row r="106" customFormat="false" ht="100.5" hidden="false" customHeight="true" outlineLevel="0" collapsed="false">
      <c r="A106" s="25" t="s">
        <v>242</v>
      </c>
      <c r="B106" s="21" t="str">
        <f aca="false">IF(Q106="","",Q106)</f>
        <v>ERRORI / ANOMALIE</v>
      </c>
      <c r="C106" s="26" t="str">
        <f aca="false">IF(E106="","",CONCATENATE("L",A106))</f>
        <v>L100</v>
      </c>
      <c r="D106" s="27"/>
      <c r="E106" s="28" t="s">
        <v>243</v>
      </c>
      <c r="F106" s="39"/>
      <c r="G106" s="40"/>
      <c r="H106" s="31" t="s">
        <v>43</v>
      </c>
      <c r="I106" s="32" t="s">
        <v>44</v>
      </c>
      <c r="J106" s="43" t="n">
        <v>20000</v>
      </c>
      <c r="K106" s="41" t="n">
        <v>42422</v>
      </c>
      <c r="L106" s="41"/>
      <c r="M106" s="35" t="n">
        <v>0</v>
      </c>
      <c r="N106" s="42"/>
      <c r="O106" s="28" t="s">
        <v>45</v>
      </c>
      <c r="Q106" s="20" t="str">
        <f aca="false">IF(AND(R106="",S106="",U106=""),"",IF(OR(R106=1,S106=1),"ERRORI / ANOMALIE","OK"))</f>
        <v>ERRORI / ANOMALIE</v>
      </c>
      <c r="R106" s="21" t="n">
        <f aca="false">IF(U106="","",IF(SUM(X106:AC106)+SUM(AF106:AP106)&gt;0,1,""))</f>
        <v>1</v>
      </c>
      <c r="S106" s="21" t="str">
        <f aca="false">IF(U106="","",IF(_xlfn.IFNA(VLOOKUP(CONCATENATE(C106," ",1),Partecipanti!AE$10:AF$1203,2,0),1)=1,"",1))</f>
        <v/>
      </c>
      <c r="U106" s="36" t="str">
        <f aca="false">TRIM(E106)</f>
        <v>Z3518A21A8</v>
      </c>
      <c r="V106" s="36"/>
      <c r="W106" s="36" t="n">
        <f aca="false">IF(R106="","",1)</f>
        <v>1</v>
      </c>
      <c r="X106" s="36" t="str">
        <f aca="false">IF(U106="","",IF(COUNTIF(U$7:U$601,U106)=1,"",COUNTIF(U$7:U$601,U106)))</f>
        <v/>
      </c>
      <c r="Y106" s="36" t="str">
        <f aca="false">IF(X106="","",IF(X106&gt;1,1,""))</f>
        <v/>
      </c>
      <c r="Z106" s="36" t="str">
        <f aca="false">IF(U106="","",IF(LEN(TRIM(U106))&lt;&gt;10,1,""))</f>
        <v/>
      </c>
      <c r="AB106" s="36" t="str">
        <f aca="false">IF(U106="","",IF(OR(LEN(TRIM(H106))&gt;250,LEN(TRIM(H106))&lt;1),1,""))</f>
        <v/>
      </c>
      <c r="AC106" s="36" t="str">
        <f aca="false">IF(U106="","",IF(OR(LEN(TRIM(H106))&gt;220,LEN(TRIM(H106))&lt;1),1,""))</f>
        <v/>
      </c>
      <c r="AD106" s="37" t="n">
        <f aca="false">IF(U106="","",LEN(TRIM(H106)))</f>
        <v>37</v>
      </c>
      <c r="AF106" s="36" t="n">
        <f aca="false">IF(I106="","",_xlfn.IFNA(VLOOKUP(I106,TabelleFisse!$B$4:$C$21,2,0),1))</f>
        <v>0</v>
      </c>
      <c r="AH106" s="36" t="str">
        <f aca="false">IF(U106="","",IF(OR(ISNUMBER(J106)=0,J106&lt;0),1,""))</f>
        <v/>
      </c>
      <c r="AI106" s="36" t="str">
        <f aca="false">IF(U106="","",IF(OR(ISNUMBER(M106)=0,M106&lt;0),1,""))</f>
        <v/>
      </c>
      <c r="AK106" s="36" t="n">
        <f aca="false">IF(OR(U106="",K106=""),"",IF(OR(K106&lt;TabelleFisse!E$4,K106&gt;TabelleFisse!E$5),1,""))</f>
        <v>1</v>
      </c>
      <c r="AL106" s="36" t="str">
        <f aca="false">IF(OR(U106="",L106=""),"",IF(OR(L106&lt;TabelleFisse!E$4,L106&gt;TabelleFisse!E$5),1,""))</f>
        <v/>
      </c>
      <c r="AM106" s="36" t="str">
        <f aca="false">IF(OR(U106="",K106=""),"",IF(K106&gt;TabelleFisse!E$6,1,""))</f>
        <v/>
      </c>
      <c r="AN106" s="36" t="str">
        <f aca="false">IF(OR(U106="",L106=""),"",IF(L106&gt;TabelleFisse!E$6,1,""))</f>
        <v/>
      </c>
      <c r="AP106" s="36" t="n">
        <f aca="false">IF(U106="","",_xlfn.IFNA(VLOOKUP(C106,Partecipanti!$N$10:$O$1203,2,0),1))</f>
        <v>0</v>
      </c>
      <c r="AS106" s="37" t="str">
        <f aca="false">IF(R106=1,CONCATENATE(C106," ",1),"")</f>
        <v>L100 1</v>
      </c>
    </row>
    <row r="107" customFormat="false" ht="100.5" hidden="false" customHeight="true" outlineLevel="0" collapsed="false">
      <c r="A107" s="25" t="s">
        <v>244</v>
      </c>
      <c r="B107" s="21" t="str">
        <f aca="false">IF(Q107="","",Q107)</f>
        <v>ERRORI / ANOMALIE</v>
      </c>
      <c r="C107" s="26" t="str">
        <f aca="false">IF(E107="","",CONCATENATE("L",A107))</f>
        <v>L101</v>
      </c>
      <c r="D107" s="27"/>
      <c r="E107" s="28" t="s">
        <v>245</v>
      </c>
      <c r="F107" s="39"/>
      <c r="G107" s="40"/>
      <c r="H107" s="31" t="s">
        <v>43</v>
      </c>
      <c r="I107" s="32" t="s">
        <v>44</v>
      </c>
      <c r="J107" s="43" t="n">
        <v>20000</v>
      </c>
      <c r="K107" s="41" t="n">
        <v>42422</v>
      </c>
      <c r="L107" s="41"/>
      <c r="M107" s="35" t="n">
        <v>0</v>
      </c>
      <c r="N107" s="42"/>
      <c r="O107" s="28" t="s">
        <v>45</v>
      </c>
      <c r="Q107" s="20" t="str">
        <f aca="false">IF(AND(R107="",S107="",U107=""),"",IF(OR(R107=1,S107=1),"ERRORI / ANOMALIE","OK"))</f>
        <v>ERRORI / ANOMALIE</v>
      </c>
      <c r="R107" s="21" t="n">
        <f aca="false">IF(U107="","",IF(SUM(X107:AC107)+SUM(AF107:AP107)&gt;0,1,""))</f>
        <v>1</v>
      </c>
      <c r="S107" s="21" t="str">
        <f aca="false">IF(U107="","",IF(_xlfn.IFNA(VLOOKUP(CONCATENATE(C107," ",1),Partecipanti!AE$10:AF$1203,2,0),1)=1,"",1))</f>
        <v/>
      </c>
      <c r="U107" s="36" t="str">
        <f aca="false">TRIM(E107)</f>
        <v>Z6F18A277C</v>
      </c>
      <c r="V107" s="36"/>
      <c r="W107" s="36" t="n">
        <f aca="false">IF(R107="","",1)</f>
        <v>1</v>
      </c>
      <c r="X107" s="36" t="str">
        <f aca="false">IF(U107="","",IF(COUNTIF(U$7:U$601,U107)=1,"",COUNTIF(U$7:U$601,U107)))</f>
        <v/>
      </c>
      <c r="Y107" s="36" t="str">
        <f aca="false">IF(X107="","",IF(X107&gt;1,1,""))</f>
        <v/>
      </c>
      <c r="Z107" s="36" t="str">
        <f aca="false">IF(U107="","",IF(LEN(TRIM(U107))&lt;&gt;10,1,""))</f>
        <v/>
      </c>
      <c r="AB107" s="36" t="str">
        <f aca="false">IF(U107="","",IF(OR(LEN(TRIM(H107))&gt;250,LEN(TRIM(H107))&lt;1),1,""))</f>
        <v/>
      </c>
      <c r="AC107" s="36" t="str">
        <f aca="false">IF(U107="","",IF(OR(LEN(TRIM(H107))&gt;220,LEN(TRIM(H107))&lt;1),1,""))</f>
        <v/>
      </c>
      <c r="AD107" s="37" t="n">
        <f aca="false">IF(U107="","",LEN(TRIM(H107)))</f>
        <v>37</v>
      </c>
      <c r="AF107" s="36" t="n">
        <f aca="false">IF(I107="","",_xlfn.IFNA(VLOOKUP(I107,TabelleFisse!$B$4:$C$21,2,0),1))</f>
        <v>0</v>
      </c>
      <c r="AH107" s="36" t="str">
        <f aca="false">IF(U107="","",IF(OR(ISNUMBER(J107)=0,J107&lt;0),1,""))</f>
        <v/>
      </c>
      <c r="AI107" s="36" t="str">
        <f aca="false">IF(U107="","",IF(OR(ISNUMBER(M107)=0,M107&lt;0),1,""))</f>
        <v/>
      </c>
      <c r="AK107" s="36" t="n">
        <f aca="false">IF(OR(U107="",K107=""),"",IF(OR(K107&lt;TabelleFisse!E$4,K107&gt;TabelleFisse!E$5),1,""))</f>
        <v>1</v>
      </c>
      <c r="AL107" s="36" t="str">
        <f aca="false">IF(OR(U107="",L107=""),"",IF(OR(L107&lt;TabelleFisse!E$4,L107&gt;TabelleFisse!E$5),1,""))</f>
        <v/>
      </c>
      <c r="AM107" s="36" t="str">
        <f aca="false">IF(OR(U107="",K107=""),"",IF(K107&gt;TabelleFisse!E$6,1,""))</f>
        <v/>
      </c>
      <c r="AN107" s="36" t="str">
        <f aca="false">IF(OR(U107="",L107=""),"",IF(L107&gt;TabelleFisse!E$6,1,""))</f>
        <v/>
      </c>
      <c r="AP107" s="36" t="n">
        <f aca="false">IF(U107="","",_xlfn.IFNA(VLOOKUP(C107,Partecipanti!$N$10:$O$1203,2,0),1))</f>
        <v>0</v>
      </c>
      <c r="AS107" s="37" t="str">
        <f aca="false">IF(R107=1,CONCATENATE(C107," ",1),"")</f>
        <v>L101 1</v>
      </c>
    </row>
    <row r="108" customFormat="false" ht="100.5" hidden="false" customHeight="true" outlineLevel="0" collapsed="false">
      <c r="A108" s="25" t="s">
        <v>246</v>
      </c>
      <c r="B108" s="21" t="str">
        <f aca="false">IF(Q108="","",Q108)</f>
        <v>ERRORI / ANOMALIE</v>
      </c>
      <c r="C108" s="26" t="str">
        <f aca="false">IF(E108="","",CONCATENATE("L",A108))</f>
        <v>L102</v>
      </c>
      <c r="D108" s="27"/>
      <c r="E108" s="28" t="s">
        <v>247</v>
      </c>
      <c r="F108" s="39"/>
      <c r="G108" s="40"/>
      <c r="H108" s="31" t="s">
        <v>43</v>
      </c>
      <c r="I108" s="32" t="s">
        <v>44</v>
      </c>
      <c r="J108" s="43" t="n">
        <v>30000</v>
      </c>
      <c r="K108" s="41" t="n">
        <v>42422</v>
      </c>
      <c r="L108" s="41"/>
      <c r="M108" s="35" t="n">
        <v>0</v>
      </c>
      <c r="N108" s="42"/>
      <c r="O108" s="28" t="s">
        <v>45</v>
      </c>
      <c r="Q108" s="20" t="str">
        <f aca="false">IF(AND(R108="",S108="",U108=""),"",IF(OR(R108=1,S108=1),"ERRORI / ANOMALIE","OK"))</f>
        <v>ERRORI / ANOMALIE</v>
      </c>
      <c r="R108" s="21" t="n">
        <f aca="false">IF(U108="","",IF(SUM(X108:AC108)+SUM(AF108:AP108)&gt;0,1,""))</f>
        <v>1</v>
      </c>
      <c r="S108" s="21" t="str">
        <f aca="false">IF(U108="","",IF(_xlfn.IFNA(VLOOKUP(CONCATENATE(C108," ",1),Partecipanti!AE$10:AF$1203,2,0),1)=1,"",1))</f>
        <v/>
      </c>
      <c r="U108" s="36" t="str">
        <f aca="false">TRIM(E108)</f>
        <v>ZE018A2887</v>
      </c>
      <c r="V108" s="36"/>
      <c r="W108" s="36" t="n">
        <f aca="false">IF(R108="","",1)</f>
        <v>1</v>
      </c>
      <c r="X108" s="36" t="str">
        <f aca="false">IF(U108="","",IF(COUNTIF(U$7:U$601,U108)=1,"",COUNTIF(U$7:U$601,U108)))</f>
        <v/>
      </c>
      <c r="Y108" s="36" t="str">
        <f aca="false">IF(X108="","",IF(X108&gt;1,1,""))</f>
        <v/>
      </c>
      <c r="Z108" s="36" t="str">
        <f aca="false">IF(U108="","",IF(LEN(TRIM(U108))&lt;&gt;10,1,""))</f>
        <v/>
      </c>
      <c r="AB108" s="36" t="str">
        <f aca="false">IF(U108="","",IF(OR(LEN(TRIM(H108))&gt;250,LEN(TRIM(H108))&lt;1),1,""))</f>
        <v/>
      </c>
      <c r="AC108" s="36" t="str">
        <f aca="false">IF(U108="","",IF(OR(LEN(TRIM(H108))&gt;220,LEN(TRIM(H108))&lt;1),1,""))</f>
        <v/>
      </c>
      <c r="AD108" s="37" t="n">
        <f aca="false">IF(U108="","",LEN(TRIM(H108)))</f>
        <v>37</v>
      </c>
      <c r="AF108" s="36" t="n">
        <f aca="false">IF(I108="","",_xlfn.IFNA(VLOOKUP(I108,TabelleFisse!$B$4:$C$21,2,0),1))</f>
        <v>0</v>
      </c>
      <c r="AH108" s="36" t="str">
        <f aca="false">IF(U108="","",IF(OR(ISNUMBER(J108)=0,J108&lt;0),1,""))</f>
        <v/>
      </c>
      <c r="AI108" s="36" t="str">
        <f aca="false">IF(U108="","",IF(OR(ISNUMBER(M108)=0,M108&lt;0),1,""))</f>
        <v/>
      </c>
      <c r="AK108" s="36" t="n">
        <f aca="false">IF(OR(U108="",K108=""),"",IF(OR(K108&lt;TabelleFisse!E$4,K108&gt;TabelleFisse!E$5),1,""))</f>
        <v>1</v>
      </c>
      <c r="AL108" s="36" t="str">
        <f aca="false">IF(OR(U108="",L108=""),"",IF(OR(L108&lt;TabelleFisse!E$4,L108&gt;TabelleFisse!E$5),1,""))</f>
        <v/>
      </c>
      <c r="AM108" s="36" t="str">
        <f aca="false">IF(OR(U108="",K108=""),"",IF(K108&gt;TabelleFisse!E$6,1,""))</f>
        <v/>
      </c>
      <c r="AN108" s="36" t="str">
        <f aca="false">IF(OR(U108="",L108=""),"",IF(L108&gt;TabelleFisse!E$6,1,""))</f>
        <v/>
      </c>
      <c r="AP108" s="36" t="n">
        <f aca="false">IF(U108="","",_xlfn.IFNA(VLOOKUP(C108,Partecipanti!$N$10:$O$1203,2,0),1))</f>
        <v>0</v>
      </c>
      <c r="AS108" s="37" t="str">
        <f aca="false">IF(R108=1,CONCATENATE(C108," ",1),"")</f>
        <v>L102 1</v>
      </c>
    </row>
    <row r="109" customFormat="false" ht="100.5" hidden="false" customHeight="true" outlineLevel="0" collapsed="false">
      <c r="A109" s="25" t="s">
        <v>248</v>
      </c>
      <c r="B109" s="21" t="str">
        <f aca="false">IF(Q109="","",Q109)</f>
        <v>ERRORI / ANOMALIE</v>
      </c>
      <c r="C109" s="26" t="str">
        <f aca="false">IF(E109="","",CONCATENATE("L",A109))</f>
        <v>L103</v>
      </c>
      <c r="D109" s="27"/>
      <c r="E109" s="28" t="s">
        <v>249</v>
      </c>
      <c r="F109" s="39"/>
      <c r="G109" s="40"/>
      <c r="H109" s="31" t="s">
        <v>43</v>
      </c>
      <c r="I109" s="32" t="s">
        <v>44</v>
      </c>
      <c r="J109" s="43" t="n">
        <v>30000</v>
      </c>
      <c r="K109" s="41" t="n">
        <v>42422</v>
      </c>
      <c r="L109" s="41"/>
      <c r="M109" s="35" t="n">
        <v>0</v>
      </c>
      <c r="N109" s="42"/>
      <c r="O109" s="28" t="s">
        <v>45</v>
      </c>
      <c r="Q109" s="20" t="str">
        <f aca="false">IF(AND(R109="",S109="",U109=""),"",IF(OR(R109=1,S109=1),"ERRORI / ANOMALIE","OK"))</f>
        <v>ERRORI / ANOMALIE</v>
      </c>
      <c r="R109" s="21" t="n">
        <f aca="false">IF(U109="","",IF(SUM(X109:AC109)+SUM(AF109:AP109)&gt;0,1,""))</f>
        <v>1</v>
      </c>
      <c r="S109" s="21" t="str">
        <f aca="false">IF(U109="","",IF(_xlfn.IFNA(VLOOKUP(CONCATENATE(C109," ",1),Partecipanti!AE$10:AF$1203,2,0),1)=1,"",1))</f>
        <v/>
      </c>
      <c r="U109" s="36" t="str">
        <f aca="false">TRIM(E109)</f>
        <v>Z7018A2AB2</v>
      </c>
      <c r="V109" s="36"/>
      <c r="W109" s="36" t="n">
        <f aca="false">IF(R109="","",1)</f>
        <v>1</v>
      </c>
      <c r="X109" s="36" t="str">
        <f aca="false">IF(U109="","",IF(COUNTIF(U$7:U$601,U109)=1,"",COUNTIF(U$7:U$601,U109)))</f>
        <v/>
      </c>
      <c r="Y109" s="36" t="str">
        <f aca="false">IF(X109="","",IF(X109&gt;1,1,""))</f>
        <v/>
      </c>
      <c r="Z109" s="36" t="str">
        <f aca="false">IF(U109="","",IF(LEN(TRIM(U109))&lt;&gt;10,1,""))</f>
        <v/>
      </c>
      <c r="AB109" s="36" t="str">
        <f aca="false">IF(U109="","",IF(OR(LEN(TRIM(H109))&gt;250,LEN(TRIM(H109))&lt;1),1,""))</f>
        <v/>
      </c>
      <c r="AC109" s="36" t="str">
        <f aca="false">IF(U109="","",IF(OR(LEN(TRIM(H109))&gt;220,LEN(TRIM(H109))&lt;1),1,""))</f>
        <v/>
      </c>
      <c r="AD109" s="37" t="n">
        <f aca="false">IF(U109="","",LEN(TRIM(H109)))</f>
        <v>37</v>
      </c>
      <c r="AF109" s="36" t="n">
        <f aca="false">IF(I109="","",_xlfn.IFNA(VLOOKUP(I109,TabelleFisse!$B$4:$C$21,2,0),1))</f>
        <v>0</v>
      </c>
      <c r="AH109" s="36" t="str">
        <f aca="false">IF(U109="","",IF(OR(ISNUMBER(J109)=0,J109&lt;0),1,""))</f>
        <v/>
      </c>
      <c r="AI109" s="36" t="str">
        <f aca="false">IF(U109="","",IF(OR(ISNUMBER(M109)=0,M109&lt;0),1,""))</f>
        <v/>
      </c>
      <c r="AK109" s="36" t="n">
        <f aca="false">IF(OR(U109="",K109=""),"",IF(OR(K109&lt;TabelleFisse!E$4,K109&gt;TabelleFisse!E$5),1,""))</f>
        <v>1</v>
      </c>
      <c r="AL109" s="36" t="str">
        <f aca="false">IF(OR(U109="",L109=""),"",IF(OR(L109&lt;TabelleFisse!E$4,L109&gt;TabelleFisse!E$5),1,""))</f>
        <v/>
      </c>
      <c r="AM109" s="36" t="str">
        <f aca="false">IF(OR(U109="",K109=""),"",IF(K109&gt;TabelleFisse!E$6,1,""))</f>
        <v/>
      </c>
      <c r="AN109" s="36" t="str">
        <f aca="false">IF(OR(U109="",L109=""),"",IF(L109&gt;TabelleFisse!E$6,1,""))</f>
        <v/>
      </c>
      <c r="AP109" s="36" t="n">
        <f aca="false">IF(U109="","",_xlfn.IFNA(VLOOKUP(C109,Partecipanti!$N$10:$O$1203,2,0),1))</f>
        <v>0</v>
      </c>
      <c r="AS109" s="37" t="str">
        <f aca="false">IF(R109=1,CONCATENATE(C109," ",1),"")</f>
        <v>L103 1</v>
      </c>
    </row>
    <row r="110" customFormat="false" ht="100.5" hidden="false" customHeight="true" outlineLevel="0" collapsed="false">
      <c r="A110" s="25" t="s">
        <v>250</v>
      </c>
      <c r="B110" s="21" t="str">
        <f aca="false">IF(Q110="","",Q110)</f>
        <v>ERRORI / ANOMALIE</v>
      </c>
      <c r="C110" s="26" t="str">
        <f aca="false">IF(E110="","",CONCATENATE("L",A110))</f>
        <v>L104</v>
      </c>
      <c r="D110" s="27"/>
      <c r="E110" s="28" t="s">
        <v>251</v>
      </c>
      <c r="F110" s="39"/>
      <c r="G110" s="40"/>
      <c r="H110" s="31" t="s">
        <v>43</v>
      </c>
      <c r="I110" s="32" t="s">
        <v>44</v>
      </c>
      <c r="J110" s="43" t="n">
        <v>10000</v>
      </c>
      <c r="K110" s="41" t="n">
        <v>42422</v>
      </c>
      <c r="L110" s="41"/>
      <c r="M110" s="35" t="n">
        <v>0</v>
      </c>
      <c r="N110" s="42"/>
      <c r="O110" s="28" t="s">
        <v>45</v>
      </c>
      <c r="Q110" s="20" t="str">
        <f aca="false">IF(AND(R110="",S110="",U110=""),"",IF(OR(R110=1,S110=1),"ERRORI / ANOMALIE","OK"))</f>
        <v>ERRORI / ANOMALIE</v>
      </c>
      <c r="R110" s="21" t="n">
        <f aca="false">IF(U110="","",IF(SUM(X110:AC110)+SUM(AF110:AP110)&gt;0,1,""))</f>
        <v>1</v>
      </c>
      <c r="S110" s="21" t="str">
        <f aca="false">IF(U110="","",IF(_xlfn.IFNA(VLOOKUP(CONCATENATE(C110," ",1),Partecipanti!AE$10:AF$1203,2,0),1)=1,"",1))</f>
        <v/>
      </c>
      <c r="U110" s="36" t="str">
        <f aca="false">TRIM(E110)</f>
        <v>Z4C18A2CC2</v>
      </c>
      <c r="V110" s="36"/>
      <c r="W110" s="36" t="n">
        <f aca="false">IF(R110="","",1)</f>
        <v>1</v>
      </c>
      <c r="X110" s="36" t="str">
        <f aca="false">IF(U110="","",IF(COUNTIF(U$7:U$601,U110)=1,"",COUNTIF(U$7:U$601,U110)))</f>
        <v/>
      </c>
      <c r="Y110" s="36" t="str">
        <f aca="false">IF(X110="","",IF(X110&gt;1,1,""))</f>
        <v/>
      </c>
      <c r="Z110" s="36" t="str">
        <f aca="false">IF(U110="","",IF(LEN(TRIM(U110))&lt;&gt;10,1,""))</f>
        <v/>
      </c>
      <c r="AB110" s="36" t="str">
        <f aca="false">IF(U110="","",IF(OR(LEN(TRIM(H110))&gt;250,LEN(TRIM(H110))&lt;1),1,""))</f>
        <v/>
      </c>
      <c r="AC110" s="36" t="str">
        <f aca="false">IF(U110="","",IF(OR(LEN(TRIM(H110))&gt;220,LEN(TRIM(H110))&lt;1),1,""))</f>
        <v/>
      </c>
      <c r="AD110" s="37" t="n">
        <f aca="false">IF(U110="","",LEN(TRIM(H110)))</f>
        <v>37</v>
      </c>
      <c r="AF110" s="36" t="n">
        <f aca="false">IF(I110="","",_xlfn.IFNA(VLOOKUP(I110,TabelleFisse!$B$4:$C$21,2,0),1))</f>
        <v>0</v>
      </c>
      <c r="AH110" s="36" t="str">
        <f aca="false">IF(U110="","",IF(OR(ISNUMBER(J110)=0,J110&lt;0),1,""))</f>
        <v/>
      </c>
      <c r="AI110" s="36" t="str">
        <f aca="false">IF(U110="","",IF(OR(ISNUMBER(M110)=0,M110&lt;0),1,""))</f>
        <v/>
      </c>
      <c r="AK110" s="36" t="n">
        <f aca="false">IF(OR(U110="",K110=""),"",IF(OR(K110&lt;TabelleFisse!E$4,K110&gt;TabelleFisse!E$5),1,""))</f>
        <v>1</v>
      </c>
      <c r="AL110" s="36" t="str">
        <f aca="false">IF(OR(U110="",L110=""),"",IF(OR(L110&lt;TabelleFisse!E$4,L110&gt;TabelleFisse!E$5),1,""))</f>
        <v/>
      </c>
      <c r="AM110" s="36" t="str">
        <f aca="false">IF(OR(U110="",K110=""),"",IF(K110&gt;TabelleFisse!E$6,1,""))</f>
        <v/>
      </c>
      <c r="AN110" s="36" t="str">
        <f aca="false">IF(OR(U110="",L110=""),"",IF(L110&gt;TabelleFisse!E$6,1,""))</f>
        <v/>
      </c>
      <c r="AP110" s="36" t="n">
        <f aca="false">IF(U110="","",_xlfn.IFNA(VLOOKUP(C110,Partecipanti!$N$10:$O$1203,2,0),1))</f>
        <v>0</v>
      </c>
      <c r="AS110" s="37" t="str">
        <f aca="false">IF(R110=1,CONCATENATE(C110," ",1),"")</f>
        <v>L104 1</v>
      </c>
    </row>
    <row r="111" customFormat="false" ht="100.5" hidden="false" customHeight="true" outlineLevel="0" collapsed="false">
      <c r="A111" s="25" t="s">
        <v>252</v>
      </c>
      <c r="B111" s="21" t="str">
        <f aca="false">IF(Q111="","",Q111)</f>
        <v>ERRORI / ANOMALIE</v>
      </c>
      <c r="C111" s="26" t="str">
        <f aca="false">IF(E111="","",CONCATENATE("L",A111))</f>
        <v>L105</v>
      </c>
      <c r="D111" s="27"/>
      <c r="E111" s="28" t="s">
        <v>253</v>
      </c>
      <c r="F111" s="39"/>
      <c r="G111" s="40"/>
      <c r="H111" s="31" t="s">
        <v>43</v>
      </c>
      <c r="I111" s="32" t="s">
        <v>44</v>
      </c>
      <c r="J111" s="43" t="n">
        <v>30000</v>
      </c>
      <c r="K111" s="41" t="n">
        <v>42422</v>
      </c>
      <c r="L111" s="41"/>
      <c r="M111" s="35" t="n">
        <v>0</v>
      </c>
      <c r="N111" s="42"/>
      <c r="O111" s="28" t="s">
        <v>45</v>
      </c>
      <c r="Q111" s="20" t="str">
        <f aca="false">IF(AND(R111="",S111="",U111=""),"",IF(OR(R111=1,S111=1),"ERRORI / ANOMALIE","OK"))</f>
        <v>ERRORI / ANOMALIE</v>
      </c>
      <c r="R111" s="21" t="n">
        <f aca="false">IF(U111="","",IF(SUM(X111:AC111)+SUM(AF111:AP111)&gt;0,1,""))</f>
        <v>1</v>
      </c>
      <c r="S111" s="21" t="str">
        <f aca="false">IF(U111="","",IF(_xlfn.IFNA(VLOOKUP(CONCATENATE(C111," ",1),Partecipanti!AE$10:AF$1203,2,0),1)=1,"",1))</f>
        <v/>
      </c>
      <c r="U111" s="36" t="str">
        <f aca="false">TRIM(E111)</f>
        <v>ZA118A3205</v>
      </c>
      <c r="V111" s="36"/>
      <c r="W111" s="36" t="n">
        <f aca="false">IF(R111="","",1)</f>
        <v>1</v>
      </c>
      <c r="X111" s="36" t="str">
        <f aca="false">IF(U111="","",IF(COUNTIF(U$7:U$601,U111)=1,"",COUNTIF(U$7:U$601,U111)))</f>
        <v/>
      </c>
      <c r="Y111" s="36" t="str">
        <f aca="false">IF(X111="","",IF(X111&gt;1,1,""))</f>
        <v/>
      </c>
      <c r="Z111" s="36" t="str">
        <f aca="false">IF(U111="","",IF(LEN(TRIM(U111))&lt;&gt;10,1,""))</f>
        <v/>
      </c>
      <c r="AB111" s="36" t="str">
        <f aca="false">IF(U111="","",IF(OR(LEN(TRIM(H111))&gt;250,LEN(TRIM(H111))&lt;1),1,""))</f>
        <v/>
      </c>
      <c r="AC111" s="36" t="str">
        <f aca="false">IF(U111="","",IF(OR(LEN(TRIM(H111))&gt;220,LEN(TRIM(H111))&lt;1),1,""))</f>
        <v/>
      </c>
      <c r="AD111" s="37" t="n">
        <f aca="false">IF(U111="","",LEN(TRIM(H111)))</f>
        <v>37</v>
      </c>
      <c r="AF111" s="36" t="n">
        <f aca="false">IF(I111="","",_xlfn.IFNA(VLOOKUP(I111,TabelleFisse!$B$4:$C$21,2,0),1))</f>
        <v>0</v>
      </c>
      <c r="AH111" s="36" t="str">
        <f aca="false">IF(U111="","",IF(OR(ISNUMBER(J111)=0,J111&lt;0),1,""))</f>
        <v/>
      </c>
      <c r="AI111" s="36" t="str">
        <f aca="false">IF(U111="","",IF(OR(ISNUMBER(M111)=0,M111&lt;0),1,""))</f>
        <v/>
      </c>
      <c r="AK111" s="36" t="n">
        <f aca="false">IF(OR(U111="",K111=""),"",IF(OR(K111&lt;TabelleFisse!E$4,K111&gt;TabelleFisse!E$5),1,""))</f>
        <v>1</v>
      </c>
      <c r="AL111" s="36" t="str">
        <f aca="false">IF(OR(U111="",L111=""),"",IF(OR(L111&lt;TabelleFisse!E$4,L111&gt;TabelleFisse!E$5),1,""))</f>
        <v/>
      </c>
      <c r="AM111" s="36" t="str">
        <f aca="false">IF(OR(U111="",K111=""),"",IF(K111&gt;TabelleFisse!E$6,1,""))</f>
        <v/>
      </c>
      <c r="AN111" s="36" t="str">
        <f aca="false">IF(OR(U111="",L111=""),"",IF(L111&gt;TabelleFisse!E$6,1,""))</f>
        <v/>
      </c>
      <c r="AP111" s="36" t="n">
        <f aca="false">IF(U111="","",_xlfn.IFNA(VLOOKUP(C111,Partecipanti!$N$10:$O$1203,2,0),1))</f>
        <v>0</v>
      </c>
      <c r="AS111" s="37" t="str">
        <f aca="false">IF(R111=1,CONCATENATE(C111," ",1),"")</f>
        <v>L105 1</v>
      </c>
    </row>
    <row r="112" customFormat="false" ht="100.5" hidden="false" customHeight="true" outlineLevel="0" collapsed="false">
      <c r="A112" s="25" t="s">
        <v>254</v>
      </c>
      <c r="B112" s="21" t="str">
        <f aca="false">IF(Q112="","",Q112)</f>
        <v>ERRORI / ANOMALIE</v>
      </c>
      <c r="C112" s="26" t="str">
        <f aca="false">IF(E112="","",CONCATENATE("L",A112))</f>
        <v>L106</v>
      </c>
      <c r="D112" s="27"/>
      <c r="E112" s="28" t="s">
        <v>255</v>
      </c>
      <c r="F112" s="39"/>
      <c r="G112" s="40"/>
      <c r="H112" s="31" t="s">
        <v>43</v>
      </c>
      <c r="I112" s="32" t="s">
        <v>44</v>
      </c>
      <c r="J112" s="43" t="n">
        <v>5000</v>
      </c>
      <c r="K112" s="41" t="n">
        <v>42422</v>
      </c>
      <c r="L112" s="41"/>
      <c r="M112" s="35" t="n">
        <v>0</v>
      </c>
      <c r="N112" s="42"/>
      <c r="O112" s="28" t="s">
        <v>45</v>
      </c>
      <c r="Q112" s="20" t="str">
        <f aca="false">IF(AND(R112="",S112="",U112=""),"",IF(OR(R112=1,S112=1),"ERRORI / ANOMALIE","OK"))</f>
        <v>ERRORI / ANOMALIE</v>
      </c>
      <c r="R112" s="21" t="n">
        <f aca="false">IF(U112="","",IF(SUM(X112:AC112)+SUM(AF112:AP112)&gt;0,1,""))</f>
        <v>1</v>
      </c>
      <c r="S112" s="21" t="str">
        <f aca="false">IF(U112="","",IF(_xlfn.IFNA(VLOOKUP(CONCATENATE(C112," ",1),Partecipanti!AE$10:AF$1203,2,0),1)=1,"",1))</f>
        <v/>
      </c>
      <c r="U112" s="36" t="str">
        <f aca="false">TRIM(E112)</f>
        <v>ZD218A451C</v>
      </c>
      <c r="V112" s="36"/>
      <c r="W112" s="36" t="n">
        <f aca="false">IF(R112="","",1)</f>
        <v>1</v>
      </c>
      <c r="X112" s="36" t="str">
        <f aca="false">IF(U112="","",IF(COUNTIF(U$7:U$601,U112)=1,"",COUNTIF(U$7:U$601,U112)))</f>
        <v/>
      </c>
      <c r="Y112" s="36" t="str">
        <f aca="false">IF(X112="","",IF(X112&gt;1,1,""))</f>
        <v/>
      </c>
      <c r="Z112" s="36" t="str">
        <f aca="false">IF(U112="","",IF(LEN(TRIM(U112))&lt;&gt;10,1,""))</f>
        <v/>
      </c>
      <c r="AB112" s="36" t="str">
        <f aca="false">IF(U112="","",IF(OR(LEN(TRIM(H112))&gt;250,LEN(TRIM(H112))&lt;1),1,""))</f>
        <v/>
      </c>
      <c r="AC112" s="36" t="str">
        <f aca="false">IF(U112="","",IF(OR(LEN(TRIM(H112))&gt;220,LEN(TRIM(H112))&lt;1),1,""))</f>
        <v/>
      </c>
      <c r="AD112" s="37" t="n">
        <f aca="false">IF(U112="","",LEN(TRIM(H112)))</f>
        <v>37</v>
      </c>
      <c r="AF112" s="36" t="n">
        <f aca="false">IF(I112="","",_xlfn.IFNA(VLOOKUP(I112,TabelleFisse!$B$4:$C$21,2,0),1))</f>
        <v>0</v>
      </c>
      <c r="AH112" s="36" t="str">
        <f aca="false">IF(U112="","",IF(OR(ISNUMBER(J112)=0,J112&lt;0),1,""))</f>
        <v/>
      </c>
      <c r="AI112" s="36" t="str">
        <f aca="false">IF(U112="","",IF(OR(ISNUMBER(M112)=0,M112&lt;0),1,""))</f>
        <v/>
      </c>
      <c r="AK112" s="36" t="n">
        <f aca="false">IF(OR(U112="",K112=""),"",IF(OR(K112&lt;TabelleFisse!E$4,K112&gt;TabelleFisse!E$5),1,""))</f>
        <v>1</v>
      </c>
      <c r="AL112" s="36" t="str">
        <f aca="false">IF(OR(U112="",L112=""),"",IF(OR(L112&lt;TabelleFisse!E$4,L112&gt;TabelleFisse!E$5),1,""))</f>
        <v/>
      </c>
      <c r="AM112" s="36" t="str">
        <f aca="false">IF(OR(U112="",K112=""),"",IF(K112&gt;TabelleFisse!E$6,1,""))</f>
        <v/>
      </c>
      <c r="AN112" s="36" t="str">
        <f aca="false">IF(OR(U112="",L112=""),"",IF(L112&gt;TabelleFisse!E$6,1,""))</f>
        <v/>
      </c>
      <c r="AP112" s="36" t="n">
        <f aca="false">IF(U112="","",_xlfn.IFNA(VLOOKUP(C112,Partecipanti!$N$10:$O$1203,2,0),1))</f>
        <v>0</v>
      </c>
      <c r="AS112" s="37" t="str">
        <f aca="false">IF(R112=1,CONCATENATE(C112," ",1),"")</f>
        <v>L106 1</v>
      </c>
    </row>
    <row r="113" customFormat="false" ht="100.5" hidden="false" customHeight="true" outlineLevel="0" collapsed="false">
      <c r="A113" s="25" t="s">
        <v>256</v>
      </c>
      <c r="B113" s="21" t="str">
        <f aca="false">IF(Q113="","",Q113)</f>
        <v>ERRORI / ANOMALIE</v>
      </c>
      <c r="C113" s="26" t="str">
        <f aca="false">IF(E113="","",CONCATENATE("L",A113))</f>
        <v>L107</v>
      </c>
      <c r="D113" s="27"/>
      <c r="E113" s="28" t="s">
        <v>257</v>
      </c>
      <c r="F113" s="39"/>
      <c r="G113" s="40"/>
      <c r="H113" s="31" t="s">
        <v>43</v>
      </c>
      <c r="I113" s="32" t="s">
        <v>44</v>
      </c>
      <c r="J113" s="43" t="n">
        <v>10000</v>
      </c>
      <c r="K113" s="41" t="n">
        <v>42573</v>
      </c>
      <c r="L113" s="41"/>
      <c r="M113" s="35" t="n">
        <v>0</v>
      </c>
      <c r="N113" s="42"/>
      <c r="O113" s="28" t="s">
        <v>45</v>
      </c>
      <c r="Q113" s="20" t="str">
        <f aca="false">IF(AND(R113="",S113="",U113=""),"",IF(OR(R113=1,S113=1),"ERRORI / ANOMALIE","OK"))</f>
        <v>ERRORI / ANOMALIE</v>
      </c>
      <c r="R113" s="21" t="n">
        <f aca="false">IF(U113="","",IF(SUM(X113:AC113)+SUM(AF113:AP113)&gt;0,1,""))</f>
        <v>1</v>
      </c>
      <c r="S113" s="21" t="str">
        <f aca="false">IF(U113="","",IF(_xlfn.IFNA(VLOOKUP(CONCATENATE(C113," ",1),Partecipanti!AE$10:AF$1203,2,0),1)=1,"",1))</f>
        <v/>
      </c>
      <c r="U113" s="36" t="str">
        <f aca="false">TRIM(E113)</f>
        <v>Z3318A4565</v>
      </c>
      <c r="V113" s="36"/>
      <c r="W113" s="36" t="n">
        <f aca="false">IF(R113="","",1)</f>
        <v>1</v>
      </c>
      <c r="X113" s="36" t="str">
        <f aca="false">IF(U113="","",IF(COUNTIF(U$7:U$601,U113)=1,"",COUNTIF(U$7:U$601,U113)))</f>
        <v/>
      </c>
      <c r="Y113" s="36" t="str">
        <f aca="false">IF(X113="","",IF(X113&gt;1,1,""))</f>
        <v/>
      </c>
      <c r="Z113" s="36" t="str">
        <f aca="false">IF(U113="","",IF(LEN(TRIM(U113))&lt;&gt;10,1,""))</f>
        <v/>
      </c>
      <c r="AB113" s="36" t="str">
        <f aca="false">IF(U113="","",IF(OR(LEN(TRIM(H113))&gt;250,LEN(TRIM(H113))&lt;1),1,""))</f>
        <v/>
      </c>
      <c r="AC113" s="36" t="str">
        <f aca="false">IF(U113="","",IF(OR(LEN(TRIM(H113))&gt;220,LEN(TRIM(H113))&lt;1),1,""))</f>
        <v/>
      </c>
      <c r="AD113" s="37" t="n">
        <f aca="false">IF(U113="","",LEN(TRIM(H113)))</f>
        <v>37</v>
      </c>
      <c r="AF113" s="36" t="n">
        <f aca="false">IF(I113="","",_xlfn.IFNA(VLOOKUP(I113,TabelleFisse!$B$4:$C$21,2,0),1))</f>
        <v>0</v>
      </c>
      <c r="AH113" s="36" t="str">
        <f aca="false">IF(U113="","",IF(OR(ISNUMBER(J113)=0,J113&lt;0),1,""))</f>
        <v/>
      </c>
      <c r="AI113" s="36" t="str">
        <f aca="false">IF(U113="","",IF(OR(ISNUMBER(M113)=0,M113&lt;0),1,""))</f>
        <v/>
      </c>
      <c r="AK113" s="36" t="n">
        <f aca="false">IF(OR(U113="",K113=""),"",IF(OR(K113&lt;TabelleFisse!E$4,K113&gt;TabelleFisse!E$5),1,""))</f>
        <v>1</v>
      </c>
      <c r="AL113" s="36" t="str">
        <f aca="false">IF(OR(U113="",L113=""),"",IF(OR(L113&lt;TabelleFisse!E$4,L113&gt;TabelleFisse!E$5),1,""))</f>
        <v/>
      </c>
      <c r="AM113" s="36" t="str">
        <f aca="false">IF(OR(U113="",K113=""),"",IF(K113&gt;TabelleFisse!E$6,1,""))</f>
        <v/>
      </c>
      <c r="AN113" s="36" t="str">
        <f aca="false">IF(OR(U113="",L113=""),"",IF(L113&gt;TabelleFisse!E$6,1,""))</f>
        <v/>
      </c>
      <c r="AP113" s="36" t="n">
        <f aca="false">IF(U113="","",_xlfn.IFNA(VLOOKUP(C113,Partecipanti!$N$10:$O$1203,2,0),1))</f>
        <v>0</v>
      </c>
      <c r="AS113" s="37" t="str">
        <f aca="false">IF(R113=1,CONCATENATE(C113," ",1),"")</f>
        <v>L107 1</v>
      </c>
    </row>
    <row r="114" customFormat="false" ht="100.5" hidden="false" customHeight="true" outlineLevel="0" collapsed="false">
      <c r="A114" s="25" t="s">
        <v>258</v>
      </c>
      <c r="B114" s="21" t="str">
        <f aca="false">IF(Q114="","",Q114)</f>
        <v>ERRORI / ANOMALIE</v>
      </c>
      <c r="C114" s="26" t="str">
        <f aca="false">IF(E114="","",CONCATENATE("L",A114))</f>
        <v>L108</v>
      </c>
      <c r="D114" s="27"/>
      <c r="E114" s="42" t="s">
        <v>259</v>
      </c>
      <c r="F114" s="39"/>
      <c r="G114" s="40"/>
      <c r="H114" s="31" t="s">
        <v>43</v>
      </c>
      <c r="I114" s="32" t="s">
        <v>44</v>
      </c>
      <c r="J114" s="43" t="n">
        <v>39000</v>
      </c>
      <c r="K114" s="41" t="n">
        <v>42423</v>
      </c>
      <c r="L114" s="41"/>
      <c r="M114" s="35" t="n">
        <v>0</v>
      </c>
      <c r="N114" s="42"/>
      <c r="O114" s="28" t="s">
        <v>45</v>
      </c>
      <c r="Q114" s="20" t="str">
        <f aca="false">IF(AND(R114="",S114="",U114=""),"",IF(OR(R114=1,S114=1),"ERRORI / ANOMALIE","OK"))</f>
        <v>ERRORI / ANOMALIE</v>
      </c>
      <c r="R114" s="21" t="n">
        <f aca="false">IF(U114="","",IF(SUM(X114:AC114)+SUM(AF114:AP114)&gt;0,1,""))</f>
        <v>1</v>
      </c>
      <c r="S114" s="21" t="str">
        <f aca="false">IF(U114="","",IF(_xlfn.IFNA(VLOOKUP(CONCATENATE(C114," ",1),Partecipanti!AE$10:AF$1203,2,0),1)=1,"",1))</f>
        <v/>
      </c>
      <c r="U114" s="36" t="str">
        <f aca="false">TRIM(E114)</f>
        <v>ZDE18AAD55</v>
      </c>
      <c r="V114" s="36"/>
      <c r="W114" s="36" t="n">
        <f aca="false">IF(R114="","",1)</f>
        <v>1</v>
      </c>
      <c r="X114" s="36" t="str">
        <f aca="false">IF(U114="","",IF(COUNTIF(U$7:U$601,U114)=1,"",COUNTIF(U$7:U$601,U114)))</f>
        <v/>
      </c>
      <c r="Y114" s="36" t="str">
        <f aca="false">IF(X114="","",IF(X114&gt;1,1,""))</f>
        <v/>
      </c>
      <c r="Z114" s="36" t="str">
        <f aca="false">IF(U114="","",IF(LEN(TRIM(U114))&lt;&gt;10,1,""))</f>
        <v/>
      </c>
      <c r="AB114" s="36" t="str">
        <f aca="false">IF(U114="","",IF(OR(LEN(TRIM(H114))&gt;250,LEN(TRIM(H114))&lt;1),1,""))</f>
        <v/>
      </c>
      <c r="AC114" s="36" t="str">
        <f aca="false">IF(U114="","",IF(OR(LEN(TRIM(H114))&gt;220,LEN(TRIM(H114))&lt;1),1,""))</f>
        <v/>
      </c>
      <c r="AD114" s="37" t="n">
        <f aca="false">IF(U114="","",LEN(TRIM(H114)))</f>
        <v>37</v>
      </c>
      <c r="AF114" s="36" t="n">
        <f aca="false">IF(I114="","",_xlfn.IFNA(VLOOKUP(I114,TabelleFisse!$B$4:$C$21,2,0),1))</f>
        <v>0</v>
      </c>
      <c r="AH114" s="36" t="str">
        <f aca="false">IF(U114="","",IF(OR(ISNUMBER(J114)=0,J114&lt;0),1,""))</f>
        <v/>
      </c>
      <c r="AI114" s="36" t="str">
        <f aca="false">IF(U114="","",IF(OR(ISNUMBER(M114)=0,M114&lt;0),1,""))</f>
        <v/>
      </c>
      <c r="AK114" s="36" t="n">
        <f aca="false">IF(OR(U114="",K114=""),"",IF(OR(K114&lt;TabelleFisse!E$4,K114&gt;TabelleFisse!E$5),1,""))</f>
        <v>1</v>
      </c>
      <c r="AL114" s="36" t="str">
        <f aca="false">IF(OR(U114="",L114=""),"",IF(OR(L114&lt;TabelleFisse!E$4,L114&gt;TabelleFisse!E$5),1,""))</f>
        <v/>
      </c>
      <c r="AM114" s="36" t="str">
        <f aca="false">IF(OR(U114="",K114=""),"",IF(K114&gt;TabelleFisse!E$6,1,""))</f>
        <v/>
      </c>
      <c r="AN114" s="36" t="str">
        <f aca="false">IF(OR(U114="",L114=""),"",IF(L114&gt;TabelleFisse!E$6,1,""))</f>
        <v/>
      </c>
      <c r="AP114" s="36" t="n">
        <f aca="false">IF(U114="","",_xlfn.IFNA(VLOOKUP(C114,Partecipanti!$N$10:$O$1203,2,0),1))</f>
        <v>0</v>
      </c>
      <c r="AS114" s="37" t="str">
        <f aca="false">IF(R114=1,CONCATENATE(C114," ",1),"")</f>
        <v>L108 1</v>
      </c>
    </row>
    <row r="115" customFormat="false" ht="100.5" hidden="false" customHeight="true" outlineLevel="0" collapsed="false">
      <c r="A115" s="25" t="s">
        <v>260</v>
      </c>
      <c r="B115" s="21" t="str">
        <f aca="false">IF(Q115="","",Q115)</f>
        <v>ERRORI / ANOMALIE</v>
      </c>
      <c r="C115" s="26" t="str">
        <f aca="false">IF(E115="","",CONCATENATE("L",A115))</f>
        <v>L109</v>
      </c>
      <c r="D115" s="27"/>
      <c r="E115" s="42" t="s">
        <v>261</v>
      </c>
      <c r="F115" s="39"/>
      <c r="G115" s="40"/>
      <c r="H115" s="31" t="s">
        <v>43</v>
      </c>
      <c r="I115" s="32" t="s">
        <v>44</v>
      </c>
      <c r="J115" s="43" t="n">
        <v>39000</v>
      </c>
      <c r="K115" s="41" t="n">
        <v>42424</v>
      </c>
      <c r="L115" s="41"/>
      <c r="M115" s="35" t="n">
        <v>0</v>
      </c>
      <c r="N115" s="42"/>
      <c r="O115" s="28" t="s">
        <v>45</v>
      </c>
      <c r="Q115" s="20" t="str">
        <f aca="false">IF(AND(R115="",S115="",U115=""),"",IF(OR(R115=1,S115=1),"ERRORI / ANOMALIE","OK"))</f>
        <v>ERRORI / ANOMALIE</v>
      </c>
      <c r="R115" s="21" t="n">
        <f aca="false">IF(U115="","",IF(SUM(X115:AC115)+SUM(AF115:AP115)&gt;0,1,""))</f>
        <v>1</v>
      </c>
      <c r="S115" s="21" t="str">
        <f aca="false">IF(U115="","",IF(_xlfn.IFNA(VLOOKUP(CONCATENATE(C115," ",1),Partecipanti!AE$10:AF$1203,2,0),1)=1,"",1))</f>
        <v/>
      </c>
      <c r="U115" s="36" t="str">
        <f aca="false">TRIM(E115)</f>
        <v>ZF018B0A6D</v>
      </c>
      <c r="V115" s="36"/>
      <c r="W115" s="36" t="n">
        <f aca="false">IF(R115="","",1)</f>
        <v>1</v>
      </c>
      <c r="X115" s="36" t="str">
        <f aca="false">IF(U115="","",IF(COUNTIF(U$7:U$601,U115)=1,"",COUNTIF(U$7:U$601,U115)))</f>
        <v/>
      </c>
      <c r="Y115" s="36" t="str">
        <f aca="false">IF(X115="","",IF(X115&gt;1,1,""))</f>
        <v/>
      </c>
      <c r="Z115" s="36" t="str">
        <f aca="false">IF(U115="","",IF(LEN(TRIM(U115))&lt;&gt;10,1,""))</f>
        <v/>
      </c>
      <c r="AB115" s="36" t="str">
        <f aca="false">IF(U115="","",IF(OR(LEN(TRIM(H115))&gt;250,LEN(TRIM(H115))&lt;1),1,""))</f>
        <v/>
      </c>
      <c r="AC115" s="36" t="str">
        <f aca="false">IF(U115="","",IF(OR(LEN(TRIM(H115))&gt;220,LEN(TRIM(H115))&lt;1),1,""))</f>
        <v/>
      </c>
      <c r="AD115" s="37" t="n">
        <f aca="false">IF(U115="","",LEN(TRIM(H115)))</f>
        <v>37</v>
      </c>
      <c r="AF115" s="36" t="n">
        <f aca="false">IF(I115="","",_xlfn.IFNA(VLOOKUP(I115,TabelleFisse!$B$4:$C$21,2,0),1))</f>
        <v>0</v>
      </c>
      <c r="AH115" s="36" t="str">
        <f aca="false">IF(U115="","",IF(OR(ISNUMBER(J115)=0,J115&lt;0),1,""))</f>
        <v/>
      </c>
      <c r="AI115" s="36" t="str">
        <f aca="false">IF(U115="","",IF(OR(ISNUMBER(M115)=0,M115&lt;0),1,""))</f>
        <v/>
      </c>
      <c r="AK115" s="36" t="n">
        <f aca="false">IF(OR(U115="",K115=""),"",IF(OR(K115&lt;TabelleFisse!E$4,K115&gt;TabelleFisse!E$5),1,""))</f>
        <v>1</v>
      </c>
      <c r="AL115" s="36" t="str">
        <f aca="false">IF(OR(U115="",L115=""),"",IF(OR(L115&lt;TabelleFisse!E$4,L115&gt;TabelleFisse!E$5),1,""))</f>
        <v/>
      </c>
      <c r="AM115" s="36" t="str">
        <f aca="false">IF(OR(U115="",K115=""),"",IF(K115&gt;TabelleFisse!E$6,1,""))</f>
        <v/>
      </c>
      <c r="AN115" s="36" t="str">
        <f aca="false">IF(OR(U115="",L115=""),"",IF(L115&gt;TabelleFisse!E$6,1,""))</f>
        <v/>
      </c>
      <c r="AP115" s="36" t="n">
        <f aca="false">IF(U115="","",_xlfn.IFNA(VLOOKUP(C115,Partecipanti!$N$10:$O$1203,2,0),1))</f>
        <v>0</v>
      </c>
      <c r="AS115" s="37" t="str">
        <f aca="false">IF(R115=1,CONCATENATE(C115," ",1),"")</f>
        <v>L109 1</v>
      </c>
    </row>
    <row r="116" customFormat="false" ht="100.5" hidden="false" customHeight="true" outlineLevel="0" collapsed="false">
      <c r="A116" s="25" t="s">
        <v>262</v>
      </c>
      <c r="B116" s="21" t="str">
        <f aca="false">IF(Q116="","",Q116)</f>
        <v>ERRORI / ANOMALIE</v>
      </c>
      <c r="C116" s="26" t="str">
        <f aca="false">IF(E116="","",CONCATENATE("L",A116))</f>
        <v>L110</v>
      </c>
      <c r="D116" s="27"/>
      <c r="E116" s="42" t="s">
        <v>263</v>
      </c>
      <c r="F116" s="39"/>
      <c r="G116" s="40"/>
      <c r="H116" s="31" t="s">
        <v>43</v>
      </c>
      <c r="I116" s="32" t="s">
        <v>44</v>
      </c>
      <c r="J116" s="43" t="n">
        <v>35000</v>
      </c>
      <c r="K116" s="41" t="n">
        <v>42425</v>
      </c>
      <c r="L116" s="41"/>
      <c r="M116" s="35" t="n">
        <v>0</v>
      </c>
      <c r="N116" s="42"/>
      <c r="O116" s="28" t="s">
        <v>45</v>
      </c>
      <c r="Q116" s="20" t="str">
        <f aca="false">IF(AND(R116="",S116="",U116=""),"",IF(OR(R116=1,S116=1),"ERRORI / ANOMALIE","OK"))</f>
        <v>ERRORI / ANOMALIE</v>
      </c>
      <c r="R116" s="21" t="n">
        <f aca="false">IF(U116="","",IF(SUM(X116:AC116)+SUM(AF116:AP116)&gt;0,1,""))</f>
        <v>1</v>
      </c>
      <c r="S116" s="21" t="str">
        <f aca="false">IF(U116="","",IF(_xlfn.IFNA(VLOOKUP(CONCATENATE(C116," ",1),Partecipanti!AE$10:AF$1203,2,0),1)=1,"",1))</f>
        <v/>
      </c>
      <c r="U116" s="36" t="str">
        <f aca="false">TRIM(E116)</f>
        <v>ZD018B212D</v>
      </c>
      <c r="V116" s="36"/>
      <c r="W116" s="36" t="n">
        <f aca="false">IF(R116="","",1)</f>
        <v>1</v>
      </c>
      <c r="X116" s="36" t="str">
        <f aca="false">IF(U116="","",IF(COUNTIF(U$7:U$601,U116)=1,"",COUNTIF(U$7:U$601,U116)))</f>
        <v/>
      </c>
      <c r="Y116" s="36" t="str">
        <f aca="false">IF(X116="","",IF(X116&gt;1,1,""))</f>
        <v/>
      </c>
      <c r="Z116" s="36" t="str">
        <f aca="false">IF(U116="","",IF(LEN(TRIM(U116))&lt;&gt;10,1,""))</f>
        <v/>
      </c>
      <c r="AB116" s="36" t="str">
        <f aca="false">IF(U116="","",IF(OR(LEN(TRIM(H116))&gt;250,LEN(TRIM(H116))&lt;1),1,""))</f>
        <v/>
      </c>
      <c r="AC116" s="36" t="str">
        <f aca="false">IF(U116="","",IF(OR(LEN(TRIM(H116))&gt;220,LEN(TRIM(H116))&lt;1),1,""))</f>
        <v/>
      </c>
      <c r="AD116" s="37" t="n">
        <f aca="false">IF(U116="","",LEN(TRIM(H116)))</f>
        <v>37</v>
      </c>
      <c r="AF116" s="36" t="n">
        <f aca="false">IF(I116="","",_xlfn.IFNA(VLOOKUP(I116,TabelleFisse!$B$4:$C$21,2,0),1))</f>
        <v>0</v>
      </c>
      <c r="AH116" s="36" t="str">
        <f aca="false">IF(U116="","",IF(OR(ISNUMBER(J116)=0,J116&lt;0),1,""))</f>
        <v/>
      </c>
      <c r="AI116" s="36" t="str">
        <f aca="false">IF(U116="","",IF(OR(ISNUMBER(M116)=0,M116&lt;0),1,""))</f>
        <v/>
      </c>
      <c r="AK116" s="36" t="n">
        <f aca="false">IF(OR(U116="",K116=""),"",IF(OR(K116&lt;TabelleFisse!E$4,K116&gt;TabelleFisse!E$5),1,""))</f>
        <v>1</v>
      </c>
      <c r="AL116" s="36" t="str">
        <f aca="false">IF(OR(U116="",L116=""),"",IF(OR(L116&lt;TabelleFisse!E$4,L116&gt;TabelleFisse!E$5),1,""))</f>
        <v/>
      </c>
      <c r="AM116" s="36" t="str">
        <f aca="false">IF(OR(U116="",K116=""),"",IF(K116&gt;TabelleFisse!E$6,1,""))</f>
        <v/>
      </c>
      <c r="AN116" s="36" t="str">
        <f aca="false">IF(OR(U116="",L116=""),"",IF(L116&gt;TabelleFisse!E$6,1,""))</f>
        <v/>
      </c>
      <c r="AP116" s="36" t="n">
        <f aca="false">IF(U116="","",_xlfn.IFNA(VLOOKUP(C116,Partecipanti!$N$10:$O$1203,2,0),1))</f>
        <v>0</v>
      </c>
      <c r="AS116" s="37" t="str">
        <f aca="false">IF(R116=1,CONCATENATE(C116," ",1),"")</f>
        <v>L110 1</v>
      </c>
    </row>
    <row r="117" customFormat="false" ht="100.5" hidden="false" customHeight="true" outlineLevel="0" collapsed="false">
      <c r="A117" s="25" t="s">
        <v>264</v>
      </c>
      <c r="B117" s="21" t="str">
        <f aca="false">IF(Q117="","",Q117)</f>
        <v>ERRORI / ANOMALIE</v>
      </c>
      <c r="C117" s="26" t="str">
        <f aca="false">IF(E117="","",CONCATENATE("L",A117))</f>
        <v>L111</v>
      </c>
      <c r="D117" s="27"/>
      <c r="E117" s="42" t="s">
        <v>265</v>
      </c>
      <c r="F117" s="39"/>
      <c r="G117" s="40"/>
      <c r="H117" s="31" t="s">
        <v>43</v>
      </c>
      <c r="I117" s="32" t="s">
        <v>44</v>
      </c>
      <c r="J117" s="43" t="n">
        <v>35000</v>
      </c>
      <c r="K117" s="41" t="n">
        <v>42429</v>
      </c>
      <c r="L117" s="41"/>
      <c r="M117" s="35" t="n">
        <v>0</v>
      </c>
      <c r="N117" s="42"/>
      <c r="O117" s="28" t="s">
        <v>45</v>
      </c>
      <c r="Q117" s="20" t="str">
        <f aca="false">IF(AND(R117="",S117="",U117=""),"",IF(OR(R117=1,S117=1),"ERRORI / ANOMALIE","OK"))</f>
        <v>ERRORI / ANOMALIE</v>
      </c>
      <c r="R117" s="21" t="n">
        <f aca="false">IF(U117="","",IF(SUM(X117:AC117)+SUM(AF117:AP117)&gt;0,1,""))</f>
        <v>1</v>
      </c>
      <c r="S117" s="21" t="str">
        <f aca="false">IF(U117="","",IF(_xlfn.IFNA(VLOOKUP(CONCATENATE(C117," ",1),Partecipanti!AE$10:AF$1203,2,0),1)=1,"",1))</f>
        <v/>
      </c>
      <c r="U117" s="36" t="str">
        <f aca="false">TRIM(E117)</f>
        <v>ZCF18BD93C</v>
      </c>
      <c r="V117" s="36"/>
      <c r="W117" s="36" t="n">
        <f aca="false">IF(R117="","",1)</f>
        <v>1</v>
      </c>
      <c r="X117" s="36" t="str">
        <f aca="false">IF(U117="","",IF(COUNTIF(U$7:U$601,U117)=1,"",COUNTIF(U$7:U$601,U117)))</f>
        <v/>
      </c>
      <c r="Y117" s="36" t="str">
        <f aca="false">IF(X117="","",IF(X117&gt;1,1,""))</f>
        <v/>
      </c>
      <c r="Z117" s="36" t="str">
        <f aca="false">IF(U117="","",IF(LEN(TRIM(U117))&lt;&gt;10,1,""))</f>
        <v/>
      </c>
      <c r="AB117" s="36" t="str">
        <f aca="false">IF(U117="","",IF(OR(LEN(TRIM(H117))&gt;250,LEN(TRIM(H117))&lt;1),1,""))</f>
        <v/>
      </c>
      <c r="AC117" s="36" t="str">
        <f aca="false">IF(U117="","",IF(OR(LEN(TRIM(H117))&gt;220,LEN(TRIM(H117))&lt;1),1,""))</f>
        <v/>
      </c>
      <c r="AD117" s="37" t="n">
        <f aca="false">IF(U117="","",LEN(TRIM(H117)))</f>
        <v>37</v>
      </c>
      <c r="AF117" s="36" t="n">
        <f aca="false">IF(I117="","",_xlfn.IFNA(VLOOKUP(I117,TabelleFisse!$B$4:$C$21,2,0),1))</f>
        <v>0</v>
      </c>
      <c r="AH117" s="36" t="str">
        <f aca="false">IF(U117="","",IF(OR(ISNUMBER(J117)=0,J117&lt;0),1,""))</f>
        <v/>
      </c>
      <c r="AI117" s="36" t="str">
        <f aca="false">IF(U117="","",IF(OR(ISNUMBER(M117)=0,M117&lt;0),1,""))</f>
        <v/>
      </c>
      <c r="AK117" s="36" t="n">
        <f aca="false">IF(OR(U117="",K117=""),"",IF(OR(K117&lt;TabelleFisse!E$4,K117&gt;TabelleFisse!E$5),1,""))</f>
        <v>1</v>
      </c>
      <c r="AL117" s="36" t="str">
        <f aca="false">IF(OR(U117="",L117=""),"",IF(OR(L117&lt;TabelleFisse!E$4,L117&gt;TabelleFisse!E$5),1,""))</f>
        <v/>
      </c>
      <c r="AM117" s="36" t="str">
        <f aca="false">IF(OR(U117="",K117=""),"",IF(K117&gt;TabelleFisse!E$6,1,""))</f>
        <v/>
      </c>
      <c r="AN117" s="36" t="str">
        <f aca="false">IF(OR(U117="",L117=""),"",IF(L117&gt;TabelleFisse!E$6,1,""))</f>
        <v/>
      </c>
      <c r="AP117" s="36" t="n">
        <f aca="false">IF(U117="","",_xlfn.IFNA(VLOOKUP(C117,Partecipanti!$N$10:$O$1203,2,0),1))</f>
        <v>0</v>
      </c>
      <c r="AS117" s="37" t="str">
        <f aca="false">IF(R117=1,CONCATENATE(C117," ",1),"")</f>
        <v>L111 1</v>
      </c>
    </row>
    <row r="118" customFormat="false" ht="100.5" hidden="false" customHeight="true" outlineLevel="0" collapsed="false">
      <c r="A118" s="25" t="s">
        <v>266</v>
      </c>
      <c r="B118" s="21" t="str">
        <f aca="false">IF(Q118="","",Q118)</f>
        <v>ERRORI / ANOMALIE</v>
      </c>
      <c r="C118" s="26" t="str">
        <f aca="false">IF(E118="","",CONCATENATE("L",A118))</f>
        <v>L112</v>
      </c>
      <c r="D118" s="27"/>
      <c r="E118" s="42" t="s">
        <v>267</v>
      </c>
      <c r="F118" s="39"/>
      <c r="G118" s="40"/>
      <c r="H118" s="31" t="s">
        <v>43</v>
      </c>
      <c r="I118" s="32" t="s">
        <v>44</v>
      </c>
      <c r="J118" s="43" t="n">
        <v>10000</v>
      </c>
      <c r="K118" s="41" t="n">
        <v>42429</v>
      </c>
      <c r="L118" s="41"/>
      <c r="M118" s="35" t="n">
        <v>0</v>
      </c>
      <c r="N118" s="42"/>
      <c r="O118" s="28" t="s">
        <v>45</v>
      </c>
      <c r="Q118" s="20" t="str">
        <f aca="false">IF(AND(R118="",S118="",U118=""),"",IF(OR(R118=1,S118=1),"ERRORI / ANOMALIE","OK"))</f>
        <v>ERRORI / ANOMALIE</v>
      </c>
      <c r="R118" s="21" t="n">
        <f aca="false">IF(U118="","",IF(SUM(X118:AC118)+SUM(AF118:AP118)&gt;0,1,""))</f>
        <v>1</v>
      </c>
      <c r="S118" s="21" t="str">
        <f aca="false">IF(U118="","",IF(_xlfn.IFNA(VLOOKUP(CONCATENATE(C118," ",1),Partecipanti!AE$10:AF$1203,2,0),1)=1,"",1))</f>
        <v/>
      </c>
      <c r="U118" s="36" t="str">
        <f aca="false">TRIM(E118)</f>
        <v>ZBA18BDA70</v>
      </c>
      <c r="V118" s="36"/>
      <c r="W118" s="36" t="n">
        <f aca="false">IF(R118="","",1)</f>
        <v>1</v>
      </c>
      <c r="X118" s="36" t="str">
        <f aca="false">IF(U118="","",IF(COUNTIF(U$7:U$601,U118)=1,"",COUNTIF(U$7:U$601,U118)))</f>
        <v/>
      </c>
      <c r="Y118" s="36" t="str">
        <f aca="false">IF(X118="","",IF(X118&gt;1,1,""))</f>
        <v/>
      </c>
      <c r="Z118" s="36" t="str">
        <f aca="false">IF(U118="","",IF(LEN(TRIM(U118))&lt;&gt;10,1,""))</f>
        <v/>
      </c>
      <c r="AB118" s="36" t="str">
        <f aca="false">IF(U118="","",IF(OR(LEN(TRIM(H118))&gt;250,LEN(TRIM(H118))&lt;1),1,""))</f>
        <v/>
      </c>
      <c r="AC118" s="36" t="str">
        <f aca="false">IF(U118="","",IF(OR(LEN(TRIM(H118))&gt;220,LEN(TRIM(H118))&lt;1),1,""))</f>
        <v/>
      </c>
      <c r="AD118" s="37" t="n">
        <f aca="false">IF(U118="","",LEN(TRIM(H118)))</f>
        <v>37</v>
      </c>
      <c r="AF118" s="36" t="n">
        <f aca="false">IF(I118="","",_xlfn.IFNA(VLOOKUP(I118,TabelleFisse!$B$4:$C$21,2,0),1))</f>
        <v>0</v>
      </c>
      <c r="AH118" s="36" t="str">
        <f aca="false">IF(U118="","",IF(OR(ISNUMBER(J118)=0,J118&lt;0),1,""))</f>
        <v/>
      </c>
      <c r="AI118" s="36" t="str">
        <f aca="false">IF(U118="","",IF(OR(ISNUMBER(M118)=0,M118&lt;0),1,""))</f>
        <v/>
      </c>
      <c r="AK118" s="36" t="n">
        <f aca="false">IF(OR(U118="",K118=""),"",IF(OR(K118&lt;TabelleFisse!E$4,K118&gt;TabelleFisse!E$5),1,""))</f>
        <v>1</v>
      </c>
      <c r="AL118" s="36" t="str">
        <f aca="false">IF(OR(U118="",L118=""),"",IF(OR(L118&lt;TabelleFisse!E$4,L118&gt;TabelleFisse!E$5),1,""))</f>
        <v/>
      </c>
      <c r="AM118" s="36" t="str">
        <f aca="false">IF(OR(U118="",K118=""),"",IF(K118&gt;TabelleFisse!E$6,1,""))</f>
        <v/>
      </c>
      <c r="AN118" s="36" t="str">
        <f aca="false">IF(OR(U118="",L118=""),"",IF(L118&gt;TabelleFisse!E$6,1,""))</f>
        <v/>
      </c>
      <c r="AP118" s="36" t="n">
        <f aca="false">IF(U118="","",_xlfn.IFNA(VLOOKUP(C118,Partecipanti!$N$10:$O$1203,2,0),1))</f>
        <v>0</v>
      </c>
      <c r="AS118" s="37" t="str">
        <f aca="false">IF(R118=1,CONCATENATE(C118," ",1),"")</f>
        <v>L112 1</v>
      </c>
    </row>
    <row r="119" customFormat="false" ht="100.5" hidden="false" customHeight="true" outlineLevel="0" collapsed="false">
      <c r="A119" s="25" t="s">
        <v>268</v>
      </c>
      <c r="B119" s="21" t="str">
        <f aca="false">IF(Q119="","",Q119)</f>
        <v>ERRORI / ANOMALIE</v>
      </c>
      <c r="C119" s="26" t="str">
        <f aca="false">IF(E119="","",CONCATENATE("L",A119))</f>
        <v>L113</v>
      </c>
      <c r="D119" s="27"/>
      <c r="E119" s="42" t="s">
        <v>269</v>
      </c>
      <c r="F119" s="39"/>
      <c r="G119" s="40"/>
      <c r="H119" s="31" t="s">
        <v>43</v>
      </c>
      <c r="I119" s="32" t="s">
        <v>44</v>
      </c>
      <c r="J119" s="43" t="n">
        <v>10000</v>
      </c>
      <c r="K119" s="41" t="n">
        <v>42429</v>
      </c>
      <c r="L119" s="41"/>
      <c r="M119" s="35" t="n">
        <v>0</v>
      </c>
      <c r="N119" s="42"/>
      <c r="O119" s="28" t="s">
        <v>45</v>
      </c>
      <c r="Q119" s="20" t="str">
        <f aca="false">IF(AND(R119="",S119="",U119=""),"",IF(OR(R119=1,S119=1),"ERRORI / ANOMALIE","OK"))</f>
        <v>ERRORI / ANOMALIE</v>
      </c>
      <c r="R119" s="21" t="n">
        <f aca="false">IF(U119="","",IF(SUM(X119:AC119)+SUM(AF119:AP119)&gt;0,1,""))</f>
        <v>1</v>
      </c>
      <c r="S119" s="21" t="str">
        <f aca="false">IF(U119="","",IF(_xlfn.IFNA(VLOOKUP(CONCATENATE(C119," ",1),Partecipanti!AE$10:AF$1203,2,0),1)=1,"",1))</f>
        <v/>
      </c>
      <c r="U119" s="36" t="str">
        <f aca="false">TRIM(E119)</f>
        <v>Z5418BE339</v>
      </c>
      <c r="V119" s="36"/>
      <c r="W119" s="36" t="n">
        <f aca="false">IF(R119="","",1)</f>
        <v>1</v>
      </c>
      <c r="X119" s="36" t="str">
        <f aca="false">IF(U119="","",IF(COUNTIF(U$7:U$601,U119)=1,"",COUNTIF(U$7:U$601,U119)))</f>
        <v/>
      </c>
      <c r="Y119" s="36" t="str">
        <f aca="false">IF(X119="","",IF(X119&gt;1,1,""))</f>
        <v/>
      </c>
      <c r="Z119" s="36" t="str">
        <f aca="false">IF(U119="","",IF(LEN(TRIM(U119))&lt;&gt;10,1,""))</f>
        <v/>
      </c>
      <c r="AB119" s="36" t="str">
        <f aca="false">IF(U119="","",IF(OR(LEN(TRIM(H119))&gt;250,LEN(TRIM(H119))&lt;1),1,""))</f>
        <v/>
      </c>
      <c r="AC119" s="36" t="str">
        <f aca="false">IF(U119="","",IF(OR(LEN(TRIM(H119))&gt;220,LEN(TRIM(H119))&lt;1),1,""))</f>
        <v/>
      </c>
      <c r="AD119" s="37" t="n">
        <f aca="false">IF(U119="","",LEN(TRIM(H119)))</f>
        <v>37</v>
      </c>
      <c r="AF119" s="36" t="n">
        <f aca="false">IF(I119="","",_xlfn.IFNA(VLOOKUP(I119,TabelleFisse!$B$4:$C$21,2,0),1))</f>
        <v>0</v>
      </c>
      <c r="AH119" s="36" t="str">
        <f aca="false">IF(U119="","",IF(OR(ISNUMBER(J119)=0,J119&lt;0),1,""))</f>
        <v/>
      </c>
      <c r="AI119" s="36" t="str">
        <f aca="false">IF(U119="","",IF(OR(ISNUMBER(M119)=0,M119&lt;0),1,""))</f>
        <v/>
      </c>
      <c r="AK119" s="36" t="n">
        <f aca="false">IF(OR(U119="",K119=""),"",IF(OR(K119&lt;TabelleFisse!E$4,K119&gt;TabelleFisse!E$5),1,""))</f>
        <v>1</v>
      </c>
      <c r="AL119" s="36" t="str">
        <f aca="false">IF(OR(U119="",L119=""),"",IF(OR(L119&lt;TabelleFisse!E$4,L119&gt;TabelleFisse!E$5),1,""))</f>
        <v/>
      </c>
      <c r="AM119" s="36" t="str">
        <f aca="false">IF(OR(U119="",K119=""),"",IF(K119&gt;TabelleFisse!E$6,1,""))</f>
        <v/>
      </c>
      <c r="AN119" s="36" t="str">
        <f aca="false">IF(OR(U119="",L119=""),"",IF(L119&gt;TabelleFisse!E$6,1,""))</f>
        <v/>
      </c>
      <c r="AP119" s="36" t="n">
        <f aca="false">IF(U119="","",_xlfn.IFNA(VLOOKUP(C119,Partecipanti!$N$10:$O$1203,2,0),1))</f>
        <v>0</v>
      </c>
      <c r="AS119" s="37" t="str">
        <f aca="false">IF(R119=1,CONCATENATE(C119," ",1),"")</f>
        <v>L113 1</v>
      </c>
    </row>
    <row r="120" customFormat="false" ht="100.5" hidden="false" customHeight="true" outlineLevel="0" collapsed="false">
      <c r="A120" s="25" t="s">
        <v>270</v>
      </c>
      <c r="B120" s="21" t="str">
        <f aca="false">IF(Q120="","",Q120)</f>
        <v>ERRORI / ANOMALIE</v>
      </c>
      <c r="C120" s="26" t="str">
        <f aca="false">IF(E120="","",CONCATENATE("L",A120))</f>
        <v>L114</v>
      </c>
      <c r="D120" s="27"/>
      <c r="E120" s="42" t="s">
        <v>271</v>
      </c>
      <c r="F120" s="39"/>
      <c r="G120" s="40"/>
      <c r="H120" s="31" t="s">
        <v>43</v>
      </c>
      <c r="I120" s="32" t="s">
        <v>44</v>
      </c>
      <c r="J120" s="43" t="n">
        <v>35000</v>
      </c>
      <c r="K120" s="41" t="n">
        <v>42429</v>
      </c>
      <c r="L120" s="41" t="n">
        <v>42704</v>
      </c>
      <c r="M120" s="35" t="n">
        <v>0</v>
      </c>
      <c r="N120" s="42"/>
      <c r="O120" s="28" t="s">
        <v>45</v>
      </c>
      <c r="Q120" s="20" t="str">
        <f aca="false">IF(AND(R120="",S120="",U120=""),"",IF(OR(R120=1,S120=1),"ERRORI / ANOMALIE","OK"))</f>
        <v>ERRORI / ANOMALIE</v>
      </c>
      <c r="R120" s="21" t="n">
        <f aca="false">IF(U120="","",IF(SUM(X120:AC120)+SUM(AF120:AP120)&gt;0,1,""))</f>
        <v>1</v>
      </c>
      <c r="S120" s="21" t="str">
        <f aca="false">IF(U120="","",IF(_xlfn.IFNA(VLOOKUP(CONCATENATE(C120," ",1),Partecipanti!AE$10:AF$1203,2,0),1)=1,"",1))</f>
        <v/>
      </c>
      <c r="U120" s="36" t="str">
        <f aca="false">TRIM(E120)</f>
        <v>Z9518BE9F5</v>
      </c>
      <c r="V120" s="36"/>
      <c r="W120" s="36" t="n">
        <f aca="false">IF(R120="","",1)</f>
        <v>1</v>
      </c>
      <c r="X120" s="36" t="str">
        <f aca="false">IF(U120="","",IF(COUNTIF(U$7:U$601,U120)=1,"",COUNTIF(U$7:U$601,U120)))</f>
        <v/>
      </c>
      <c r="Y120" s="36" t="str">
        <f aca="false">IF(X120="","",IF(X120&gt;1,1,""))</f>
        <v/>
      </c>
      <c r="Z120" s="36" t="str">
        <f aca="false">IF(U120="","",IF(LEN(TRIM(U120))&lt;&gt;10,1,""))</f>
        <v/>
      </c>
      <c r="AB120" s="36" t="str">
        <f aca="false">IF(U120="","",IF(OR(LEN(TRIM(H120))&gt;250,LEN(TRIM(H120))&lt;1),1,""))</f>
        <v/>
      </c>
      <c r="AC120" s="36" t="str">
        <f aca="false">IF(U120="","",IF(OR(LEN(TRIM(H120))&gt;220,LEN(TRIM(H120))&lt;1),1,""))</f>
        <v/>
      </c>
      <c r="AD120" s="37" t="n">
        <f aca="false">IF(U120="","",LEN(TRIM(H120)))</f>
        <v>37</v>
      </c>
      <c r="AF120" s="36" t="n">
        <f aca="false">IF(I120="","",_xlfn.IFNA(VLOOKUP(I120,TabelleFisse!$B$4:$C$21,2,0),1))</f>
        <v>0</v>
      </c>
      <c r="AH120" s="36" t="str">
        <f aca="false">IF(U120="","",IF(OR(ISNUMBER(J120)=0,J120&lt;0),1,""))</f>
        <v/>
      </c>
      <c r="AI120" s="36" t="str">
        <f aca="false">IF(U120="","",IF(OR(ISNUMBER(M120)=0,M120&lt;0),1,""))</f>
        <v/>
      </c>
      <c r="AK120" s="36" t="n">
        <f aca="false">IF(OR(U120="",K120=""),"",IF(OR(K120&lt;TabelleFisse!E$4,K120&gt;TabelleFisse!E$5),1,""))</f>
        <v>1</v>
      </c>
      <c r="AL120" s="36" t="n">
        <f aca="false">IF(OR(U120="",L120=""),"",IF(OR(L120&lt;TabelleFisse!E$4,L120&gt;TabelleFisse!E$5),1,""))</f>
        <v>1</v>
      </c>
      <c r="AM120" s="36" t="str">
        <f aca="false">IF(OR(U120="",K120=""),"",IF(K120&gt;TabelleFisse!E$6,1,""))</f>
        <v/>
      </c>
      <c r="AN120" s="36" t="str">
        <f aca="false">IF(OR(U120="",L120=""),"",IF(L120&gt;TabelleFisse!E$6,1,""))</f>
        <v/>
      </c>
      <c r="AP120" s="36" t="n">
        <f aca="false">IF(U120="","",_xlfn.IFNA(VLOOKUP(C120,Partecipanti!$N$10:$O$1203,2,0),1))</f>
        <v>0</v>
      </c>
      <c r="AS120" s="37" t="str">
        <f aca="false">IF(R120=1,CONCATENATE(C120," ",1),"")</f>
        <v>L114 1</v>
      </c>
    </row>
    <row r="121" customFormat="false" ht="100.5" hidden="false" customHeight="true" outlineLevel="0" collapsed="false">
      <c r="A121" s="25" t="s">
        <v>272</v>
      </c>
      <c r="B121" s="21" t="str">
        <f aca="false">IF(Q121="","",Q121)</f>
        <v>ERRORI / ANOMALIE</v>
      </c>
      <c r="C121" s="26" t="str">
        <f aca="false">IF(E121="","",CONCATENATE("L",A121))</f>
        <v>L115</v>
      </c>
      <c r="D121" s="27"/>
      <c r="E121" s="42" t="s">
        <v>273</v>
      </c>
      <c r="F121" s="39"/>
      <c r="G121" s="40"/>
      <c r="H121" s="31" t="s">
        <v>43</v>
      </c>
      <c r="I121" s="32" t="s">
        <v>44</v>
      </c>
      <c r="J121" s="43" t="n">
        <v>30000</v>
      </c>
      <c r="K121" s="41" t="n">
        <v>42429</v>
      </c>
      <c r="L121" s="41"/>
      <c r="M121" s="35" t="n">
        <v>0</v>
      </c>
      <c r="N121" s="42"/>
      <c r="O121" s="28" t="s">
        <v>45</v>
      </c>
      <c r="Q121" s="20" t="str">
        <f aca="false">IF(AND(R121="",S121="",U121=""),"",IF(OR(R121=1,S121=1),"ERRORI / ANOMALIE","OK"))</f>
        <v>ERRORI / ANOMALIE</v>
      </c>
      <c r="R121" s="21" t="n">
        <f aca="false">IF(U121="","",IF(SUM(X121:AC121)+SUM(AF121:AP121)&gt;0,1,""))</f>
        <v>1</v>
      </c>
      <c r="S121" s="21" t="str">
        <f aca="false">IF(U121="","",IF(_xlfn.IFNA(VLOOKUP(CONCATENATE(C121," ",1),Partecipanti!AE$10:AF$1203,2,0),1)=1,"",1))</f>
        <v/>
      </c>
      <c r="U121" s="36" t="str">
        <f aca="false">TRIM(E121)</f>
        <v>Z5618C11D8</v>
      </c>
      <c r="V121" s="36"/>
      <c r="W121" s="36" t="n">
        <f aca="false">IF(R121="","",1)</f>
        <v>1</v>
      </c>
      <c r="X121" s="36" t="str">
        <f aca="false">IF(U121="","",IF(COUNTIF(U$7:U$601,U121)=1,"",COUNTIF(U$7:U$601,U121)))</f>
        <v/>
      </c>
      <c r="Y121" s="36" t="str">
        <f aca="false">IF(X121="","",IF(X121&gt;1,1,""))</f>
        <v/>
      </c>
      <c r="Z121" s="36" t="str">
        <f aca="false">IF(U121="","",IF(LEN(TRIM(U121))&lt;&gt;10,1,""))</f>
        <v/>
      </c>
      <c r="AB121" s="36" t="str">
        <f aca="false">IF(U121="","",IF(OR(LEN(TRIM(H121))&gt;250,LEN(TRIM(H121))&lt;1),1,""))</f>
        <v/>
      </c>
      <c r="AC121" s="36" t="str">
        <f aca="false">IF(U121="","",IF(OR(LEN(TRIM(H121))&gt;220,LEN(TRIM(H121))&lt;1),1,""))</f>
        <v/>
      </c>
      <c r="AD121" s="37" t="n">
        <f aca="false">IF(U121="","",LEN(TRIM(H121)))</f>
        <v>37</v>
      </c>
      <c r="AF121" s="36" t="n">
        <f aca="false">IF(I121="","",_xlfn.IFNA(VLOOKUP(I121,TabelleFisse!$B$4:$C$21,2,0),1))</f>
        <v>0</v>
      </c>
      <c r="AH121" s="36" t="str">
        <f aca="false">IF(U121="","",IF(OR(ISNUMBER(J121)=0,J121&lt;0),1,""))</f>
        <v/>
      </c>
      <c r="AI121" s="36" t="str">
        <f aca="false">IF(U121="","",IF(OR(ISNUMBER(M121)=0,M121&lt;0),1,""))</f>
        <v/>
      </c>
      <c r="AK121" s="36" t="n">
        <f aca="false">IF(OR(U121="",K121=""),"",IF(OR(K121&lt;TabelleFisse!E$4,K121&gt;TabelleFisse!E$5),1,""))</f>
        <v>1</v>
      </c>
      <c r="AL121" s="36" t="str">
        <f aca="false">IF(OR(U121="",L121=""),"",IF(OR(L121&lt;TabelleFisse!E$4,L121&gt;TabelleFisse!E$5),1,""))</f>
        <v/>
      </c>
      <c r="AM121" s="36" t="str">
        <f aca="false">IF(OR(U121="",K121=""),"",IF(K121&gt;TabelleFisse!E$6,1,""))</f>
        <v/>
      </c>
      <c r="AN121" s="36" t="str">
        <f aca="false">IF(OR(U121="",L121=""),"",IF(L121&gt;TabelleFisse!E$6,1,""))</f>
        <v/>
      </c>
      <c r="AP121" s="36" t="n">
        <f aca="false">IF(U121="","",_xlfn.IFNA(VLOOKUP(C121,Partecipanti!$N$10:$O$1203,2,0),1))</f>
        <v>0</v>
      </c>
      <c r="AS121" s="37" t="str">
        <f aca="false">IF(R121=1,CONCATENATE(C121," ",1),"")</f>
        <v>L115 1</v>
      </c>
    </row>
    <row r="122" customFormat="false" ht="100.5" hidden="false" customHeight="true" outlineLevel="0" collapsed="false">
      <c r="A122" s="25" t="s">
        <v>274</v>
      </c>
      <c r="B122" s="21" t="str">
        <f aca="false">IF(Q122="","",Q122)</f>
        <v>ERRORI / ANOMALIE</v>
      </c>
      <c r="C122" s="26" t="str">
        <f aca="false">IF(E122="","",CONCATENATE("L",A122))</f>
        <v>L116</v>
      </c>
      <c r="D122" s="27"/>
      <c r="E122" s="42" t="s">
        <v>275</v>
      </c>
      <c r="F122" s="39"/>
      <c r="G122" s="40"/>
      <c r="H122" s="31" t="s">
        <v>43</v>
      </c>
      <c r="I122" s="32" t="s">
        <v>44</v>
      </c>
      <c r="J122" s="43" t="n">
        <v>20000</v>
      </c>
      <c r="K122" s="41" t="n">
        <v>42429</v>
      </c>
      <c r="L122" s="41"/>
      <c r="M122" s="35" t="n">
        <v>0</v>
      </c>
      <c r="N122" s="42"/>
      <c r="O122" s="28" t="s">
        <v>45</v>
      </c>
      <c r="Q122" s="20" t="str">
        <f aca="false">IF(AND(R122="",S122="",U122=""),"",IF(OR(R122=1,S122=1),"ERRORI / ANOMALIE","OK"))</f>
        <v>ERRORI / ANOMALIE</v>
      </c>
      <c r="R122" s="21" t="n">
        <f aca="false">IF(U122="","",IF(SUM(X122:AC122)+SUM(AF122:AP122)&gt;0,1,""))</f>
        <v>1</v>
      </c>
      <c r="S122" s="21" t="str">
        <f aca="false">IF(U122="","",IF(_xlfn.IFNA(VLOOKUP(CONCATENATE(C122," ",1),Partecipanti!AE$10:AF$1203,2,0),1)=1,"",1))</f>
        <v/>
      </c>
      <c r="U122" s="36" t="str">
        <f aca="false">TRIM(E122)</f>
        <v>Z8718C1349</v>
      </c>
      <c r="V122" s="36"/>
      <c r="W122" s="36" t="n">
        <f aca="false">IF(R122="","",1)</f>
        <v>1</v>
      </c>
      <c r="X122" s="36" t="str">
        <f aca="false">IF(U122="","",IF(COUNTIF(U$7:U$601,U122)=1,"",COUNTIF(U$7:U$601,U122)))</f>
        <v/>
      </c>
      <c r="Y122" s="36" t="str">
        <f aca="false">IF(X122="","",IF(X122&gt;1,1,""))</f>
        <v/>
      </c>
      <c r="Z122" s="36" t="str">
        <f aca="false">IF(U122="","",IF(LEN(TRIM(U122))&lt;&gt;10,1,""))</f>
        <v/>
      </c>
      <c r="AB122" s="36" t="str">
        <f aca="false">IF(U122="","",IF(OR(LEN(TRIM(H122))&gt;250,LEN(TRIM(H122))&lt;1),1,""))</f>
        <v/>
      </c>
      <c r="AC122" s="36" t="str">
        <f aca="false">IF(U122="","",IF(OR(LEN(TRIM(H122))&gt;220,LEN(TRIM(H122))&lt;1),1,""))</f>
        <v/>
      </c>
      <c r="AD122" s="37" t="n">
        <f aca="false">IF(U122="","",LEN(TRIM(H122)))</f>
        <v>37</v>
      </c>
      <c r="AF122" s="36" t="n">
        <f aca="false">IF(I122="","",_xlfn.IFNA(VLOOKUP(I122,TabelleFisse!$B$4:$C$21,2,0),1))</f>
        <v>0</v>
      </c>
      <c r="AH122" s="36" t="str">
        <f aca="false">IF(U122="","",IF(OR(ISNUMBER(J122)=0,J122&lt;0),1,""))</f>
        <v/>
      </c>
      <c r="AI122" s="36" t="str">
        <f aca="false">IF(U122="","",IF(OR(ISNUMBER(M122)=0,M122&lt;0),1,""))</f>
        <v/>
      </c>
      <c r="AK122" s="36" t="n">
        <f aca="false">IF(OR(U122="",K122=""),"",IF(OR(K122&lt;TabelleFisse!E$4,K122&gt;TabelleFisse!E$5),1,""))</f>
        <v>1</v>
      </c>
      <c r="AL122" s="36" t="str">
        <f aca="false">IF(OR(U122="",L122=""),"",IF(OR(L122&lt;TabelleFisse!E$4,L122&gt;TabelleFisse!E$5),1,""))</f>
        <v/>
      </c>
      <c r="AM122" s="36" t="str">
        <f aca="false">IF(OR(U122="",K122=""),"",IF(K122&gt;TabelleFisse!E$6,1,""))</f>
        <v/>
      </c>
      <c r="AN122" s="36" t="str">
        <f aca="false">IF(OR(U122="",L122=""),"",IF(L122&gt;TabelleFisse!E$6,1,""))</f>
        <v/>
      </c>
      <c r="AP122" s="36" t="n">
        <f aca="false">IF(U122="","",_xlfn.IFNA(VLOOKUP(C122,Partecipanti!$N$10:$O$1203,2,0),1))</f>
        <v>0</v>
      </c>
      <c r="AS122" s="37" t="str">
        <f aca="false">IF(R122=1,CONCATENATE(C122," ",1),"")</f>
        <v>L116 1</v>
      </c>
    </row>
    <row r="123" customFormat="false" ht="100.5" hidden="false" customHeight="true" outlineLevel="0" collapsed="false">
      <c r="A123" s="25" t="s">
        <v>276</v>
      </c>
      <c r="B123" s="21" t="str">
        <f aca="false">IF(Q123="","",Q123)</f>
        <v>ERRORI / ANOMALIE</v>
      </c>
      <c r="C123" s="26" t="str">
        <f aca="false">IF(E123="","",CONCATENATE("L",A123))</f>
        <v>L117</v>
      </c>
      <c r="D123" s="27"/>
      <c r="E123" s="42" t="s">
        <v>277</v>
      </c>
      <c r="F123" s="39"/>
      <c r="G123" s="40"/>
      <c r="H123" s="31" t="s">
        <v>43</v>
      </c>
      <c r="I123" s="32" t="s">
        <v>44</v>
      </c>
      <c r="J123" s="43" t="n">
        <v>10000</v>
      </c>
      <c r="K123" s="41" t="n">
        <v>42429</v>
      </c>
      <c r="L123" s="41"/>
      <c r="M123" s="35" t="n">
        <v>0</v>
      </c>
      <c r="N123" s="42"/>
      <c r="O123" s="28" t="s">
        <v>45</v>
      </c>
      <c r="Q123" s="20" t="str">
        <f aca="false">IF(AND(R123="",S123="",U123=""),"",IF(OR(R123=1,S123=1),"ERRORI / ANOMALIE","OK"))</f>
        <v>ERRORI / ANOMALIE</v>
      </c>
      <c r="R123" s="21" t="n">
        <f aca="false">IF(U123="","",IF(SUM(X123:AC123)+SUM(AF123:AP123)&gt;0,1,""))</f>
        <v>1</v>
      </c>
      <c r="S123" s="21" t="str">
        <f aca="false">IF(U123="","",IF(_xlfn.IFNA(VLOOKUP(CONCATENATE(C123," ",1),Partecipanti!AE$10:AF$1203,2,0),1)=1,"",1))</f>
        <v/>
      </c>
      <c r="U123" s="36" t="str">
        <f aca="false">TRIM(E123)</f>
        <v>Z1118C14D1</v>
      </c>
      <c r="V123" s="36"/>
      <c r="W123" s="36" t="n">
        <f aca="false">IF(R123="","",1)</f>
        <v>1</v>
      </c>
      <c r="X123" s="36" t="str">
        <f aca="false">IF(U123="","",IF(COUNTIF(U$7:U$601,U123)=1,"",COUNTIF(U$7:U$601,U123)))</f>
        <v/>
      </c>
      <c r="Y123" s="36" t="str">
        <f aca="false">IF(X123="","",IF(X123&gt;1,1,""))</f>
        <v/>
      </c>
      <c r="Z123" s="36" t="str">
        <f aca="false">IF(U123="","",IF(LEN(TRIM(U123))&lt;&gt;10,1,""))</f>
        <v/>
      </c>
      <c r="AB123" s="36" t="str">
        <f aca="false">IF(U123="","",IF(OR(LEN(TRIM(H123))&gt;250,LEN(TRIM(H123))&lt;1),1,""))</f>
        <v/>
      </c>
      <c r="AC123" s="36" t="str">
        <f aca="false">IF(U123="","",IF(OR(LEN(TRIM(H123))&gt;220,LEN(TRIM(H123))&lt;1),1,""))</f>
        <v/>
      </c>
      <c r="AD123" s="37" t="n">
        <f aca="false">IF(U123="","",LEN(TRIM(H123)))</f>
        <v>37</v>
      </c>
      <c r="AF123" s="36" t="n">
        <f aca="false">IF(I123="","",_xlfn.IFNA(VLOOKUP(I123,TabelleFisse!$B$4:$C$21,2,0),1))</f>
        <v>0</v>
      </c>
      <c r="AH123" s="36" t="str">
        <f aca="false">IF(U123="","",IF(OR(ISNUMBER(J123)=0,J123&lt;0),1,""))</f>
        <v/>
      </c>
      <c r="AI123" s="36" t="str">
        <f aca="false">IF(U123="","",IF(OR(ISNUMBER(M123)=0,M123&lt;0),1,""))</f>
        <v/>
      </c>
      <c r="AK123" s="36" t="n">
        <f aca="false">IF(OR(U123="",K123=""),"",IF(OR(K123&lt;TabelleFisse!E$4,K123&gt;TabelleFisse!E$5),1,""))</f>
        <v>1</v>
      </c>
      <c r="AL123" s="36" t="str">
        <f aca="false">IF(OR(U123="",L123=""),"",IF(OR(L123&lt;TabelleFisse!E$4,L123&gt;TabelleFisse!E$5),1,""))</f>
        <v/>
      </c>
      <c r="AM123" s="36" t="str">
        <f aca="false">IF(OR(U123="",K123=""),"",IF(K123&gt;TabelleFisse!E$6,1,""))</f>
        <v/>
      </c>
      <c r="AN123" s="36" t="str">
        <f aca="false">IF(OR(U123="",L123=""),"",IF(L123&gt;TabelleFisse!E$6,1,""))</f>
        <v/>
      </c>
      <c r="AP123" s="36" t="n">
        <f aca="false">IF(U123="","",_xlfn.IFNA(VLOOKUP(C123,Partecipanti!$N$10:$O$1203,2,0),1))</f>
        <v>0</v>
      </c>
      <c r="AS123" s="37" t="str">
        <f aca="false">IF(R123=1,CONCATENATE(C123," ",1),"")</f>
        <v>L117 1</v>
      </c>
    </row>
    <row r="124" customFormat="false" ht="100.5" hidden="false" customHeight="true" outlineLevel="0" collapsed="false">
      <c r="A124" s="25" t="s">
        <v>278</v>
      </c>
      <c r="B124" s="21" t="str">
        <f aca="false">IF(Q124="","",Q124)</f>
        <v>ERRORI / ANOMALIE</v>
      </c>
      <c r="C124" s="26" t="str">
        <f aca="false">IF(E124="","",CONCATENATE("L",A124))</f>
        <v>L118</v>
      </c>
      <c r="D124" s="27"/>
      <c r="E124" s="42" t="s">
        <v>279</v>
      </c>
      <c r="F124" s="39"/>
      <c r="G124" s="40"/>
      <c r="H124" s="31" t="s">
        <v>43</v>
      </c>
      <c r="I124" s="32" t="s">
        <v>44</v>
      </c>
      <c r="J124" s="43" t="n">
        <v>30000</v>
      </c>
      <c r="K124" s="41" t="n">
        <v>42429</v>
      </c>
      <c r="L124" s="41"/>
      <c r="M124" s="35" t="n">
        <v>0</v>
      </c>
      <c r="N124" s="42"/>
      <c r="O124" s="28" t="s">
        <v>45</v>
      </c>
      <c r="Q124" s="20" t="str">
        <f aca="false">IF(AND(R124="",S124="",U124=""),"",IF(OR(R124=1,S124=1),"ERRORI / ANOMALIE","OK"))</f>
        <v>ERRORI / ANOMALIE</v>
      </c>
      <c r="R124" s="21" t="n">
        <f aca="false">IF(U124="","",IF(SUM(X124:AC124)+SUM(AF124:AP124)&gt;0,1,""))</f>
        <v>1</v>
      </c>
      <c r="S124" s="21" t="str">
        <f aca="false">IF(U124="","",IF(_xlfn.IFNA(VLOOKUP(CONCATENATE(C124," ",1),Partecipanti!AE$10:AF$1203,2,0),1)=1,"",1))</f>
        <v/>
      </c>
      <c r="U124" s="36" t="str">
        <f aca="false">TRIM(E124)</f>
        <v>Z6218C170A</v>
      </c>
      <c r="V124" s="36"/>
      <c r="W124" s="36" t="n">
        <f aca="false">IF(R124="","",1)</f>
        <v>1</v>
      </c>
      <c r="X124" s="36" t="str">
        <f aca="false">IF(U124="","",IF(COUNTIF(U$7:U$601,U124)=1,"",COUNTIF(U$7:U$601,U124)))</f>
        <v/>
      </c>
      <c r="Y124" s="36" t="str">
        <f aca="false">IF(X124="","",IF(X124&gt;1,1,""))</f>
        <v/>
      </c>
      <c r="Z124" s="36" t="str">
        <f aca="false">IF(U124="","",IF(LEN(TRIM(U124))&lt;&gt;10,1,""))</f>
        <v/>
      </c>
      <c r="AB124" s="36" t="str">
        <f aca="false">IF(U124="","",IF(OR(LEN(TRIM(H124))&gt;250,LEN(TRIM(H124))&lt;1),1,""))</f>
        <v/>
      </c>
      <c r="AC124" s="36" t="str">
        <f aca="false">IF(U124="","",IF(OR(LEN(TRIM(H124))&gt;220,LEN(TRIM(H124))&lt;1),1,""))</f>
        <v/>
      </c>
      <c r="AD124" s="37" t="n">
        <f aca="false">IF(U124="","",LEN(TRIM(H124)))</f>
        <v>37</v>
      </c>
      <c r="AF124" s="36" t="n">
        <f aca="false">IF(I124="","",_xlfn.IFNA(VLOOKUP(I124,TabelleFisse!$B$4:$C$21,2,0),1))</f>
        <v>0</v>
      </c>
      <c r="AH124" s="36" t="str">
        <f aca="false">IF(U124="","",IF(OR(ISNUMBER(J124)=0,J124&lt;0),1,""))</f>
        <v/>
      </c>
      <c r="AI124" s="36" t="str">
        <f aca="false">IF(U124="","",IF(OR(ISNUMBER(M124)=0,M124&lt;0),1,""))</f>
        <v/>
      </c>
      <c r="AK124" s="36" t="n">
        <f aca="false">IF(OR(U124="",K124=""),"",IF(OR(K124&lt;TabelleFisse!E$4,K124&gt;TabelleFisse!E$5),1,""))</f>
        <v>1</v>
      </c>
      <c r="AL124" s="36" t="str">
        <f aca="false">IF(OR(U124="",L124=""),"",IF(OR(L124&lt;TabelleFisse!E$4,L124&gt;TabelleFisse!E$5),1,""))</f>
        <v/>
      </c>
      <c r="AM124" s="36" t="str">
        <f aca="false">IF(OR(U124="",K124=""),"",IF(K124&gt;TabelleFisse!E$6,1,""))</f>
        <v/>
      </c>
      <c r="AN124" s="36" t="str">
        <f aca="false">IF(OR(U124="",L124=""),"",IF(L124&gt;TabelleFisse!E$6,1,""))</f>
        <v/>
      </c>
      <c r="AP124" s="36" t="n">
        <f aca="false">IF(U124="","",_xlfn.IFNA(VLOOKUP(C124,Partecipanti!$N$10:$O$1203,2,0),1))</f>
        <v>0</v>
      </c>
      <c r="AS124" s="37" t="str">
        <f aca="false">IF(R124=1,CONCATENATE(C124," ",1),"")</f>
        <v>L118 1</v>
      </c>
    </row>
    <row r="125" customFormat="false" ht="100.5" hidden="false" customHeight="true" outlineLevel="0" collapsed="false">
      <c r="A125" s="25" t="s">
        <v>280</v>
      </c>
      <c r="B125" s="21" t="str">
        <f aca="false">IF(Q125="","",Q125)</f>
        <v>ERRORI / ANOMALIE</v>
      </c>
      <c r="C125" s="26" t="str">
        <f aca="false">IF(E125="","",CONCATENATE("L",A125))</f>
        <v>L119</v>
      </c>
      <c r="D125" s="27"/>
      <c r="E125" s="42" t="s">
        <v>281</v>
      </c>
      <c r="F125" s="39"/>
      <c r="G125" s="40"/>
      <c r="H125" s="31" t="s">
        <v>43</v>
      </c>
      <c r="I125" s="32" t="s">
        <v>44</v>
      </c>
      <c r="J125" s="43" t="n">
        <v>35000</v>
      </c>
      <c r="K125" s="41" t="n">
        <v>42429</v>
      </c>
      <c r="L125" s="41"/>
      <c r="M125" s="35" t="n">
        <v>0</v>
      </c>
      <c r="N125" s="42"/>
      <c r="O125" s="28" t="s">
        <v>45</v>
      </c>
      <c r="Q125" s="20" t="str">
        <f aca="false">IF(AND(R125="",S125="",U125=""),"",IF(OR(R125=1,S125=1),"ERRORI / ANOMALIE","OK"))</f>
        <v>ERRORI / ANOMALIE</v>
      </c>
      <c r="R125" s="21" t="n">
        <f aca="false">IF(U125="","",IF(SUM(X125:AC125)+SUM(AF125:AP125)&gt;0,1,""))</f>
        <v>1</v>
      </c>
      <c r="S125" s="21" t="str">
        <f aca="false">IF(U125="","",IF(_xlfn.IFNA(VLOOKUP(CONCATENATE(C125," ",1),Partecipanti!AE$10:AF$1203,2,0),1)=1,"",1))</f>
        <v/>
      </c>
      <c r="U125" s="36" t="str">
        <f aca="false">TRIM(E125)</f>
        <v>Z9B18C17B2</v>
      </c>
      <c r="V125" s="36"/>
      <c r="W125" s="36" t="n">
        <f aca="false">IF(R125="","",1)</f>
        <v>1</v>
      </c>
      <c r="X125" s="36" t="str">
        <f aca="false">IF(U125="","",IF(COUNTIF(U$7:U$601,U125)=1,"",COUNTIF(U$7:U$601,U125)))</f>
        <v/>
      </c>
      <c r="Y125" s="36" t="str">
        <f aca="false">IF(X125="","",IF(X125&gt;1,1,""))</f>
        <v/>
      </c>
      <c r="Z125" s="36" t="str">
        <f aca="false">IF(U125="","",IF(LEN(TRIM(U125))&lt;&gt;10,1,""))</f>
        <v/>
      </c>
      <c r="AB125" s="36" t="str">
        <f aca="false">IF(U125="","",IF(OR(LEN(TRIM(H125))&gt;250,LEN(TRIM(H125))&lt;1),1,""))</f>
        <v/>
      </c>
      <c r="AC125" s="36" t="str">
        <f aca="false">IF(U125="","",IF(OR(LEN(TRIM(H125))&gt;220,LEN(TRIM(H125))&lt;1),1,""))</f>
        <v/>
      </c>
      <c r="AD125" s="37" t="n">
        <f aca="false">IF(U125="","",LEN(TRIM(H125)))</f>
        <v>37</v>
      </c>
      <c r="AF125" s="36" t="n">
        <f aca="false">IF(I125="","",_xlfn.IFNA(VLOOKUP(I125,TabelleFisse!$B$4:$C$21,2,0),1))</f>
        <v>0</v>
      </c>
      <c r="AH125" s="36" t="str">
        <f aca="false">IF(U125="","",IF(OR(ISNUMBER(J125)=0,J125&lt;0),1,""))</f>
        <v/>
      </c>
      <c r="AI125" s="36" t="str">
        <f aca="false">IF(U125="","",IF(OR(ISNUMBER(M125)=0,M125&lt;0),1,""))</f>
        <v/>
      </c>
      <c r="AK125" s="36" t="n">
        <f aca="false">IF(OR(U125="",K125=""),"",IF(OR(K125&lt;TabelleFisse!E$4,K125&gt;TabelleFisse!E$5),1,""))</f>
        <v>1</v>
      </c>
      <c r="AL125" s="36" t="str">
        <f aca="false">IF(OR(U125="",L125=""),"",IF(OR(L125&lt;TabelleFisse!E$4,L125&gt;TabelleFisse!E$5),1,""))</f>
        <v/>
      </c>
      <c r="AM125" s="36" t="str">
        <f aca="false">IF(OR(U125="",K125=""),"",IF(K125&gt;TabelleFisse!E$6,1,""))</f>
        <v/>
      </c>
      <c r="AN125" s="36" t="str">
        <f aca="false">IF(OR(U125="",L125=""),"",IF(L125&gt;TabelleFisse!E$6,1,""))</f>
        <v/>
      </c>
      <c r="AP125" s="36" t="n">
        <f aca="false">IF(U125="","",_xlfn.IFNA(VLOOKUP(C125,Partecipanti!$N$10:$O$1203,2,0),1))</f>
        <v>0</v>
      </c>
      <c r="AS125" s="37" t="str">
        <f aca="false">IF(R125=1,CONCATENATE(C125," ",1),"")</f>
        <v>L119 1</v>
      </c>
    </row>
    <row r="126" customFormat="false" ht="100.5" hidden="false" customHeight="true" outlineLevel="0" collapsed="false">
      <c r="A126" s="25" t="s">
        <v>282</v>
      </c>
      <c r="B126" s="21" t="str">
        <f aca="false">IF(Q126="","",Q126)</f>
        <v>ERRORI / ANOMALIE</v>
      </c>
      <c r="C126" s="26" t="str">
        <f aca="false">IF(E126="","",CONCATENATE("L",A126))</f>
        <v>L120</v>
      </c>
      <c r="D126" s="27"/>
      <c r="E126" s="42" t="s">
        <v>283</v>
      </c>
      <c r="F126" s="39"/>
      <c r="G126" s="40"/>
      <c r="H126" s="31" t="s">
        <v>43</v>
      </c>
      <c r="I126" s="32" t="s">
        <v>44</v>
      </c>
      <c r="J126" s="43" t="n">
        <v>35000</v>
      </c>
      <c r="K126" s="41" t="n">
        <v>42429</v>
      </c>
      <c r="L126" s="41"/>
      <c r="M126" s="35" t="n">
        <v>0</v>
      </c>
      <c r="N126" s="42"/>
      <c r="O126" s="28" t="s">
        <v>45</v>
      </c>
      <c r="Q126" s="20" t="str">
        <f aca="false">IF(AND(R126="",S126="",U126=""),"",IF(OR(R126=1,S126=1),"ERRORI / ANOMALIE","OK"))</f>
        <v>ERRORI / ANOMALIE</v>
      </c>
      <c r="R126" s="21" t="n">
        <f aca="false">IF(U126="","",IF(SUM(X126:AC126)+SUM(AF126:AP126)&gt;0,1,""))</f>
        <v>1</v>
      </c>
      <c r="S126" s="21" t="str">
        <f aca="false">IF(U126="","",IF(_xlfn.IFNA(VLOOKUP(CONCATENATE(C126," ",1),Partecipanti!AE$10:AF$1203,2,0),1)=1,"",1))</f>
        <v/>
      </c>
      <c r="U126" s="36" t="str">
        <f aca="false">TRIM(E126)</f>
        <v>ZA718C18F8</v>
      </c>
      <c r="V126" s="36"/>
      <c r="W126" s="36" t="n">
        <f aca="false">IF(R126="","",1)</f>
        <v>1</v>
      </c>
      <c r="X126" s="36" t="str">
        <f aca="false">IF(U126="","",IF(COUNTIF(U$7:U$601,U126)=1,"",COUNTIF(U$7:U$601,U126)))</f>
        <v/>
      </c>
      <c r="Y126" s="36" t="str">
        <f aca="false">IF(X126="","",IF(X126&gt;1,1,""))</f>
        <v/>
      </c>
      <c r="Z126" s="36" t="str">
        <f aca="false">IF(U126="","",IF(LEN(TRIM(U126))&lt;&gt;10,1,""))</f>
        <v/>
      </c>
      <c r="AB126" s="36" t="str">
        <f aca="false">IF(U126="","",IF(OR(LEN(TRIM(H126))&gt;250,LEN(TRIM(H126))&lt;1),1,""))</f>
        <v/>
      </c>
      <c r="AC126" s="36" t="str">
        <f aca="false">IF(U126="","",IF(OR(LEN(TRIM(H126))&gt;220,LEN(TRIM(H126))&lt;1),1,""))</f>
        <v/>
      </c>
      <c r="AD126" s="37" t="n">
        <f aca="false">IF(U126="","",LEN(TRIM(H126)))</f>
        <v>37</v>
      </c>
      <c r="AF126" s="36" t="n">
        <f aca="false">IF(I126="","",_xlfn.IFNA(VLOOKUP(I126,TabelleFisse!$B$4:$C$21,2,0),1))</f>
        <v>0</v>
      </c>
      <c r="AH126" s="36" t="str">
        <f aca="false">IF(U126="","",IF(OR(ISNUMBER(J126)=0,J126&lt;0),1,""))</f>
        <v/>
      </c>
      <c r="AI126" s="36" t="str">
        <f aca="false">IF(U126="","",IF(OR(ISNUMBER(M126)=0,M126&lt;0),1,""))</f>
        <v/>
      </c>
      <c r="AK126" s="36" t="n">
        <f aca="false">IF(OR(U126="",K126=""),"",IF(OR(K126&lt;TabelleFisse!E$4,K126&gt;TabelleFisse!E$5),1,""))</f>
        <v>1</v>
      </c>
      <c r="AL126" s="36" t="str">
        <f aca="false">IF(OR(U126="",L126=""),"",IF(OR(L126&lt;TabelleFisse!E$4,L126&gt;TabelleFisse!E$5),1,""))</f>
        <v/>
      </c>
      <c r="AM126" s="36" t="str">
        <f aca="false">IF(OR(U126="",K126=""),"",IF(K126&gt;TabelleFisse!E$6,1,""))</f>
        <v/>
      </c>
      <c r="AN126" s="36" t="str">
        <f aca="false">IF(OR(U126="",L126=""),"",IF(L126&gt;TabelleFisse!E$6,1,""))</f>
        <v/>
      </c>
      <c r="AP126" s="36" t="n">
        <f aca="false">IF(U126="","",_xlfn.IFNA(VLOOKUP(C126,Partecipanti!$N$10:$O$1203,2,0),1))</f>
        <v>0</v>
      </c>
      <c r="AS126" s="37" t="str">
        <f aca="false">IF(R126=1,CONCATENATE(C126," ",1),"")</f>
        <v>L120 1</v>
      </c>
    </row>
    <row r="127" customFormat="false" ht="100.5" hidden="false" customHeight="true" outlineLevel="0" collapsed="false">
      <c r="A127" s="25" t="s">
        <v>284</v>
      </c>
      <c r="B127" s="21" t="str">
        <f aca="false">IF(Q127="","",Q127)</f>
        <v>ERRORI / ANOMALIE</v>
      </c>
      <c r="C127" s="26" t="str">
        <f aca="false">IF(E127="","",CONCATENATE("L",A127))</f>
        <v>L121</v>
      </c>
      <c r="D127" s="27"/>
      <c r="E127" s="42" t="s">
        <v>285</v>
      </c>
      <c r="F127" s="39"/>
      <c r="G127" s="40"/>
      <c r="H127" s="31" t="s">
        <v>43</v>
      </c>
      <c r="I127" s="32" t="s">
        <v>44</v>
      </c>
      <c r="J127" s="43" t="n">
        <v>20000</v>
      </c>
      <c r="K127" s="41" t="n">
        <v>42430</v>
      </c>
      <c r="L127" s="41"/>
      <c r="M127" s="35" t="n">
        <v>0</v>
      </c>
      <c r="N127" s="42"/>
      <c r="O127" s="28" t="s">
        <v>45</v>
      </c>
      <c r="Q127" s="20" t="str">
        <f aca="false">IF(AND(R127="",S127="",U127=""),"",IF(OR(R127=1,S127=1),"ERRORI / ANOMALIE","OK"))</f>
        <v>ERRORI / ANOMALIE</v>
      </c>
      <c r="R127" s="21" t="n">
        <f aca="false">IF(U127="","",IF(SUM(X127:AC127)+SUM(AF127:AP127)&gt;0,1,""))</f>
        <v>1</v>
      </c>
      <c r="S127" s="21" t="str">
        <f aca="false">IF(U127="","",IF(_xlfn.IFNA(VLOOKUP(CONCATENATE(C127," ",1),Partecipanti!AE$10:AF$1203,2,0),1)=1,"",1))</f>
        <v/>
      </c>
      <c r="U127" s="36" t="str">
        <f aca="false">TRIM(E127)</f>
        <v>Z8818C2E07</v>
      </c>
      <c r="V127" s="36"/>
      <c r="W127" s="36" t="n">
        <f aca="false">IF(R127="","",1)</f>
        <v>1</v>
      </c>
      <c r="X127" s="36" t="str">
        <f aca="false">IF(U127="","",IF(COUNTIF(U$7:U$601,U127)=1,"",COUNTIF(U$7:U$601,U127)))</f>
        <v/>
      </c>
      <c r="Y127" s="36" t="str">
        <f aca="false">IF(X127="","",IF(X127&gt;1,1,""))</f>
        <v/>
      </c>
      <c r="Z127" s="36" t="str">
        <f aca="false">IF(U127="","",IF(LEN(TRIM(U127))&lt;&gt;10,1,""))</f>
        <v/>
      </c>
      <c r="AB127" s="36" t="str">
        <f aca="false">IF(U127="","",IF(OR(LEN(TRIM(H127))&gt;250,LEN(TRIM(H127))&lt;1),1,""))</f>
        <v/>
      </c>
      <c r="AC127" s="36" t="str">
        <f aca="false">IF(U127="","",IF(OR(LEN(TRIM(H127))&gt;220,LEN(TRIM(H127))&lt;1),1,""))</f>
        <v/>
      </c>
      <c r="AD127" s="37" t="n">
        <f aca="false">IF(U127="","",LEN(TRIM(H127)))</f>
        <v>37</v>
      </c>
      <c r="AF127" s="36" t="n">
        <f aca="false">IF(I127="","",_xlfn.IFNA(VLOOKUP(I127,TabelleFisse!$B$4:$C$21,2,0),1))</f>
        <v>0</v>
      </c>
      <c r="AH127" s="36" t="str">
        <f aca="false">IF(U127="","",IF(OR(ISNUMBER(J127)=0,J127&lt;0),1,""))</f>
        <v/>
      </c>
      <c r="AI127" s="36" t="str">
        <f aca="false">IF(U127="","",IF(OR(ISNUMBER(M127)=0,M127&lt;0),1,""))</f>
        <v/>
      </c>
      <c r="AK127" s="36" t="n">
        <f aca="false">IF(OR(U127="",K127=""),"",IF(OR(K127&lt;TabelleFisse!E$4,K127&gt;TabelleFisse!E$5),1,""))</f>
        <v>1</v>
      </c>
      <c r="AL127" s="36" t="str">
        <f aca="false">IF(OR(U127="",L127=""),"",IF(OR(L127&lt;TabelleFisse!E$4,L127&gt;TabelleFisse!E$5),1,""))</f>
        <v/>
      </c>
      <c r="AM127" s="36" t="str">
        <f aca="false">IF(OR(U127="",K127=""),"",IF(K127&gt;TabelleFisse!E$6,1,""))</f>
        <v/>
      </c>
      <c r="AN127" s="36" t="str">
        <f aca="false">IF(OR(U127="",L127=""),"",IF(L127&gt;TabelleFisse!E$6,1,""))</f>
        <v/>
      </c>
      <c r="AP127" s="36" t="n">
        <f aca="false">IF(U127="","",_xlfn.IFNA(VLOOKUP(C127,Partecipanti!$N$10:$O$1203,2,0),1))</f>
        <v>0</v>
      </c>
      <c r="AS127" s="37" t="str">
        <f aca="false">IF(R127=1,CONCATENATE(C127," ",1),"")</f>
        <v>L121 1</v>
      </c>
    </row>
    <row r="128" customFormat="false" ht="100.5" hidden="false" customHeight="true" outlineLevel="0" collapsed="false">
      <c r="A128" s="25" t="s">
        <v>286</v>
      </c>
      <c r="B128" s="21" t="str">
        <f aca="false">IF(Q128="","",Q128)</f>
        <v>ERRORI / ANOMALIE</v>
      </c>
      <c r="C128" s="26" t="str">
        <f aca="false">IF(E128="","",CONCATENATE("L",A128))</f>
        <v>L122</v>
      </c>
      <c r="D128" s="27"/>
      <c r="E128" s="42" t="s">
        <v>287</v>
      </c>
      <c r="F128" s="39"/>
      <c r="G128" s="40"/>
      <c r="H128" s="31" t="s">
        <v>43</v>
      </c>
      <c r="I128" s="32" t="s">
        <v>44</v>
      </c>
      <c r="J128" s="43" t="n">
        <v>10000</v>
      </c>
      <c r="K128" s="41" t="n">
        <v>42430</v>
      </c>
      <c r="L128" s="41"/>
      <c r="M128" s="35" t="n">
        <v>0</v>
      </c>
      <c r="N128" s="42"/>
      <c r="O128" s="28" t="s">
        <v>45</v>
      </c>
      <c r="Q128" s="20" t="str">
        <f aca="false">IF(AND(R128="",S128="",U128=""),"",IF(OR(R128=1,S128=1),"ERRORI / ANOMALIE","OK"))</f>
        <v>ERRORI / ANOMALIE</v>
      </c>
      <c r="R128" s="21" t="n">
        <f aca="false">IF(U128="","",IF(SUM(X128:AC128)+SUM(AF128:AP128)&gt;0,1,""))</f>
        <v>1</v>
      </c>
      <c r="S128" s="21" t="str">
        <f aca="false">IF(U128="","",IF(_xlfn.IFNA(VLOOKUP(CONCATENATE(C128," ",1),Partecipanti!AE$10:AF$1203,2,0),1)=1,"",1))</f>
        <v/>
      </c>
      <c r="U128" s="36" t="str">
        <f aca="false">TRIM(E128)</f>
        <v>Z3D18C7AE1</v>
      </c>
      <c r="V128" s="36"/>
      <c r="W128" s="36" t="n">
        <f aca="false">IF(R128="","",1)</f>
        <v>1</v>
      </c>
      <c r="X128" s="36" t="str">
        <f aca="false">IF(U128="","",IF(COUNTIF(U$7:U$601,U128)=1,"",COUNTIF(U$7:U$601,U128)))</f>
        <v/>
      </c>
      <c r="Y128" s="36" t="str">
        <f aca="false">IF(X128="","",IF(X128&gt;1,1,""))</f>
        <v/>
      </c>
      <c r="Z128" s="36" t="str">
        <f aca="false">IF(U128="","",IF(LEN(TRIM(U128))&lt;&gt;10,1,""))</f>
        <v/>
      </c>
      <c r="AB128" s="36" t="str">
        <f aca="false">IF(U128="","",IF(OR(LEN(TRIM(H128))&gt;250,LEN(TRIM(H128))&lt;1),1,""))</f>
        <v/>
      </c>
      <c r="AC128" s="36" t="str">
        <f aca="false">IF(U128="","",IF(OR(LEN(TRIM(H128))&gt;220,LEN(TRIM(H128))&lt;1),1,""))</f>
        <v/>
      </c>
      <c r="AD128" s="37" t="n">
        <f aca="false">IF(U128="","",LEN(TRIM(H128)))</f>
        <v>37</v>
      </c>
      <c r="AF128" s="36" t="n">
        <f aca="false">IF(I128="","",_xlfn.IFNA(VLOOKUP(I128,TabelleFisse!$B$4:$C$21,2,0),1))</f>
        <v>0</v>
      </c>
      <c r="AH128" s="36" t="str">
        <f aca="false">IF(U128="","",IF(OR(ISNUMBER(J128)=0,J128&lt;0),1,""))</f>
        <v/>
      </c>
      <c r="AI128" s="36" t="str">
        <f aca="false">IF(U128="","",IF(OR(ISNUMBER(M128)=0,M128&lt;0),1,""))</f>
        <v/>
      </c>
      <c r="AK128" s="36" t="n">
        <f aca="false">IF(OR(U128="",K128=""),"",IF(OR(K128&lt;TabelleFisse!E$4,K128&gt;TabelleFisse!E$5),1,""))</f>
        <v>1</v>
      </c>
      <c r="AL128" s="36" t="str">
        <f aca="false">IF(OR(U128="",L128=""),"",IF(OR(L128&lt;TabelleFisse!E$4,L128&gt;TabelleFisse!E$5),1,""))</f>
        <v/>
      </c>
      <c r="AM128" s="36" t="str">
        <f aca="false">IF(OR(U128="",K128=""),"",IF(K128&gt;TabelleFisse!E$6,1,""))</f>
        <v/>
      </c>
      <c r="AN128" s="36" t="str">
        <f aca="false">IF(OR(U128="",L128=""),"",IF(L128&gt;TabelleFisse!E$6,1,""))</f>
        <v/>
      </c>
      <c r="AP128" s="36" t="n">
        <f aca="false">IF(U128="","",_xlfn.IFNA(VLOOKUP(C128,Partecipanti!$N$10:$O$1203,2,0),1))</f>
        <v>0</v>
      </c>
      <c r="AS128" s="37" t="str">
        <f aca="false">IF(R128=1,CONCATENATE(C128," ",1),"")</f>
        <v>L122 1</v>
      </c>
    </row>
    <row r="129" customFormat="false" ht="100.5" hidden="false" customHeight="true" outlineLevel="0" collapsed="false">
      <c r="A129" s="25" t="s">
        <v>288</v>
      </c>
      <c r="B129" s="21" t="str">
        <f aca="false">IF(Q129="","",Q129)</f>
        <v>ERRORI / ANOMALIE</v>
      </c>
      <c r="C129" s="26" t="str">
        <f aca="false">IF(E129="","",CONCATENATE("L",A129))</f>
        <v>L123</v>
      </c>
      <c r="D129" s="27"/>
      <c r="E129" s="42" t="s">
        <v>289</v>
      </c>
      <c r="F129" s="39"/>
      <c r="G129" s="40"/>
      <c r="H129" s="31" t="s">
        <v>43</v>
      </c>
      <c r="I129" s="32" t="s">
        <v>44</v>
      </c>
      <c r="J129" s="43" t="n">
        <v>39000</v>
      </c>
      <c r="K129" s="41" t="s">
        <v>290</v>
      </c>
      <c r="L129" s="41"/>
      <c r="M129" s="35" t="n">
        <v>0</v>
      </c>
      <c r="N129" s="42"/>
      <c r="O129" s="28" t="s">
        <v>45</v>
      </c>
      <c r="Q129" s="20" t="str">
        <f aca="false">IF(AND(R129="",S129="",U129=""),"",IF(OR(R129=1,S129=1),"ERRORI / ANOMALIE","OK"))</f>
        <v>ERRORI / ANOMALIE</v>
      </c>
      <c r="R129" s="21" t="n">
        <f aca="false">IF(U129="","",IF(SUM(X129:AC129)+SUM(AF129:AP129)&gt;0,1,""))</f>
        <v>1</v>
      </c>
      <c r="S129" s="21" t="str">
        <f aca="false">IF(U129="","",IF(_xlfn.IFNA(VLOOKUP(CONCATENATE(C129," ",1),Partecipanti!AE$10:AF$1203,2,0),1)=1,"",1))</f>
        <v/>
      </c>
      <c r="U129" s="36" t="str">
        <f aca="false">TRIM(E129)</f>
        <v>ZAA18DB0AC</v>
      </c>
      <c r="V129" s="36"/>
      <c r="W129" s="36" t="n">
        <f aca="false">IF(R129="","",1)</f>
        <v>1</v>
      </c>
      <c r="X129" s="36" t="str">
        <f aca="false">IF(U129="","",IF(COUNTIF(U$7:U$601,U129)=1,"",COUNTIF(U$7:U$601,U129)))</f>
        <v/>
      </c>
      <c r="Y129" s="36" t="str">
        <f aca="false">IF(X129="","",IF(X129&gt;1,1,""))</f>
        <v/>
      </c>
      <c r="Z129" s="36" t="str">
        <f aca="false">IF(U129="","",IF(LEN(TRIM(U129))&lt;&gt;10,1,""))</f>
        <v/>
      </c>
      <c r="AB129" s="36" t="str">
        <f aca="false">IF(U129="","",IF(OR(LEN(TRIM(H129))&gt;250,LEN(TRIM(H129))&lt;1),1,""))</f>
        <v/>
      </c>
      <c r="AC129" s="36" t="str">
        <f aca="false">IF(U129="","",IF(OR(LEN(TRIM(H129))&gt;220,LEN(TRIM(H129))&lt;1),1,""))</f>
        <v/>
      </c>
      <c r="AD129" s="37" t="n">
        <f aca="false">IF(U129="","",LEN(TRIM(H129)))</f>
        <v>37</v>
      </c>
      <c r="AF129" s="36" t="n">
        <f aca="false">IF(I129="","",_xlfn.IFNA(VLOOKUP(I129,TabelleFisse!$B$4:$C$21,2,0),1))</f>
        <v>0</v>
      </c>
      <c r="AH129" s="36" t="str">
        <f aca="false">IF(U129="","",IF(OR(ISNUMBER(J129)=0,J129&lt;0),1,""))</f>
        <v/>
      </c>
      <c r="AI129" s="36" t="str">
        <f aca="false">IF(U129="","",IF(OR(ISNUMBER(M129)=0,M129&lt;0),1,""))</f>
        <v/>
      </c>
      <c r="AK129" s="36" t="n">
        <f aca="false">IF(OR(U129="",K129=""),"",IF(OR(K129&lt;TabelleFisse!E$4,K129&gt;TabelleFisse!E$5),1,""))</f>
        <v>1</v>
      </c>
      <c r="AL129" s="36" t="str">
        <f aca="false">IF(OR(U129="",L129=""),"",IF(OR(L129&lt;TabelleFisse!E$4,L129&gt;TabelleFisse!E$5),1,""))</f>
        <v/>
      </c>
      <c r="AM129" s="36" t="n">
        <f aca="false">IF(OR(U129="",K129=""),"",IF(K129&gt;TabelleFisse!E$6,1,""))</f>
        <v>1</v>
      </c>
      <c r="AN129" s="36" t="str">
        <f aca="false">IF(OR(U129="",L129=""),"",IF(L129&gt;TabelleFisse!E$6,1,""))</f>
        <v/>
      </c>
      <c r="AP129" s="36" t="n">
        <f aca="false">IF(U129="","",_xlfn.IFNA(VLOOKUP(C129,Partecipanti!$N$10:$O$1203,2,0),1))</f>
        <v>0</v>
      </c>
      <c r="AS129" s="37" t="str">
        <f aca="false">IF(R129=1,CONCATENATE(C129," ",1),"")</f>
        <v>L123 1</v>
      </c>
    </row>
    <row r="130" customFormat="false" ht="100.5" hidden="false" customHeight="true" outlineLevel="0" collapsed="false">
      <c r="A130" s="25" t="s">
        <v>291</v>
      </c>
      <c r="B130" s="21" t="str">
        <f aca="false">IF(Q130="","",Q130)</f>
        <v>ERRORI / ANOMALIE</v>
      </c>
      <c r="C130" s="26" t="str">
        <f aca="false">IF(E130="","",CONCATENATE("L",A130))</f>
        <v>L124</v>
      </c>
      <c r="D130" s="27"/>
      <c r="E130" s="42" t="s">
        <v>292</v>
      </c>
      <c r="F130" s="39"/>
      <c r="G130" s="40"/>
      <c r="H130" s="31" t="s">
        <v>43</v>
      </c>
      <c r="I130" s="32" t="s">
        <v>44</v>
      </c>
      <c r="J130" s="43" t="n">
        <v>35000</v>
      </c>
      <c r="K130" s="41" t="s">
        <v>290</v>
      </c>
      <c r="L130" s="41"/>
      <c r="M130" s="35" t="n">
        <v>0</v>
      </c>
      <c r="N130" s="42"/>
      <c r="O130" s="28" t="s">
        <v>45</v>
      </c>
      <c r="Q130" s="20" t="str">
        <f aca="false">IF(AND(R130="",S130="",U130=""),"",IF(OR(R130=1,S130=1),"ERRORI / ANOMALIE","OK"))</f>
        <v>ERRORI / ANOMALIE</v>
      </c>
      <c r="R130" s="21" t="n">
        <f aca="false">IF(U130="","",IF(SUM(X130:AC130)+SUM(AF130:AP130)&gt;0,1,""))</f>
        <v>1</v>
      </c>
      <c r="S130" s="21" t="str">
        <f aca="false">IF(U130="","",IF(_xlfn.IFNA(VLOOKUP(CONCATENATE(C130," ",1),Partecipanti!AE$10:AF$1203,2,0),1)=1,"",1))</f>
        <v/>
      </c>
      <c r="U130" s="36" t="str">
        <f aca="false">TRIM(E130)</f>
        <v>Z1018DB24E</v>
      </c>
      <c r="V130" s="36"/>
      <c r="W130" s="36" t="n">
        <f aca="false">IF(R130="","",1)</f>
        <v>1</v>
      </c>
      <c r="X130" s="36" t="str">
        <f aca="false">IF(U130="","",IF(COUNTIF(U$7:U$601,U130)=1,"",COUNTIF(U$7:U$601,U130)))</f>
        <v/>
      </c>
      <c r="Y130" s="36" t="str">
        <f aca="false">IF(X130="","",IF(X130&gt;1,1,""))</f>
        <v/>
      </c>
      <c r="Z130" s="36" t="str">
        <f aca="false">IF(U130="","",IF(LEN(TRIM(U130))&lt;&gt;10,1,""))</f>
        <v/>
      </c>
      <c r="AB130" s="36" t="str">
        <f aca="false">IF(U130="","",IF(OR(LEN(TRIM(H130))&gt;250,LEN(TRIM(H130))&lt;1),1,""))</f>
        <v/>
      </c>
      <c r="AC130" s="36" t="str">
        <f aca="false">IF(U130="","",IF(OR(LEN(TRIM(H130))&gt;220,LEN(TRIM(H130))&lt;1),1,""))</f>
        <v/>
      </c>
      <c r="AD130" s="37" t="n">
        <f aca="false">IF(U130="","",LEN(TRIM(H130)))</f>
        <v>37</v>
      </c>
      <c r="AF130" s="36" t="n">
        <f aca="false">IF(I130="","",_xlfn.IFNA(VLOOKUP(I130,TabelleFisse!$B$4:$C$21,2,0),1))</f>
        <v>0</v>
      </c>
      <c r="AH130" s="36" t="str">
        <f aca="false">IF(U130="","",IF(OR(ISNUMBER(J130)=0,J130&lt;0),1,""))</f>
        <v/>
      </c>
      <c r="AI130" s="36" t="str">
        <f aca="false">IF(U130="","",IF(OR(ISNUMBER(M130)=0,M130&lt;0),1,""))</f>
        <v/>
      </c>
      <c r="AK130" s="36" t="n">
        <f aca="false">IF(OR(U130="",K130=""),"",IF(OR(K130&lt;TabelleFisse!E$4,K130&gt;TabelleFisse!E$5),1,""))</f>
        <v>1</v>
      </c>
      <c r="AL130" s="36" t="str">
        <f aca="false">IF(OR(U130="",L130=""),"",IF(OR(L130&lt;TabelleFisse!E$4,L130&gt;TabelleFisse!E$5),1,""))</f>
        <v/>
      </c>
      <c r="AM130" s="36" t="n">
        <f aca="false">IF(OR(U130="",K130=""),"",IF(K130&gt;TabelleFisse!E$6,1,""))</f>
        <v>1</v>
      </c>
      <c r="AN130" s="36" t="str">
        <f aca="false">IF(OR(U130="",L130=""),"",IF(L130&gt;TabelleFisse!E$6,1,""))</f>
        <v/>
      </c>
      <c r="AP130" s="36" t="n">
        <f aca="false">IF(U130="","",_xlfn.IFNA(VLOOKUP(C130,Partecipanti!$N$10:$O$1203,2,0),1))</f>
        <v>0</v>
      </c>
      <c r="AS130" s="37" t="str">
        <f aca="false">IF(R130=1,CONCATENATE(C130," ",1),"")</f>
        <v>L124 1</v>
      </c>
    </row>
    <row r="131" customFormat="false" ht="100.5" hidden="false" customHeight="true" outlineLevel="0" collapsed="false">
      <c r="A131" s="25" t="s">
        <v>293</v>
      </c>
      <c r="B131" s="21" t="str">
        <f aca="false">IF(Q131="","",Q131)</f>
        <v>ERRORI / ANOMALIE</v>
      </c>
      <c r="C131" s="26" t="str">
        <f aca="false">IF(E131="","",CONCATENATE("L",A131))</f>
        <v>L125</v>
      </c>
      <c r="D131" s="27"/>
      <c r="E131" s="42" t="s">
        <v>294</v>
      </c>
      <c r="F131" s="39"/>
      <c r="G131" s="40"/>
      <c r="H131" s="31" t="s">
        <v>43</v>
      </c>
      <c r="I131" s="32" t="s">
        <v>44</v>
      </c>
      <c r="J131" s="43" t="n">
        <v>20000</v>
      </c>
      <c r="K131" s="41" t="s">
        <v>290</v>
      </c>
      <c r="L131" s="41"/>
      <c r="M131" s="35" t="n">
        <v>0</v>
      </c>
      <c r="N131" s="42"/>
      <c r="O131" s="28" t="s">
        <v>45</v>
      </c>
      <c r="Q131" s="20" t="str">
        <f aca="false">IF(AND(R131="",S131="",U131=""),"",IF(OR(R131=1,S131=1),"ERRORI / ANOMALIE","OK"))</f>
        <v>ERRORI / ANOMALIE</v>
      </c>
      <c r="R131" s="21" t="n">
        <f aca="false">IF(U131="","",IF(SUM(X131:AC131)+SUM(AF131:AP131)&gt;0,1,""))</f>
        <v>1</v>
      </c>
      <c r="S131" s="21" t="str">
        <f aca="false">IF(U131="","",IF(_xlfn.IFNA(VLOOKUP(CONCATENATE(C131," ",1),Partecipanti!AE$10:AF$1203,2,0),1)=1,"",1))</f>
        <v/>
      </c>
      <c r="U131" s="36" t="str">
        <f aca="false">TRIM(E131)</f>
        <v>Z6E18DB517</v>
      </c>
      <c r="V131" s="36"/>
      <c r="W131" s="36" t="n">
        <f aca="false">IF(R131="","",1)</f>
        <v>1</v>
      </c>
      <c r="X131" s="36" t="str">
        <f aca="false">IF(U131="","",IF(COUNTIF(U$7:U$601,U131)=1,"",COUNTIF(U$7:U$601,U131)))</f>
        <v/>
      </c>
      <c r="Y131" s="36" t="str">
        <f aca="false">IF(X131="","",IF(X131&gt;1,1,""))</f>
        <v/>
      </c>
      <c r="Z131" s="36" t="str">
        <f aca="false">IF(U131="","",IF(LEN(TRIM(U131))&lt;&gt;10,1,""))</f>
        <v/>
      </c>
      <c r="AB131" s="36" t="str">
        <f aca="false">IF(U131="","",IF(OR(LEN(TRIM(H131))&gt;250,LEN(TRIM(H131))&lt;1),1,""))</f>
        <v/>
      </c>
      <c r="AC131" s="36" t="str">
        <f aca="false">IF(U131="","",IF(OR(LEN(TRIM(H131))&gt;220,LEN(TRIM(H131))&lt;1),1,""))</f>
        <v/>
      </c>
      <c r="AD131" s="37" t="n">
        <f aca="false">IF(U131="","",LEN(TRIM(H131)))</f>
        <v>37</v>
      </c>
      <c r="AF131" s="36" t="n">
        <f aca="false">IF(I131="","",_xlfn.IFNA(VLOOKUP(I131,TabelleFisse!$B$4:$C$21,2,0),1))</f>
        <v>0</v>
      </c>
      <c r="AH131" s="36" t="str">
        <f aca="false">IF(U131="","",IF(OR(ISNUMBER(J131)=0,J131&lt;0),1,""))</f>
        <v/>
      </c>
      <c r="AI131" s="36" t="str">
        <f aca="false">IF(U131="","",IF(OR(ISNUMBER(M131)=0,M131&lt;0),1,""))</f>
        <v/>
      </c>
      <c r="AK131" s="36" t="n">
        <f aca="false">IF(OR(U131="",K131=""),"",IF(OR(K131&lt;TabelleFisse!E$4,K131&gt;TabelleFisse!E$5),1,""))</f>
        <v>1</v>
      </c>
      <c r="AL131" s="36" t="str">
        <f aca="false">IF(OR(U131="",L131=""),"",IF(OR(L131&lt;TabelleFisse!E$4,L131&gt;TabelleFisse!E$5),1,""))</f>
        <v/>
      </c>
      <c r="AM131" s="36" t="n">
        <f aca="false">IF(OR(U131="",K131=""),"",IF(K131&gt;TabelleFisse!E$6,1,""))</f>
        <v>1</v>
      </c>
      <c r="AN131" s="36" t="str">
        <f aca="false">IF(OR(U131="",L131=""),"",IF(L131&gt;TabelleFisse!E$6,1,""))</f>
        <v/>
      </c>
      <c r="AP131" s="36" t="n">
        <f aca="false">IF(U131="","",_xlfn.IFNA(VLOOKUP(C131,Partecipanti!$N$10:$O$1203,2,0),1))</f>
        <v>0</v>
      </c>
      <c r="AS131" s="37" t="str">
        <f aca="false">IF(R131=1,CONCATENATE(C131," ",1),"")</f>
        <v>L125 1</v>
      </c>
    </row>
    <row r="132" customFormat="false" ht="100.5" hidden="false" customHeight="true" outlineLevel="0" collapsed="false">
      <c r="A132" s="25" t="s">
        <v>295</v>
      </c>
      <c r="B132" s="21" t="str">
        <f aca="false">IF(Q132="","",Q132)</f>
        <v>ERRORI / ANOMALIE</v>
      </c>
      <c r="C132" s="26" t="str">
        <f aca="false">IF(E132="","",CONCATENATE("L",A132))</f>
        <v>L126</v>
      </c>
      <c r="D132" s="27"/>
      <c r="E132" s="42" t="s">
        <v>296</v>
      </c>
      <c r="F132" s="39"/>
      <c r="G132" s="40"/>
      <c r="H132" s="31" t="s">
        <v>43</v>
      </c>
      <c r="I132" s="32" t="s">
        <v>44</v>
      </c>
      <c r="J132" s="43" t="n">
        <v>20000</v>
      </c>
      <c r="K132" s="41" t="s">
        <v>290</v>
      </c>
      <c r="L132" s="41"/>
      <c r="M132" s="35" t="n">
        <v>0</v>
      </c>
      <c r="N132" s="42"/>
      <c r="O132" s="28" t="s">
        <v>45</v>
      </c>
      <c r="Q132" s="20" t="str">
        <f aca="false">IF(AND(R132="",S132="",U132=""),"",IF(OR(R132=1,S132=1),"ERRORI / ANOMALIE","OK"))</f>
        <v>ERRORI / ANOMALIE</v>
      </c>
      <c r="R132" s="21" t="n">
        <f aca="false">IF(U132="","",IF(SUM(X132:AC132)+SUM(AF132:AP132)&gt;0,1,""))</f>
        <v>1</v>
      </c>
      <c r="S132" s="21" t="str">
        <f aca="false">IF(U132="","",IF(_xlfn.IFNA(VLOOKUP(CONCATENATE(C132," ",1),Partecipanti!AE$10:AF$1203,2,0),1)=1,"",1))</f>
        <v/>
      </c>
      <c r="U132" s="36" t="str">
        <f aca="false">TRIM(E132)</f>
        <v>Z0418DBDC7</v>
      </c>
      <c r="V132" s="36"/>
      <c r="W132" s="36" t="n">
        <f aca="false">IF(R132="","",1)</f>
        <v>1</v>
      </c>
      <c r="X132" s="36" t="str">
        <f aca="false">IF(U132="","",IF(COUNTIF(U$7:U$601,U132)=1,"",COUNTIF(U$7:U$601,U132)))</f>
        <v/>
      </c>
      <c r="Y132" s="36" t="str">
        <f aca="false">IF(X132="","",IF(X132&gt;1,1,""))</f>
        <v/>
      </c>
      <c r="Z132" s="36" t="str">
        <f aca="false">IF(U132="","",IF(LEN(TRIM(U132))&lt;&gt;10,1,""))</f>
        <v/>
      </c>
      <c r="AB132" s="36" t="str">
        <f aca="false">IF(U132="","",IF(OR(LEN(TRIM(H132))&gt;250,LEN(TRIM(H132))&lt;1),1,""))</f>
        <v/>
      </c>
      <c r="AC132" s="36" t="str">
        <f aca="false">IF(U132="","",IF(OR(LEN(TRIM(H132))&gt;220,LEN(TRIM(H132))&lt;1),1,""))</f>
        <v/>
      </c>
      <c r="AD132" s="37" t="n">
        <f aca="false">IF(U132="","",LEN(TRIM(H132)))</f>
        <v>37</v>
      </c>
      <c r="AF132" s="36" t="n">
        <f aca="false">IF(I132="","",_xlfn.IFNA(VLOOKUP(I132,TabelleFisse!$B$4:$C$21,2,0),1))</f>
        <v>0</v>
      </c>
      <c r="AH132" s="36" t="str">
        <f aca="false">IF(U132="","",IF(OR(ISNUMBER(J132)=0,J132&lt;0),1,""))</f>
        <v/>
      </c>
      <c r="AI132" s="36" t="str">
        <f aca="false">IF(U132="","",IF(OR(ISNUMBER(M132)=0,M132&lt;0),1,""))</f>
        <v/>
      </c>
      <c r="AK132" s="36" t="n">
        <f aca="false">IF(OR(U132="",K132=""),"",IF(OR(K132&lt;TabelleFisse!E$4,K132&gt;TabelleFisse!E$5),1,""))</f>
        <v>1</v>
      </c>
      <c r="AL132" s="36" t="str">
        <f aca="false">IF(OR(U132="",L132=""),"",IF(OR(L132&lt;TabelleFisse!E$4,L132&gt;TabelleFisse!E$5),1,""))</f>
        <v/>
      </c>
      <c r="AM132" s="36" t="n">
        <f aca="false">IF(OR(U132="",K132=""),"",IF(K132&gt;TabelleFisse!E$6,1,""))</f>
        <v>1</v>
      </c>
      <c r="AN132" s="36" t="str">
        <f aca="false">IF(OR(U132="",L132=""),"",IF(L132&gt;TabelleFisse!E$6,1,""))</f>
        <v/>
      </c>
      <c r="AP132" s="36" t="n">
        <f aca="false">IF(U132="","",_xlfn.IFNA(VLOOKUP(C132,Partecipanti!$N$10:$O$1203,2,0),1))</f>
        <v>0</v>
      </c>
      <c r="AS132" s="37" t="str">
        <f aca="false">IF(R132=1,CONCATENATE(C132," ",1),"")</f>
        <v>L126 1</v>
      </c>
    </row>
    <row r="133" customFormat="false" ht="100.5" hidden="false" customHeight="true" outlineLevel="0" collapsed="false">
      <c r="A133" s="25" t="s">
        <v>297</v>
      </c>
      <c r="B133" s="21" t="str">
        <f aca="false">IF(Q133="","",Q133)</f>
        <v>ERRORI / ANOMALIE</v>
      </c>
      <c r="C133" s="26" t="str">
        <f aca="false">IF(E133="","",CONCATENATE("L",A133))</f>
        <v>L127</v>
      </c>
      <c r="D133" s="27"/>
      <c r="E133" s="42" t="s">
        <v>298</v>
      </c>
      <c r="F133" s="39"/>
      <c r="G133" s="40"/>
      <c r="H133" s="31" t="s">
        <v>43</v>
      </c>
      <c r="I133" s="32" t="s">
        <v>44</v>
      </c>
      <c r="J133" s="43" t="n">
        <v>20000</v>
      </c>
      <c r="K133" s="41" t="s">
        <v>290</v>
      </c>
      <c r="L133" s="41"/>
      <c r="M133" s="35" t="n">
        <v>0</v>
      </c>
      <c r="N133" s="42"/>
      <c r="O133" s="28" t="s">
        <v>45</v>
      </c>
      <c r="Q133" s="20" t="str">
        <f aca="false">IF(AND(R133="",S133="",U133=""),"",IF(OR(R133=1,S133=1),"ERRORI / ANOMALIE","OK"))</f>
        <v>ERRORI / ANOMALIE</v>
      </c>
      <c r="R133" s="21" t="n">
        <f aca="false">IF(U133="","",IF(SUM(X133:AC133)+SUM(AF133:AP133)&gt;0,1,""))</f>
        <v>1</v>
      </c>
      <c r="S133" s="21" t="str">
        <f aca="false">IF(U133="","",IF(_xlfn.IFNA(VLOOKUP(CONCATENATE(C133," ",1),Partecipanti!AE$10:AF$1203,2,0),1)=1,"",1))</f>
        <v/>
      </c>
      <c r="U133" s="36" t="str">
        <f aca="false">TRIM(E133)</f>
        <v>ZAC18DC3D7</v>
      </c>
      <c r="V133" s="36"/>
      <c r="W133" s="36" t="n">
        <f aca="false">IF(R133="","",1)</f>
        <v>1</v>
      </c>
      <c r="X133" s="36" t="str">
        <f aca="false">IF(U133="","",IF(COUNTIF(U$7:U$601,U133)=1,"",COUNTIF(U$7:U$601,U133)))</f>
        <v/>
      </c>
      <c r="Y133" s="36" t="str">
        <f aca="false">IF(X133="","",IF(X133&gt;1,1,""))</f>
        <v/>
      </c>
      <c r="Z133" s="36" t="str">
        <f aca="false">IF(U133="","",IF(LEN(TRIM(U133))&lt;&gt;10,1,""))</f>
        <v/>
      </c>
      <c r="AB133" s="36" t="str">
        <f aca="false">IF(U133="","",IF(OR(LEN(TRIM(H133))&gt;250,LEN(TRIM(H133))&lt;1),1,""))</f>
        <v/>
      </c>
      <c r="AC133" s="36" t="str">
        <f aca="false">IF(U133="","",IF(OR(LEN(TRIM(H133))&gt;220,LEN(TRIM(H133))&lt;1),1,""))</f>
        <v/>
      </c>
      <c r="AD133" s="37" t="n">
        <f aca="false">IF(U133="","",LEN(TRIM(H133)))</f>
        <v>37</v>
      </c>
      <c r="AF133" s="36" t="n">
        <f aca="false">IF(I133="","",_xlfn.IFNA(VLOOKUP(I133,TabelleFisse!$B$4:$C$21,2,0),1))</f>
        <v>0</v>
      </c>
      <c r="AH133" s="36" t="str">
        <f aca="false">IF(U133="","",IF(OR(ISNUMBER(J133)=0,J133&lt;0),1,""))</f>
        <v/>
      </c>
      <c r="AI133" s="36" t="str">
        <f aca="false">IF(U133="","",IF(OR(ISNUMBER(M133)=0,M133&lt;0),1,""))</f>
        <v/>
      </c>
      <c r="AK133" s="36" t="n">
        <f aca="false">IF(OR(U133="",K133=""),"",IF(OR(K133&lt;TabelleFisse!E$4,K133&gt;TabelleFisse!E$5),1,""))</f>
        <v>1</v>
      </c>
      <c r="AL133" s="36" t="str">
        <f aca="false">IF(OR(U133="",L133=""),"",IF(OR(L133&lt;TabelleFisse!E$4,L133&gt;TabelleFisse!E$5),1,""))</f>
        <v/>
      </c>
      <c r="AM133" s="36" t="n">
        <f aca="false">IF(OR(U133="",K133=""),"",IF(K133&gt;TabelleFisse!E$6,1,""))</f>
        <v>1</v>
      </c>
      <c r="AN133" s="36" t="str">
        <f aca="false">IF(OR(U133="",L133=""),"",IF(L133&gt;TabelleFisse!E$6,1,""))</f>
        <v/>
      </c>
      <c r="AP133" s="36" t="n">
        <f aca="false">IF(U133="","",_xlfn.IFNA(VLOOKUP(C133,Partecipanti!$N$10:$O$1203,2,0),1))</f>
        <v>0</v>
      </c>
      <c r="AS133" s="37" t="str">
        <f aca="false">IF(R133=1,CONCATENATE(C133," ",1),"")</f>
        <v>L127 1</v>
      </c>
    </row>
    <row r="134" customFormat="false" ht="100.5" hidden="false" customHeight="true" outlineLevel="0" collapsed="false">
      <c r="A134" s="25" t="s">
        <v>299</v>
      </c>
      <c r="B134" s="21" t="str">
        <f aca="false">IF(Q134="","",Q134)</f>
        <v>ERRORI / ANOMALIE</v>
      </c>
      <c r="C134" s="26" t="str">
        <f aca="false">IF(E134="","",CONCATENATE("L",A134))</f>
        <v>L128</v>
      </c>
      <c r="D134" s="27"/>
      <c r="E134" s="42" t="s">
        <v>300</v>
      </c>
      <c r="F134" s="39"/>
      <c r="G134" s="40"/>
      <c r="H134" s="31" t="s">
        <v>43</v>
      </c>
      <c r="I134" s="32" t="s">
        <v>44</v>
      </c>
      <c r="J134" s="43" t="n">
        <v>10000</v>
      </c>
      <c r="K134" s="41" t="n">
        <v>42437</v>
      </c>
      <c r="L134" s="41"/>
      <c r="M134" s="35" t="n">
        <v>0</v>
      </c>
      <c r="N134" s="42"/>
      <c r="O134" s="28" t="s">
        <v>45</v>
      </c>
      <c r="Q134" s="20" t="str">
        <f aca="false">IF(AND(R134="",S134="",U134=""),"",IF(OR(R134=1,S134=1),"ERRORI / ANOMALIE","OK"))</f>
        <v>ERRORI / ANOMALIE</v>
      </c>
      <c r="R134" s="21" t="n">
        <f aca="false">IF(U134="","",IF(SUM(X134:AC134)+SUM(AF134:AP134)&gt;0,1,""))</f>
        <v>1</v>
      </c>
      <c r="S134" s="21" t="str">
        <f aca="false">IF(U134="","",IF(_xlfn.IFNA(VLOOKUP(CONCATENATE(C134," ",1),Partecipanti!AE$10:AF$1203,2,0),1)=1,"",1))</f>
        <v/>
      </c>
      <c r="U134" s="36" t="str">
        <f aca="false">TRIM(E134)</f>
        <v>ZEC18E0427</v>
      </c>
      <c r="V134" s="36"/>
      <c r="W134" s="36" t="n">
        <f aca="false">IF(R134="","",1)</f>
        <v>1</v>
      </c>
      <c r="X134" s="36" t="str">
        <f aca="false">IF(U134="","",IF(COUNTIF(U$7:U$601,U134)=1,"",COUNTIF(U$7:U$601,U134)))</f>
        <v/>
      </c>
      <c r="Y134" s="36" t="str">
        <f aca="false">IF(X134="","",IF(X134&gt;1,1,""))</f>
        <v/>
      </c>
      <c r="Z134" s="36" t="str">
        <f aca="false">IF(U134="","",IF(LEN(TRIM(U134))&lt;&gt;10,1,""))</f>
        <v/>
      </c>
      <c r="AB134" s="36" t="str">
        <f aca="false">IF(U134="","",IF(OR(LEN(TRIM(H134))&gt;250,LEN(TRIM(H134))&lt;1),1,""))</f>
        <v/>
      </c>
      <c r="AC134" s="36" t="str">
        <f aca="false">IF(U134="","",IF(OR(LEN(TRIM(H134))&gt;220,LEN(TRIM(H134))&lt;1),1,""))</f>
        <v/>
      </c>
      <c r="AD134" s="37" t="n">
        <f aca="false">IF(U134="","",LEN(TRIM(H134)))</f>
        <v>37</v>
      </c>
      <c r="AF134" s="36" t="n">
        <f aca="false">IF(I134="","",_xlfn.IFNA(VLOOKUP(I134,TabelleFisse!$B$4:$C$21,2,0),1))</f>
        <v>0</v>
      </c>
      <c r="AH134" s="36" t="str">
        <f aca="false">IF(U134="","",IF(OR(ISNUMBER(J134)=0,J134&lt;0),1,""))</f>
        <v/>
      </c>
      <c r="AI134" s="36" t="str">
        <f aca="false">IF(U134="","",IF(OR(ISNUMBER(M134)=0,M134&lt;0),1,""))</f>
        <v/>
      </c>
      <c r="AK134" s="36" t="n">
        <f aca="false">IF(OR(U134="",K134=""),"",IF(OR(K134&lt;TabelleFisse!E$4,K134&gt;TabelleFisse!E$5),1,""))</f>
        <v>1</v>
      </c>
      <c r="AL134" s="36" t="str">
        <f aca="false">IF(OR(U134="",L134=""),"",IF(OR(L134&lt;TabelleFisse!E$4,L134&gt;TabelleFisse!E$5),1,""))</f>
        <v/>
      </c>
      <c r="AM134" s="36" t="str">
        <f aca="false">IF(OR(U134="",K134=""),"",IF(K134&gt;TabelleFisse!E$6,1,""))</f>
        <v/>
      </c>
      <c r="AN134" s="36" t="str">
        <f aca="false">IF(OR(U134="",L134=""),"",IF(L134&gt;TabelleFisse!E$6,1,""))</f>
        <v/>
      </c>
      <c r="AP134" s="36" t="n">
        <f aca="false">IF(U134="","",_xlfn.IFNA(VLOOKUP(C134,Partecipanti!$N$10:$O$1203,2,0),1))</f>
        <v>0</v>
      </c>
      <c r="AS134" s="37" t="str">
        <f aca="false">IF(R134=1,CONCATENATE(C134," ",1),"")</f>
        <v>L128 1</v>
      </c>
    </row>
    <row r="135" customFormat="false" ht="100.5" hidden="false" customHeight="true" outlineLevel="0" collapsed="false">
      <c r="A135" s="25" t="s">
        <v>301</v>
      </c>
      <c r="B135" s="21" t="str">
        <f aca="false">IF(Q135="","",Q135)</f>
        <v>ERRORI / ANOMALIE</v>
      </c>
      <c r="C135" s="26" t="str">
        <f aca="false">IF(E135="","",CONCATENATE("L",A135))</f>
        <v>L129</v>
      </c>
      <c r="D135" s="27"/>
      <c r="E135" s="42" t="s">
        <v>302</v>
      </c>
      <c r="F135" s="39"/>
      <c r="G135" s="40"/>
      <c r="H135" s="31" t="s">
        <v>43</v>
      </c>
      <c r="I135" s="32" t="s">
        <v>44</v>
      </c>
      <c r="J135" s="43" t="n">
        <v>20000</v>
      </c>
      <c r="K135" s="41" t="n">
        <v>42438</v>
      </c>
      <c r="L135" s="41"/>
      <c r="M135" s="35" t="n">
        <v>0</v>
      </c>
      <c r="N135" s="42"/>
      <c r="O135" s="28" t="s">
        <v>45</v>
      </c>
      <c r="Q135" s="20" t="str">
        <f aca="false">IF(AND(R135="",S135="",U135=""),"",IF(OR(R135=1,S135=1),"ERRORI / ANOMALIE","OK"))</f>
        <v>ERRORI / ANOMALIE</v>
      </c>
      <c r="R135" s="21" t="n">
        <f aca="false">IF(U135="","",IF(SUM(X135:AC135)+SUM(AF135:AP135)&gt;0,1,""))</f>
        <v>1</v>
      </c>
      <c r="S135" s="21" t="str">
        <f aca="false">IF(U135="","",IF(_xlfn.IFNA(VLOOKUP(CONCATENATE(C135," ",1),Partecipanti!AE$10:AF$1203,2,0),1)=1,"",1))</f>
        <v/>
      </c>
      <c r="U135" s="36" t="str">
        <f aca="false">TRIM(E135)</f>
        <v>Z0918E95D9</v>
      </c>
      <c r="V135" s="36"/>
      <c r="W135" s="36" t="n">
        <f aca="false">IF(R135="","",1)</f>
        <v>1</v>
      </c>
      <c r="X135" s="36" t="str">
        <f aca="false">IF(U135="","",IF(COUNTIF(U$7:U$601,U135)=1,"",COUNTIF(U$7:U$601,U135)))</f>
        <v/>
      </c>
      <c r="Y135" s="36" t="str">
        <f aca="false">IF(X135="","",IF(X135&gt;1,1,""))</f>
        <v/>
      </c>
      <c r="Z135" s="36" t="str">
        <f aca="false">IF(U135="","",IF(LEN(TRIM(U135))&lt;&gt;10,1,""))</f>
        <v/>
      </c>
      <c r="AB135" s="36" t="str">
        <f aca="false">IF(U135="","",IF(OR(LEN(TRIM(H135))&gt;250,LEN(TRIM(H135))&lt;1),1,""))</f>
        <v/>
      </c>
      <c r="AC135" s="36" t="str">
        <f aca="false">IF(U135="","",IF(OR(LEN(TRIM(H135))&gt;220,LEN(TRIM(H135))&lt;1),1,""))</f>
        <v/>
      </c>
      <c r="AD135" s="37" t="n">
        <f aca="false">IF(U135="","",LEN(TRIM(H135)))</f>
        <v>37</v>
      </c>
      <c r="AF135" s="36" t="n">
        <f aca="false">IF(I135="","",_xlfn.IFNA(VLOOKUP(I135,TabelleFisse!$B$4:$C$21,2,0),1))</f>
        <v>0</v>
      </c>
      <c r="AH135" s="36" t="str">
        <f aca="false">IF(U135="","",IF(OR(ISNUMBER(J135)=0,J135&lt;0),1,""))</f>
        <v/>
      </c>
      <c r="AI135" s="36" t="str">
        <f aca="false">IF(U135="","",IF(OR(ISNUMBER(M135)=0,M135&lt;0),1,""))</f>
        <v/>
      </c>
      <c r="AK135" s="36" t="n">
        <f aca="false">IF(OR(U135="",K135=""),"",IF(OR(K135&lt;TabelleFisse!E$4,K135&gt;TabelleFisse!E$5),1,""))</f>
        <v>1</v>
      </c>
      <c r="AL135" s="36" t="str">
        <f aca="false">IF(OR(U135="",L135=""),"",IF(OR(L135&lt;TabelleFisse!E$4,L135&gt;TabelleFisse!E$5),1,""))</f>
        <v/>
      </c>
      <c r="AM135" s="36" t="str">
        <f aca="false">IF(OR(U135="",K135=""),"",IF(K135&gt;TabelleFisse!E$6,1,""))</f>
        <v/>
      </c>
      <c r="AN135" s="36" t="str">
        <f aca="false">IF(OR(U135="",L135=""),"",IF(L135&gt;TabelleFisse!E$6,1,""))</f>
        <v/>
      </c>
      <c r="AP135" s="36" t="n">
        <f aca="false">IF(U135="","",_xlfn.IFNA(VLOOKUP(C135,Partecipanti!$N$10:$O$1203,2,0),1))</f>
        <v>0</v>
      </c>
      <c r="AS135" s="37" t="str">
        <f aca="false">IF(R135=1,CONCATENATE(C135," ",1),"")</f>
        <v>L129 1</v>
      </c>
    </row>
    <row r="136" customFormat="false" ht="100.5" hidden="false" customHeight="true" outlineLevel="0" collapsed="false">
      <c r="A136" s="25" t="s">
        <v>303</v>
      </c>
      <c r="B136" s="21" t="str">
        <f aca="false">IF(Q136="","",Q136)</f>
        <v>ERRORI / ANOMALIE</v>
      </c>
      <c r="C136" s="26" t="str">
        <f aca="false">IF(E136="","",CONCATENATE("L",A136))</f>
        <v>L130</v>
      </c>
      <c r="D136" s="27"/>
      <c r="E136" s="42" t="s">
        <v>304</v>
      </c>
      <c r="F136" s="39"/>
      <c r="G136" s="40"/>
      <c r="H136" s="31" t="s">
        <v>43</v>
      </c>
      <c r="I136" s="32" t="s">
        <v>44</v>
      </c>
      <c r="J136" s="43" t="n">
        <v>10000</v>
      </c>
      <c r="K136" s="41" t="n">
        <v>42439</v>
      </c>
      <c r="L136" s="41"/>
      <c r="M136" s="35" t="n">
        <v>0</v>
      </c>
      <c r="N136" s="42"/>
      <c r="O136" s="28" t="s">
        <v>45</v>
      </c>
      <c r="Q136" s="20" t="str">
        <f aca="false">IF(AND(R136="",S136="",U136=""),"",IF(OR(R136=1,S136=1),"ERRORI / ANOMALIE","OK"))</f>
        <v>ERRORI / ANOMALIE</v>
      </c>
      <c r="R136" s="21" t="n">
        <f aca="false">IF(U136="","",IF(SUM(X136:AC136)+SUM(AF136:AP136)&gt;0,1,""))</f>
        <v>1</v>
      </c>
      <c r="S136" s="21" t="str">
        <f aca="false">IF(U136="","",IF(_xlfn.IFNA(VLOOKUP(CONCATENATE(C136," ",1),Partecipanti!AE$10:AF$1203,2,0),1)=1,"",1))</f>
        <v/>
      </c>
      <c r="U136" s="36" t="str">
        <f aca="false">TRIM(E136)</f>
        <v>ZF418EC96C</v>
      </c>
      <c r="V136" s="36"/>
      <c r="W136" s="36" t="n">
        <f aca="false">IF(R136="","",1)</f>
        <v>1</v>
      </c>
      <c r="X136" s="36" t="str">
        <f aca="false">IF(U136="","",IF(COUNTIF(U$7:U$601,U136)=1,"",COUNTIF(U$7:U$601,U136)))</f>
        <v/>
      </c>
      <c r="Y136" s="36" t="str">
        <f aca="false">IF(X136="","",IF(X136&gt;1,1,""))</f>
        <v/>
      </c>
      <c r="Z136" s="36" t="str">
        <f aca="false">IF(U136="","",IF(LEN(TRIM(U136))&lt;&gt;10,1,""))</f>
        <v/>
      </c>
      <c r="AB136" s="36" t="str">
        <f aca="false">IF(U136="","",IF(OR(LEN(TRIM(H136))&gt;250,LEN(TRIM(H136))&lt;1),1,""))</f>
        <v/>
      </c>
      <c r="AC136" s="36" t="str">
        <f aca="false">IF(U136="","",IF(OR(LEN(TRIM(H136))&gt;220,LEN(TRIM(H136))&lt;1),1,""))</f>
        <v/>
      </c>
      <c r="AD136" s="37" t="n">
        <f aca="false">IF(U136="","",LEN(TRIM(H136)))</f>
        <v>37</v>
      </c>
      <c r="AF136" s="36" t="n">
        <f aca="false">IF(I136="","",_xlfn.IFNA(VLOOKUP(I136,TabelleFisse!$B$4:$C$21,2,0),1))</f>
        <v>0</v>
      </c>
      <c r="AH136" s="36" t="str">
        <f aca="false">IF(U136="","",IF(OR(ISNUMBER(J136)=0,J136&lt;0),1,""))</f>
        <v/>
      </c>
      <c r="AI136" s="36" t="str">
        <f aca="false">IF(U136="","",IF(OR(ISNUMBER(M136)=0,M136&lt;0),1,""))</f>
        <v/>
      </c>
      <c r="AK136" s="36" t="n">
        <f aca="false">IF(OR(U136="",K136=""),"",IF(OR(K136&lt;TabelleFisse!E$4,K136&gt;TabelleFisse!E$5),1,""))</f>
        <v>1</v>
      </c>
      <c r="AL136" s="36" t="str">
        <f aca="false">IF(OR(U136="",L136=""),"",IF(OR(L136&lt;TabelleFisse!E$4,L136&gt;TabelleFisse!E$5),1,""))</f>
        <v/>
      </c>
      <c r="AM136" s="36" t="str">
        <f aca="false">IF(OR(U136="",K136=""),"",IF(K136&gt;TabelleFisse!E$6,1,""))</f>
        <v/>
      </c>
      <c r="AN136" s="36" t="str">
        <f aca="false">IF(OR(U136="",L136=""),"",IF(L136&gt;TabelleFisse!E$6,1,""))</f>
        <v/>
      </c>
      <c r="AP136" s="36" t="n">
        <f aca="false">IF(U136="","",_xlfn.IFNA(VLOOKUP(C136,Partecipanti!$N$10:$O$1203,2,0),1))</f>
        <v>0</v>
      </c>
      <c r="AS136" s="37" t="str">
        <f aca="false">IF(R136=1,CONCATENATE(C136," ",1),"")</f>
        <v>L130 1</v>
      </c>
    </row>
    <row r="137" customFormat="false" ht="100.5" hidden="false" customHeight="true" outlineLevel="0" collapsed="false">
      <c r="A137" s="25" t="s">
        <v>305</v>
      </c>
      <c r="B137" s="21" t="str">
        <f aca="false">IF(Q137="","",Q137)</f>
        <v>ERRORI / ANOMALIE</v>
      </c>
      <c r="C137" s="26" t="str">
        <f aca="false">IF(E137="","",CONCATENATE("L",A137))</f>
        <v>L131</v>
      </c>
      <c r="D137" s="27"/>
      <c r="E137" s="42" t="s">
        <v>306</v>
      </c>
      <c r="F137" s="39"/>
      <c r="G137" s="40"/>
      <c r="H137" s="31" t="s">
        <v>43</v>
      </c>
      <c r="I137" s="32" t="s">
        <v>44</v>
      </c>
      <c r="J137" s="43" t="n">
        <v>20000</v>
      </c>
      <c r="K137" s="41" t="n">
        <v>42443</v>
      </c>
      <c r="L137" s="41"/>
      <c r="M137" s="35" t="n">
        <v>0</v>
      </c>
      <c r="N137" s="42"/>
      <c r="O137" s="28" t="s">
        <v>45</v>
      </c>
      <c r="Q137" s="20" t="str">
        <f aca="false">IF(AND(R137="",S137="",U137=""),"",IF(OR(R137=1,S137=1),"ERRORI / ANOMALIE","OK"))</f>
        <v>ERRORI / ANOMALIE</v>
      </c>
      <c r="R137" s="21" t="n">
        <f aca="false">IF(U137="","",IF(SUM(X137:AC137)+SUM(AF137:AP137)&gt;0,1,""))</f>
        <v>1</v>
      </c>
      <c r="S137" s="21" t="str">
        <f aca="false">IF(U137="","",IF(_xlfn.IFNA(VLOOKUP(CONCATENATE(C137," ",1),Partecipanti!AE$10:AF$1203,2,0),1)=1,"",1))</f>
        <v/>
      </c>
      <c r="U137" s="36" t="str">
        <f aca="false">TRIM(E137)</f>
        <v>Z7A18FA871</v>
      </c>
      <c r="V137" s="36"/>
      <c r="W137" s="36" t="n">
        <f aca="false">IF(R137="","",1)</f>
        <v>1</v>
      </c>
      <c r="X137" s="36" t="str">
        <f aca="false">IF(U137="","",IF(COUNTIF(U$7:U$601,U137)=1,"",COUNTIF(U$7:U$601,U137)))</f>
        <v/>
      </c>
      <c r="Y137" s="36" t="str">
        <f aca="false">IF(X137="","",IF(X137&gt;1,1,""))</f>
        <v/>
      </c>
      <c r="Z137" s="36" t="str">
        <f aca="false">IF(U137="","",IF(LEN(TRIM(U137))&lt;&gt;10,1,""))</f>
        <v/>
      </c>
      <c r="AB137" s="36" t="str">
        <f aca="false">IF(U137="","",IF(OR(LEN(TRIM(H137))&gt;250,LEN(TRIM(H137))&lt;1),1,""))</f>
        <v/>
      </c>
      <c r="AC137" s="36" t="str">
        <f aca="false">IF(U137="","",IF(OR(LEN(TRIM(H137))&gt;220,LEN(TRIM(H137))&lt;1),1,""))</f>
        <v/>
      </c>
      <c r="AD137" s="37" t="n">
        <f aca="false">IF(U137="","",LEN(TRIM(H137)))</f>
        <v>37</v>
      </c>
      <c r="AF137" s="36" t="n">
        <f aca="false">IF(I137="","",_xlfn.IFNA(VLOOKUP(I137,TabelleFisse!$B$4:$C$21,2,0),1))</f>
        <v>0</v>
      </c>
      <c r="AH137" s="36" t="str">
        <f aca="false">IF(U137="","",IF(OR(ISNUMBER(J137)=0,J137&lt;0),1,""))</f>
        <v/>
      </c>
      <c r="AI137" s="36" t="str">
        <f aca="false">IF(U137="","",IF(OR(ISNUMBER(M137)=0,M137&lt;0),1,""))</f>
        <v/>
      </c>
      <c r="AK137" s="36" t="n">
        <f aca="false">IF(OR(U137="",K137=""),"",IF(OR(K137&lt;TabelleFisse!E$4,K137&gt;TabelleFisse!E$5),1,""))</f>
        <v>1</v>
      </c>
      <c r="AL137" s="36" t="str">
        <f aca="false">IF(OR(U137="",L137=""),"",IF(OR(L137&lt;TabelleFisse!E$4,L137&gt;TabelleFisse!E$5),1,""))</f>
        <v/>
      </c>
      <c r="AM137" s="36" t="str">
        <f aca="false">IF(OR(U137="",K137=""),"",IF(K137&gt;TabelleFisse!E$6,1,""))</f>
        <v/>
      </c>
      <c r="AN137" s="36" t="str">
        <f aca="false">IF(OR(U137="",L137=""),"",IF(L137&gt;TabelleFisse!E$6,1,""))</f>
        <v/>
      </c>
      <c r="AP137" s="36" t="n">
        <f aca="false">IF(U137="","",_xlfn.IFNA(VLOOKUP(C137,Partecipanti!$N$10:$O$1203,2,0),1))</f>
        <v>0</v>
      </c>
      <c r="AS137" s="37" t="str">
        <f aca="false">IF(R137=1,CONCATENATE(C137," ",1),"")</f>
        <v>L131 1</v>
      </c>
    </row>
    <row r="138" customFormat="false" ht="100.5" hidden="false" customHeight="true" outlineLevel="0" collapsed="false">
      <c r="A138" s="25" t="s">
        <v>307</v>
      </c>
      <c r="B138" s="21" t="str">
        <f aca="false">IF(Q138="","",Q138)</f>
        <v>ERRORI / ANOMALIE</v>
      </c>
      <c r="C138" s="26" t="str">
        <f aca="false">IF(E138="","",CONCATENATE("L",A138))</f>
        <v>L132</v>
      </c>
      <c r="D138" s="27"/>
      <c r="E138" s="42" t="s">
        <v>308</v>
      </c>
      <c r="F138" s="39"/>
      <c r="G138" s="40"/>
      <c r="H138" s="31" t="s">
        <v>43</v>
      </c>
      <c r="I138" s="32" t="s">
        <v>44</v>
      </c>
      <c r="J138" s="43" t="n">
        <v>30000</v>
      </c>
      <c r="K138" s="41" t="n">
        <v>42444</v>
      </c>
      <c r="L138" s="41"/>
      <c r="M138" s="35" t="n">
        <v>0</v>
      </c>
      <c r="N138" s="42"/>
      <c r="O138" s="28" t="s">
        <v>45</v>
      </c>
      <c r="Q138" s="20" t="str">
        <f aca="false">IF(AND(R138="",S138="",U138=""),"",IF(OR(R138=1,S138=1),"ERRORI / ANOMALIE","OK"))</f>
        <v>ERRORI / ANOMALIE</v>
      </c>
      <c r="R138" s="21" t="n">
        <f aca="false">IF(U138="","",IF(SUM(X138:AC138)+SUM(AF138:AP138)&gt;0,1,""))</f>
        <v>1</v>
      </c>
      <c r="S138" s="21" t="str">
        <f aca="false">IF(U138="","",IF(_xlfn.IFNA(VLOOKUP(CONCATENATE(C138," ",1),Partecipanti!AE$10:AF$1203,2,0),1)=1,"",1))</f>
        <v/>
      </c>
      <c r="U138" s="36" t="str">
        <f aca="false">TRIM(E138)</f>
        <v>Z1A18FDEF7</v>
      </c>
      <c r="V138" s="36"/>
      <c r="W138" s="36" t="n">
        <f aca="false">IF(R138="","",1)</f>
        <v>1</v>
      </c>
      <c r="X138" s="36" t="str">
        <f aca="false">IF(U138="","",IF(COUNTIF(U$7:U$601,U138)=1,"",COUNTIF(U$7:U$601,U138)))</f>
        <v/>
      </c>
      <c r="Y138" s="36" t="str">
        <f aca="false">IF(X138="","",IF(X138&gt;1,1,""))</f>
        <v/>
      </c>
      <c r="Z138" s="36" t="str">
        <f aca="false">IF(U138="","",IF(LEN(TRIM(U138))&lt;&gt;10,1,""))</f>
        <v/>
      </c>
      <c r="AB138" s="36" t="str">
        <f aca="false">IF(U138="","",IF(OR(LEN(TRIM(H138))&gt;250,LEN(TRIM(H138))&lt;1),1,""))</f>
        <v/>
      </c>
      <c r="AC138" s="36" t="str">
        <f aca="false">IF(U138="","",IF(OR(LEN(TRIM(H138))&gt;220,LEN(TRIM(H138))&lt;1),1,""))</f>
        <v/>
      </c>
      <c r="AD138" s="37" t="n">
        <f aca="false">IF(U138="","",LEN(TRIM(H138)))</f>
        <v>37</v>
      </c>
      <c r="AF138" s="36" t="n">
        <f aca="false">IF(I138="","",_xlfn.IFNA(VLOOKUP(I138,TabelleFisse!$B$4:$C$21,2,0),1))</f>
        <v>0</v>
      </c>
      <c r="AH138" s="36" t="str">
        <f aca="false">IF(U138="","",IF(OR(ISNUMBER(J138)=0,J138&lt;0),1,""))</f>
        <v/>
      </c>
      <c r="AI138" s="36" t="str">
        <f aca="false">IF(U138="","",IF(OR(ISNUMBER(M138)=0,M138&lt;0),1,""))</f>
        <v/>
      </c>
      <c r="AK138" s="36" t="n">
        <f aca="false">IF(OR(U138="",K138=""),"",IF(OR(K138&lt;TabelleFisse!E$4,K138&gt;TabelleFisse!E$5),1,""))</f>
        <v>1</v>
      </c>
      <c r="AL138" s="36" t="str">
        <f aca="false">IF(OR(U138="",L138=""),"",IF(OR(L138&lt;TabelleFisse!E$4,L138&gt;TabelleFisse!E$5),1,""))</f>
        <v/>
      </c>
      <c r="AM138" s="36" t="str">
        <f aca="false">IF(OR(U138="",K138=""),"",IF(K138&gt;TabelleFisse!E$6,1,""))</f>
        <v/>
      </c>
      <c r="AN138" s="36" t="str">
        <f aca="false">IF(OR(U138="",L138=""),"",IF(L138&gt;TabelleFisse!E$6,1,""))</f>
        <v/>
      </c>
      <c r="AP138" s="36" t="n">
        <f aca="false">IF(U138="","",_xlfn.IFNA(VLOOKUP(C138,Partecipanti!$N$10:$O$1203,2,0),1))</f>
        <v>0</v>
      </c>
      <c r="AS138" s="37" t="str">
        <f aca="false">IF(R138=1,CONCATENATE(C138," ",1),"")</f>
        <v>L132 1</v>
      </c>
    </row>
    <row r="139" customFormat="false" ht="100.5" hidden="false" customHeight="true" outlineLevel="0" collapsed="false">
      <c r="A139" s="25" t="s">
        <v>309</v>
      </c>
      <c r="B139" s="21" t="str">
        <f aca="false">IF(Q139="","",Q139)</f>
        <v>ERRORI / ANOMALIE</v>
      </c>
      <c r="C139" s="26" t="str">
        <f aca="false">IF(E139="","",CONCATENATE("L",A139))</f>
        <v>L133</v>
      </c>
      <c r="D139" s="27"/>
      <c r="E139" s="42" t="s">
        <v>310</v>
      </c>
      <c r="F139" s="39"/>
      <c r="G139" s="40"/>
      <c r="H139" s="31" t="s">
        <v>43</v>
      </c>
      <c r="I139" s="32" t="s">
        <v>44</v>
      </c>
      <c r="J139" s="43" t="n">
        <v>10000</v>
      </c>
      <c r="K139" s="41" t="n">
        <v>42444</v>
      </c>
      <c r="L139" s="41"/>
      <c r="M139" s="35" t="n">
        <v>0</v>
      </c>
      <c r="N139" s="42"/>
      <c r="O139" s="28" t="s">
        <v>45</v>
      </c>
      <c r="Q139" s="20" t="str">
        <f aca="false">IF(AND(R139="",S139="",U139=""),"",IF(OR(R139=1,S139=1),"ERRORI / ANOMALIE","OK"))</f>
        <v>ERRORI / ANOMALIE</v>
      </c>
      <c r="R139" s="21" t="n">
        <f aca="false">IF(U139="","",IF(SUM(X139:AC139)+SUM(AF139:AP139)&gt;0,1,""))</f>
        <v>1</v>
      </c>
      <c r="S139" s="21" t="str">
        <f aca="false">IF(U139="","",IF(_xlfn.IFNA(VLOOKUP(CONCATENATE(C139," ",1),Partecipanti!AE$10:AF$1203,2,0),1)=1,"",1))</f>
        <v/>
      </c>
      <c r="U139" s="36" t="str">
        <f aca="false">TRIM(E139)</f>
        <v>Z2B18FE09B</v>
      </c>
      <c r="V139" s="36"/>
      <c r="W139" s="36" t="n">
        <f aca="false">IF(R139="","",1)</f>
        <v>1</v>
      </c>
      <c r="X139" s="36" t="str">
        <f aca="false">IF(U139="","",IF(COUNTIF(U$7:U$601,U139)=1,"",COUNTIF(U$7:U$601,U139)))</f>
        <v/>
      </c>
      <c r="Y139" s="36" t="str">
        <f aca="false">IF(X139="","",IF(X139&gt;1,1,""))</f>
        <v/>
      </c>
      <c r="Z139" s="36" t="str">
        <f aca="false">IF(U139="","",IF(LEN(TRIM(U139))&lt;&gt;10,1,""))</f>
        <v/>
      </c>
      <c r="AB139" s="36" t="str">
        <f aca="false">IF(U139="","",IF(OR(LEN(TRIM(H139))&gt;250,LEN(TRIM(H139))&lt;1),1,""))</f>
        <v/>
      </c>
      <c r="AC139" s="36" t="str">
        <f aca="false">IF(U139="","",IF(OR(LEN(TRIM(H139))&gt;220,LEN(TRIM(H139))&lt;1),1,""))</f>
        <v/>
      </c>
      <c r="AD139" s="37" t="n">
        <f aca="false">IF(U139="","",LEN(TRIM(H139)))</f>
        <v>37</v>
      </c>
      <c r="AF139" s="36" t="n">
        <f aca="false">IF(I139="","",_xlfn.IFNA(VLOOKUP(I139,TabelleFisse!$B$4:$C$21,2,0),1))</f>
        <v>0</v>
      </c>
      <c r="AH139" s="36" t="str">
        <f aca="false">IF(U139="","",IF(OR(ISNUMBER(J139)=0,J139&lt;0),1,""))</f>
        <v/>
      </c>
      <c r="AI139" s="36" t="str">
        <f aca="false">IF(U139="","",IF(OR(ISNUMBER(M139)=0,M139&lt;0),1,""))</f>
        <v/>
      </c>
      <c r="AK139" s="36" t="n">
        <f aca="false">IF(OR(U139="",K139=""),"",IF(OR(K139&lt;TabelleFisse!E$4,K139&gt;TabelleFisse!E$5),1,""))</f>
        <v>1</v>
      </c>
      <c r="AL139" s="36" t="str">
        <f aca="false">IF(OR(U139="",L139=""),"",IF(OR(L139&lt;TabelleFisse!E$4,L139&gt;TabelleFisse!E$5),1,""))</f>
        <v/>
      </c>
      <c r="AM139" s="36" t="str">
        <f aca="false">IF(OR(U139="",K139=""),"",IF(K139&gt;TabelleFisse!E$6,1,""))</f>
        <v/>
      </c>
      <c r="AN139" s="36" t="str">
        <f aca="false">IF(OR(U139="",L139=""),"",IF(L139&gt;TabelleFisse!E$6,1,""))</f>
        <v/>
      </c>
      <c r="AP139" s="36" t="n">
        <f aca="false">IF(U139="","",_xlfn.IFNA(VLOOKUP(C139,Partecipanti!$N$10:$O$1203,2,0),1))</f>
        <v>0</v>
      </c>
      <c r="AS139" s="37" t="str">
        <f aca="false">IF(R139=1,CONCATENATE(C139," ",1),"")</f>
        <v>L133 1</v>
      </c>
    </row>
    <row r="140" customFormat="false" ht="100.5" hidden="false" customHeight="true" outlineLevel="0" collapsed="false">
      <c r="A140" s="25" t="s">
        <v>311</v>
      </c>
      <c r="B140" s="21" t="str">
        <f aca="false">IF(Q140="","",Q140)</f>
        <v>ERRORI / ANOMALIE</v>
      </c>
      <c r="C140" s="26" t="str">
        <f aca="false">IF(E140="","",CONCATENATE("L",A140))</f>
        <v>L134</v>
      </c>
      <c r="D140" s="27"/>
      <c r="E140" s="42" t="s">
        <v>312</v>
      </c>
      <c r="F140" s="39"/>
      <c r="G140" s="40"/>
      <c r="H140" s="31" t="s">
        <v>43</v>
      </c>
      <c r="I140" s="32" t="s">
        <v>44</v>
      </c>
      <c r="J140" s="43" t="n">
        <v>20000</v>
      </c>
      <c r="K140" s="41" t="n">
        <v>42444</v>
      </c>
      <c r="L140" s="41"/>
      <c r="M140" s="35" t="n">
        <v>0</v>
      </c>
      <c r="N140" s="42"/>
      <c r="O140" s="28" t="s">
        <v>45</v>
      </c>
      <c r="Q140" s="20" t="str">
        <f aca="false">IF(AND(R140="",S140="",U140=""),"",IF(OR(R140=1,S140=1),"ERRORI / ANOMALIE","OK"))</f>
        <v>ERRORI / ANOMALIE</v>
      </c>
      <c r="R140" s="21" t="n">
        <f aca="false">IF(U140="","",IF(SUM(X140:AC140)+SUM(AF140:AP140)&gt;0,1,""))</f>
        <v>1</v>
      </c>
      <c r="S140" s="21" t="str">
        <f aca="false">IF(U140="","",IF(_xlfn.IFNA(VLOOKUP(CONCATENATE(C140," ",1),Partecipanti!AE$10:AF$1203,2,0),1)=1,"",1))</f>
        <v/>
      </c>
      <c r="U140" s="36" t="str">
        <f aca="false">TRIM(E140)</f>
        <v>ZB618FE3C1</v>
      </c>
      <c r="V140" s="36"/>
      <c r="W140" s="36" t="n">
        <f aca="false">IF(R140="","",1)</f>
        <v>1</v>
      </c>
      <c r="X140" s="36" t="str">
        <f aca="false">IF(U140="","",IF(COUNTIF(U$7:U$601,U140)=1,"",COUNTIF(U$7:U$601,U140)))</f>
        <v/>
      </c>
      <c r="Y140" s="36" t="str">
        <f aca="false">IF(X140="","",IF(X140&gt;1,1,""))</f>
        <v/>
      </c>
      <c r="Z140" s="36" t="str">
        <f aca="false">IF(U140="","",IF(LEN(TRIM(U140))&lt;&gt;10,1,""))</f>
        <v/>
      </c>
      <c r="AB140" s="36" t="str">
        <f aca="false">IF(U140="","",IF(OR(LEN(TRIM(H140))&gt;250,LEN(TRIM(H140))&lt;1),1,""))</f>
        <v/>
      </c>
      <c r="AC140" s="36" t="str">
        <f aca="false">IF(U140="","",IF(OR(LEN(TRIM(H140))&gt;220,LEN(TRIM(H140))&lt;1),1,""))</f>
        <v/>
      </c>
      <c r="AD140" s="37" t="n">
        <f aca="false">IF(U140="","",LEN(TRIM(H140)))</f>
        <v>37</v>
      </c>
      <c r="AF140" s="36" t="n">
        <f aca="false">IF(I140="","",_xlfn.IFNA(VLOOKUP(I140,TabelleFisse!$B$4:$C$21,2,0),1))</f>
        <v>0</v>
      </c>
      <c r="AH140" s="36" t="str">
        <f aca="false">IF(U140="","",IF(OR(ISNUMBER(J140)=0,J140&lt;0),1,""))</f>
        <v/>
      </c>
      <c r="AI140" s="36" t="str">
        <f aca="false">IF(U140="","",IF(OR(ISNUMBER(M140)=0,M140&lt;0),1,""))</f>
        <v/>
      </c>
      <c r="AK140" s="36" t="n">
        <f aca="false">IF(OR(U140="",K140=""),"",IF(OR(K140&lt;TabelleFisse!E$4,K140&gt;TabelleFisse!E$5),1,""))</f>
        <v>1</v>
      </c>
      <c r="AL140" s="36" t="str">
        <f aca="false">IF(OR(U140="",L140=""),"",IF(OR(L140&lt;TabelleFisse!E$4,L140&gt;TabelleFisse!E$5),1,""))</f>
        <v/>
      </c>
      <c r="AM140" s="36" t="str">
        <f aca="false">IF(OR(U140="",K140=""),"",IF(K140&gt;TabelleFisse!E$6,1,""))</f>
        <v/>
      </c>
      <c r="AN140" s="36" t="str">
        <f aca="false">IF(OR(U140="",L140=""),"",IF(L140&gt;TabelleFisse!E$6,1,""))</f>
        <v/>
      </c>
      <c r="AP140" s="36" t="n">
        <f aca="false">IF(U140="","",_xlfn.IFNA(VLOOKUP(C140,Partecipanti!$N$10:$O$1203,2,0),1))</f>
        <v>0</v>
      </c>
      <c r="AS140" s="37" t="str">
        <f aca="false">IF(R140=1,CONCATENATE(C140," ",1),"")</f>
        <v>L134 1</v>
      </c>
    </row>
    <row r="141" customFormat="false" ht="100.5" hidden="false" customHeight="true" outlineLevel="0" collapsed="false">
      <c r="A141" s="25" t="s">
        <v>313</v>
      </c>
      <c r="B141" s="21" t="str">
        <f aca="false">IF(Q141="","",Q141)</f>
        <v>ERRORI / ANOMALIE</v>
      </c>
      <c r="C141" s="26" t="str">
        <f aca="false">IF(E141="","",CONCATENATE("L",A141))</f>
        <v>L135</v>
      </c>
      <c r="D141" s="27"/>
      <c r="E141" s="42" t="s">
        <v>314</v>
      </c>
      <c r="F141" s="39"/>
      <c r="G141" s="40"/>
      <c r="H141" s="31" t="s">
        <v>43</v>
      </c>
      <c r="I141" s="32" t="s">
        <v>44</v>
      </c>
      <c r="J141" s="43" t="n">
        <v>20000</v>
      </c>
      <c r="K141" s="41" t="n">
        <v>42444</v>
      </c>
      <c r="L141" s="41"/>
      <c r="M141" s="35" t="n">
        <v>0</v>
      </c>
      <c r="N141" s="42"/>
      <c r="O141" s="28" t="s">
        <v>45</v>
      </c>
      <c r="Q141" s="20" t="str">
        <f aca="false">IF(AND(R141="",S141="",U141=""),"",IF(OR(R141=1,S141=1),"ERRORI / ANOMALIE","OK"))</f>
        <v>ERRORI / ANOMALIE</v>
      </c>
      <c r="R141" s="21" t="n">
        <f aca="false">IF(U141="","",IF(SUM(X141:AC141)+SUM(AF141:AP141)&gt;0,1,""))</f>
        <v>1</v>
      </c>
      <c r="S141" s="21" t="str">
        <f aca="false">IF(U141="","",IF(_xlfn.IFNA(VLOOKUP(CONCATENATE(C141," ",1),Partecipanti!AE$10:AF$1203,2,0),1)=1,"",1))</f>
        <v/>
      </c>
      <c r="U141" s="36" t="str">
        <f aca="false">TRIM(E141)</f>
        <v>Z0118FF990</v>
      </c>
      <c r="V141" s="36"/>
      <c r="W141" s="36" t="n">
        <f aca="false">IF(R141="","",1)</f>
        <v>1</v>
      </c>
      <c r="X141" s="36" t="str">
        <f aca="false">IF(U141="","",IF(COUNTIF(U$7:U$601,U141)=1,"",COUNTIF(U$7:U$601,U141)))</f>
        <v/>
      </c>
      <c r="Y141" s="36" t="str">
        <f aca="false">IF(X141="","",IF(X141&gt;1,1,""))</f>
        <v/>
      </c>
      <c r="Z141" s="36" t="str">
        <f aca="false">IF(U141="","",IF(LEN(TRIM(U141))&lt;&gt;10,1,""))</f>
        <v/>
      </c>
      <c r="AB141" s="36" t="str">
        <f aca="false">IF(U141="","",IF(OR(LEN(TRIM(H141))&gt;250,LEN(TRIM(H141))&lt;1),1,""))</f>
        <v/>
      </c>
      <c r="AC141" s="36" t="str">
        <f aca="false">IF(U141="","",IF(OR(LEN(TRIM(H141))&gt;220,LEN(TRIM(H141))&lt;1),1,""))</f>
        <v/>
      </c>
      <c r="AD141" s="37" t="n">
        <f aca="false">IF(U141="","",LEN(TRIM(H141)))</f>
        <v>37</v>
      </c>
      <c r="AF141" s="36" t="n">
        <f aca="false">IF(I141="","",_xlfn.IFNA(VLOOKUP(I141,TabelleFisse!$B$4:$C$21,2,0),1))</f>
        <v>0</v>
      </c>
      <c r="AH141" s="36" t="str">
        <f aca="false">IF(U141="","",IF(OR(ISNUMBER(J141)=0,J141&lt;0),1,""))</f>
        <v/>
      </c>
      <c r="AI141" s="36" t="str">
        <f aca="false">IF(U141="","",IF(OR(ISNUMBER(M141)=0,M141&lt;0),1,""))</f>
        <v/>
      </c>
      <c r="AK141" s="36" t="n">
        <f aca="false">IF(OR(U141="",K141=""),"",IF(OR(K141&lt;TabelleFisse!E$4,K141&gt;TabelleFisse!E$5),1,""))</f>
        <v>1</v>
      </c>
      <c r="AL141" s="36" t="str">
        <f aca="false">IF(OR(U141="",L141=""),"",IF(OR(L141&lt;TabelleFisse!E$4,L141&gt;TabelleFisse!E$5),1,""))</f>
        <v/>
      </c>
      <c r="AM141" s="36" t="str">
        <f aca="false">IF(OR(U141="",K141=""),"",IF(K141&gt;TabelleFisse!E$6,1,""))</f>
        <v/>
      </c>
      <c r="AN141" s="36" t="str">
        <f aca="false">IF(OR(U141="",L141=""),"",IF(L141&gt;TabelleFisse!E$6,1,""))</f>
        <v/>
      </c>
      <c r="AP141" s="36" t="n">
        <f aca="false">IF(U141="","",_xlfn.IFNA(VLOOKUP(C141,Partecipanti!$N$10:$O$1203,2,0),1))</f>
        <v>0</v>
      </c>
      <c r="AS141" s="37" t="str">
        <f aca="false">IF(R141=1,CONCATENATE(C141," ",1),"")</f>
        <v>L135 1</v>
      </c>
    </row>
    <row r="142" customFormat="false" ht="100.5" hidden="false" customHeight="true" outlineLevel="0" collapsed="false">
      <c r="A142" s="25" t="s">
        <v>315</v>
      </c>
      <c r="B142" s="21" t="str">
        <f aca="false">IF(Q142="","",Q142)</f>
        <v>ERRORI / ANOMALIE</v>
      </c>
      <c r="C142" s="26" t="str">
        <f aca="false">IF(E142="","",CONCATENATE("L",A142))</f>
        <v>L136</v>
      </c>
      <c r="D142" s="27"/>
      <c r="E142" s="42" t="s">
        <v>316</v>
      </c>
      <c r="F142" s="39"/>
      <c r="G142" s="40"/>
      <c r="H142" s="31" t="s">
        <v>43</v>
      </c>
      <c r="I142" s="32" t="s">
        <v>44</v>
      </c>
      <c r="J142" s="43" t="n">
        <v>35000</v>
      </c>
      <c r="K142" s="41" t="n">
        <v>42444</v>
      </c>
      <c r="L142" s="41"/>
      <c r="M142" s="35" t="n">
        <v>0</v>
      </c>
      <c r="N142" s="42"/>
      <c r="O142" s="28" t="s">
        <v>45</v>
      </c>
      <c r="Q142" s="20" t="str">
        <f aca="false">IF(AND(R142="",S142="",U142=""),"",IF(OR(R142=1,S142=1),"ERRORI / ANOMALIE","OK"))</f>
        <v>ERRORI / ANOMALIE</v>
      </c>
      <c r="R142" s="21" t="n">
        <f aca="false">IF(U142="","",IF(SUM(X142:AC142)+SUM(AF142:AP142)&gt;0,1,""))</f>
        <v>1</v>
      </c>
      <c r="S142" s="21" t="str">
        <f aca="false">IF(U142="","",IF(_xlfn.IFNA(VLOOKUP(CONCATENATE(C142," ",1),Partecipanti!AE$10:AF$1203,2,0),1)=1,"",1))</f>
        <v/>
      </c>
      <c r="U142" s="36" t="str">
        <f aca="false">TRIM(E142)</f>
        <v>Z1818FFADC</v>
      </c>
      <c r="V142" s="36"/>
      <c r="W142" s="36" t="n">
        <f aca="false">IF(R142="","",1)</f>
        <v>1</v>
      </c>
      <c r="X142" s="36" t="str">
        <f aca="false">IF(U142="","",IF(COUNTIF(U$7:U$601,U142)=1,"",COUNTIF(U$7:U$601,U142)))</f>
        <v/>
      </c>
      <c r="Y142" s="36" t="str">
        <f aca="false">IF(X142="","",IF(X142&gt;1,1,""))</f>
        <v/>
      </c>
      <c r="Z142" s="36" t="str">
        <f aca="false">IF(U142="","",IF(LEN(TRIM(U142))&lt;&gt;10,1,""))</f>
        <v/>
      </c>
      <c r="AB142" s="36" t="str">
        <f aca="false">IF(U142="","",IF(OR(LEN(TRIM(H142))&gt;250,LEN(TRIM(H142))&lt;1),1,""))</f>
        <v/>
      </c>
      <c r="AC142" s="36" t="str">
        <f aca="false">IF(U142="","",IF(OR(LEN(TRIM(H142))&gt;220,LEN(TRIM(H142))&lt;1),1,""))</f>
        <v/>
      </c>
      <c r="AD142" s="37" t="n">
        <f aca="false">IF(U142="","",LEN(TRIM(H142)))</f>
        <v>37</v>
      </c>
      <c r="AF142" s="36" t="n">
        <f aca="false">IF(I142="","",_xlfn.IFNA(VLOOKUP(I142,TabelleFisse!$B$4:$C$21,2,0),1))</f>
        <v>0</v>
      </c>
      <c r="AH142" s="36" t="str">
        <f aca="false">IF(U142="","",IF(OR(ISNUMBER(J142)=0,J142&lt;0),1,""))</f>
        <v/>
      </c>
      <c r="AI142" s="36" t="str">
        <f aca="false">IF(U142="","",IF(OR(ISNUMBER(M142)=0,M142&lt;0),1,""))</f>
        <v/>
      </c>
      <c r="AK142" s="36" t="n">
        <f aca="false">IF(OR(U142="",K142=""),"",IF(OR(K142&lt;TabelleFisse!E$4,K142&gt;TabelleFisse!E$5),1,""))</f>
        <v>1</v>
      </c>
      <c r="AL142" s="36" t="str">
        <f aca="false">IF(OR(U142="",L142=""),"",IF(OR(L142&lt;TabelleFisse!E$4,L142&gt;TabelleFisse!E$5),1,""))</f>
        <v/>
      </c>
      <c r="AM142" s="36" t="str">
        <f aca="false">IF(OR(U142="",K142=""),"",IF(K142&gt;TabelleFisse!E$6,1,""))</f>
        <v/>
      </c>
      <c r="AN142" s="36" t="str">
        <f aca="false">IF(OR(U142="",L142=""),"",IF(L142&gt;TabelleFisse!E$6,1,""))</f>
        <v/>
      </c>
      <c r="AP142" s="36" t="n">
        <f aca="false">IF(U142="","",_xlfn.IFNA(VLOOKUP(C142,Partecipanti!$N$10:$O$1203,2,0),1))</f>
        <v>0</v>
      </c>
      <c r="AS142" s="37" t="str">
        <f aca="false">IF(R142=1,CONCATENATE(C142," ",1),"")</f>
        <v>L136 1</v>
      </c>
    </row>
    <row r="143" customFormat="false" ht="100.5" hidden="false" customHeight="true" outlineLevel="0" collapsed="false">
      <c r="A143" s="25" t="s">
        <v>317</v>
      </c>
      <c r="B143" s="21" t="str">
        <f aca="false">IF(Q143="","",Q143)</f>
        <v>ERRORI / ANOMALIE</v>
      </c>
      <c r="C143" s="26" t="str">
        <f aca="false">IF(E143="","",CONCATENATE("L",A143))</f>
        <v>L137</v>
      </c>
      <c r="D143" s="27"/>
      <c r="E143" s="42" t="s">
        <v>318</v>
      </c>
      <c r="F143" s="39"/>
      <c r="G143" s="40"/>
      <c r="H143" s="31" t="s">
        <v>43</v>
      </c>
      <c r="I143" s="32" t="s">
        <v>44</v>
      </c>
      <c r="J143" s="43" t="n">
        <v>35000</v>
      </c>
      <c r="K143" s="41" t="n">
        <v>42444</v>
      </c>
      <c r="L143" s="41"/>
      <c r="M143" s="35" t="n">
        <v>0</v>
      </c>
      <c r="N143" s="42"/>
      <c r="O143" s="28" t="s">
        <v>45</v>
      </c>
      <c r="Q143" s="20" t="str">
        <f aca="false">IF(AND(R143="",S143="",U143=""),"",IF(OR(R143=1,S143=1),"ERRORI / ANOMALIE","OK"))</f>
        <v>ERRORI / ANOMALIE</v>
      </c>
      <c r="R143" s="21" t="n">
        <f aca="false">IF(U143="","",IF(SUM(X143:AC143)+SUM(AF143:AP143)&gt;0,1,""))</f>
        <v>1</v>
      </c>
      <c r="S143" s="21" t="str">
        <f aca="false">IF(U143="","",IF(_xlfn.IFNA(VLOOKUP(CONCATENATE(C143," ",1),Partecipanti!AE$10:AF$1203,2,0),1)=1,"",1))</f>
        <v/>
      </c>
      <c r="U143" s="36" t="str">
        <f aca="false">TRIM(E143)</f>
        <v>Z2F18FFB2D</v>
      </c>
      <c r="V143" s="36"/>
      <c r="W143" s="36" t="n">
        <f aca="false">IF(R143="","",1)</f>
        <v>1</v>
      </c>
      <c r="X143" s="36" t="str">
        <f aca="false">IF(U143="","",IF(COUNTIF(U$7:U$601,U143)=1,"",COUNTIF(U$7:U$601,U143)))</f>
        <v/>
      </c>
      <c r="Y143" s="36" t="str">
        <f aca="false">IF(X143="","",IF(X143&gt;1,1,""))</f>
        <v/>
      </c>
      <c r="Z143" s="36" t="str">
        <f aca="false">IF(U143="","",IF(LEN(TRIM(U143))&lt;&gt;10,1,""))</f>
        <v/>
      </c>
      <c r="AB143" s="36" t="str">
        <f aca="false">IF(U143="","",IF(OR(LEN(TRIM(H143))&gt;250,LEN(TRIM(H143))&lt;1),1,""))</f>
        <v/>
      </c>
      <c r="AC143" s="36" t="str">
        <f aca="false">IF(U143="","",IF(OR(LEN(TRIM(H143))&gt;220,LEN(TRIM(H143))&lt;1),1,""))</f>
        <v/>
      </c>
      <c r="AD143" s="37" t="n">
        <f aca="false">IF(U143="","",LEN(TRIM(H143)))</f>
        <v>37</v>
      </c>
      <c r="AF143" s="36" t="n">
        <f aca="false">IF(I143="","",_xlfn.IFNA(VLOOKUP(I143,TabelleFisse!$B$4:$C$21,2,0),1))</f>
        <v>0</v>
      </c>
      <c r="AH143" s="36" t="str">
        <f aca="false">IF(U143="","",IF(OR(ISNUMBER(J143)=0,J143&lt;0),1,""))</f>
        <v/>
      </c>
      <c r="AI143" s="36" t="str">
        <f aca="false">IF(U143="","",IF(OR(ISNUMBER(M143)=0,M143&lt;0),1,""))</f>
        <v/>
      </c>
      <c r="AK143" s="36" t="n">
        <f aca="false">IF(OR(U143="",K143=""),"",IF(OR(K143&lt;TabelleFisse!E$4,K143&gt;TabelleFisse!E$5),1,""))</f>
        <v>1</v>
      </c>
      <c r="AL143" s="36" t="str">
        <f aca="false">IF(OR(U143="",L143=""),"",IF(OR(L143&lt;TabelleFisse!E$4,L143&gt;TabelleFisse!E$5),1,""))</f>
        <v/>
      </c>
      <c r="AM143" s="36" t="str">
        <f aca="false">IF(OR(U143="",K143=""),"",IF(K143&gt;TabelleFisse!E$6,1,""))</f>
        <v/>
      </c>
      <c r="AN143" s="36" t="str">
        <f aca="false">IF(OR(U143="",L143=""),"",IF(L143&gt;TabelleFisse!E$6,1,""))</f>
        <v/>
      </c>
      <c r="AP143" s="36" t="n">
        <f aca="false">IF(U143="","",_xlfn.IFNA(VLOOKUP(C143,Partecipanti!$N$10:$O$1203,2,0),1))</f>
        <v>0</v>
      </c>
      <c r="AS143" s="37" t="str">
        <f aca="false">IF(R143=1,CONCATENATE(C143," ",1),"")</f>
        <v>L137 1</v>
      </c>
    </row>
    <row r="144" customFormat="false" ht="100.5" hidden="false" customHeight="true" outlineLevel="0" collapsed="false">
      <c r="A144" s="25" t="s">
        <v>319</v>
      </c>
      <c r="B144" s="21" t="str">
        <f aca="false">IF(Q144="","",Q144)</f>
        <v>ERRORI / ANOMALIE</v>
      </c>
      <c r="C144" s="26" t="str">
        <f aca="false">IF(E144="","",CONCATENATE("L",A144))</f>
        <v>L138</v>
      </c>
      <c r="D144" s="27"/>
      <c r="E144" s="42" t="s">
        <v>320</v>
      </c>
      <c r="F144" s="39"/>
      <c r="G144" s="40"/>
      <c r="H144" s="31" t="s">
        <v>43</v>
      </c>
      <c r="I144" s="32" t="s">
        <v>44</v>
      </c>
      <c r="J144" s="43" t="n">
        <v>20000</v>
      </c>
      <c r="K144" s="41" t="n">
        <v>42444</v>
      </c>
      <c r="L144" s="41"/>
      <c r="M144" s="35" t="n">
        <v>0</v>
      </c>
      <c r="N144" s="42"/>
      <c r="O144" s="28" t="s">
        <v>45</v>
      </c>
      <c r="Q144" s="20" t="str">
        <f aca="false">IF(AND(R144="",S144="",U144=""),"",IF(OR(R144=1,S144=1),"ERRORI / ANOMALIE","OK"))</f>
        <v>ERRORI / ANOMALIE</v>
      </c>
      <c r="R144" s="21" t="n">
        <f aca="false">IF(U144="","",IF(SUM(X144:AC144)+SUM(AF144:AP144)&gt;0,1,""))</f>
        <v>1</v>
      </c>
      <c r="S144" s="21" t="str">
        <f aca="false">IF(U144="","",IF(_xlfn.IFNA(VLOOKUP(CONCATENATE(C144," ",1),Partecipanti!AE$10:AF$1203,2,0),1)=1,"",1))</f>
        <v/>
      </c>
      <c r="U144" s="36" t="str">
        <f aca="false">TRIM(E144)</f>
        <v>Z7A18FFCC3</v>
      </c>
      <c r="V144" s="36"/>
      <c r="W144" s="36" t="n">
        <f aca="false">IF(R144="","",1)</f>
        <v>1</v>
      </c>
      <c r="X144" s="36" t="str">
        <f aca="false">IF(U144="","",IF(COUNTIF(U$7:U$601,U144)=1,"",COUNTIF(U$7:U$601,U144)))</f>
        <v/>
      </c>
      <c r="Y144" s="36" t="str">
        <f aca="false">IF(X144="","",IF(X144&gt;1,1,""))</f>
        <v/>
      </c>
      <c r="Z144" s="36" t="str">
        <f aca="false">IF(U144="","",IF(LEN(TRIM(U144))&lt;&gt;10,1,""))</f>
        <v/>
      </c>
      <c r="AB144" s="36" t="str">
        <f aca="false">IF(U144="","",IF(OR(LEN(TRIM(H144))&gt;250,LEN(TRIM(H144))&lt;1),1,""))</f>
        <v/>
      </c>
      <c r="AC144" s="36" t="str">
        <f aca="false">IF(U144="","",IF(OR(LEN(TRIM(H144))&gt;220,LEN(TRIM(H144))&lt;1),1,""))</f>
        <v/>
      </c>
      <c r="AD144" s="37" t="n">
        <f aca="false">IF(U144="","",LEN(TRIM(H144)))</f>
        <v>37</v>
      </c>
      <c r="AF144" s="36" t="n">
        <f aca="false">IF(I144="","",_xlfn.IFNA(VLOOKUP(I144,TabelleFisse!$B$4:$C$21,2,0),1))</f>
        <v>0</v>
      </c>
      <c r="AH144" s="36" t="str">
        <f aca="false">IF(U144="","",IF(OR(ISNUMBER(J144)=0,J144&lt;0),1,""))</f>
        <v/>
      </c>
      <c r="AI144" s="36" t="str">
        <f aca="false">IF(U144="","",IF(OR(ISNUMBER(M144)=0,M144&lt;0),1,""))</f>
        <v/>
      </c>
      <c r="AK144" s="36" t="n">
        <f aca="false">IF(OR(U144="",K144=""),"",IF(OR(K144&lt;TabelleFisse!E$4,K144&gt;TabelleFisse!E$5),1,""))</f>
        <v>1</v>
      </c>
      <c r="AL144" s="36" t="str">
        <f aca="false">IF(OR(U144="",L144=""),"",IF(OR(L144&lt;TabelleFisse!E$4,L144&gt;TabelleFisse!E$5),1,""))</f>
        <v/>
      </c>
      <c r="AM144" s="36" t="str">
        <f aca="false">IF(OR(U144="",K144=""),"",IF(K144&gt;TabelleFisse!E$6,1,""))</f>
        <v/>
      </c>
      <c r="AN144" s="36" t="str">
        <f aca="false">IF(OR(U144="",L144=""),"",IF(L144&gt;TabelleFisse!E$6,1,""))</f>
        <v/>
      </c>
      <c r="AP144" s="36" t="n">
        <f aca="false">IF(U144="","",_xlfn.IFNA(VLOOKUP(C144,Partecipanti!$N$10:$O$1203,2,0),1))</f>
        <v>0</v>
      </c>
      <c r="AS144" s="37" t="str">
        <f aca="false">IF(R144=1,CONCATENATE(C144," ",1),"")</f>
        <v>L138 1</v>
      </c>
    </row>
    <row r="145" customFormat="false" ht="100.5" hidden="false" customHeight="true" outlineLevel="0" collapsed="false">
      <c r="A145" s="25" t="s">
        <v>321</v>
      </c>
      <c r="B145" s="21" t="str">
        <f aca="false">IF(Q145="","",Q145)</f>
        <v>ERRORI / ANOMALIE</v>
      </c>
      <c r="C145" s="26" t="str">
        <f aca="false">IF(E145="","",CONCATENATE("L",A145))</f>
        <v>L139</v>
      </c>
      <c r="D145" s="27"/>
      <c r="E145" s="42" t="s">
        <v>322</v>
      </c>
      <c r="F145" s="39"/>
      <c r="G145" s="40"/>
      <c r="H145" s="31" t="s">
        <v>43</v>
      </c>
      <c r="I145" s="32" t="s">
        <v>44</v>
      </c>
      <c r="J145" s="43" t="n">
        <v>10000</v>
      </c>
      <c r="K145" s="41" t="n">
        <v>42444</v>
      </c>
      <c r="L145" s="41"/>
      <c r="M145" s="35" t="n">
        <v>0</v>
      </c>
      <c r="N145" s="42"/>
      <c r="O145" s="28" t="s">
        <v>45</v>
      </c>
      <c r="Q145" s="20" t="str">
        <f aca="false">IF(AND(R145="",S145="",U145=""),"",IF(OR(R145=1,S145=1),"ERRORI / ANOMALIE","OK"))</f>
        <v>ERRORI / ANOMALIE</v>
      </c>
      <c r="R145" s="21" t="n">
        <f aca="false">IF(U145="","",IF(SUM(X145:AC145)+SUM(AF145:AP145)&gt;0,1,""))</f>
        <v>1</v>
      </c>
      <c r="S145" s="21" t="str">
        <f aca="false">IF(U145="","",IF(_xlfn.IFNA(VLOOKUP(CONCATENATE(C145," ",1),Partecipanti!AE$10:AF$1203,2,0),1)=1,"",1))</f>
        <v/>
      </c>
      <c r="U145" s="36" t="str">
        <f aca="false">TRIM(E145)</f>
        <v>Z2C18FFE4A</v>
      </c>
      <c r="V145" s="36"/>
      <c r="W145" s="36" t="n">
        <f aca="false">IF(R145="","",1)</f>
        <v>1</v>
      </c>
      <c r="X145" s="36" t="str">
        <f aca="false">IF(U145="","",IF(COUNTIF(U$7:U$601,U145)=1,"",COUNTIF(U$7:U$601,U145)))</f>
        <v/>
      </c>
      <c r="Y145" s="36" t="str">
        <f aca="false">IF(X145="","",IF(X145&gt;1,1,""))</f>
        <v/>
      </c>
      <c r="Z145" s="36" t="str">
        <f aca="false">IF(U145="","",IF(LEN(TRIM(U145))&lt;&gt;10,1,""))</f>
        <v/>
      </c>
      <c r="AB145" s="36" t="str">
        <f aca="false">IF(U145="","",IF(OR(LEN(TRIM(H145))&gt;250,LEN(TRIM(H145))&lt;1),1,""))</f>
        <v/>
      </c>
      <c r="AC145" s="36" t="str">
        <f aca="false">IF(U145="","",IF(OR(LEN(TRIM(H145))&gt;220,LEN(TRIM(H145))&lt;1),1,""))</f>
        <v/>
      </c>
      <c r="AD145" s="37" t="n">
        <f aca="false">IF(U145="","",LEN(TRIM(H145)))</f>
        <v>37</v>
      </c>
      <c r="AF145" s="36" t="n">
        <f aca="false">IF(I145="","",_xlfn.IFNA(VLOOKUP(I145,TabelleFisse!$B$4:$C$21,2,0),1))</f>
        <v>0</v>
      </c>
      <c r="AH145" s="36" t="str">
        <f aca="false">IF(U145="","",IF(OR(ISNUMBER(J145)=0,J145&lt;0),1,""))</f>
        <v/>
      </c>
      <c r="AI145" s="36" t="str">
        <f aca="false">IF(U145="","",IF(OR(ISNUMBER(M145)=0,M145&lt;0),1,""))</f>
        <v/>
      </c>
      <c r="AK145" s="36" t="n">
        <f aca="false">IF(OR(U145="",K145=""),"",IF(OR(K145&lt;TabelleFisse!E$4,K145&gt;TabelleFisse!E$5),1,""))</f>
        <v>1</v>
      </c>
      <c r="AL145" s="36" t="str">
        <f aca="false">IF(OR(U145="",L145=""),"",IF(OR(L145&lt;TabelleFisse!E$4,L145&gt;TabelleFisse!E$5),1,""))</f>
        <v/>
      </c>
      <c r="AM145" s="36" t="str">
        <f aca="false">IF(OR(U145="",K145=""),"",IF(K145&gt;TabelleFisse!E$6,1,""))</f>
        <v/>
      </c>
      <c r="AN145" s="36" t="str">
        <f aca="false">IF(OR(U145="",L145=""),"",IF(L145&gt;TabelleFisse!E$6,1,""))</f>
        <v/>
      </c>
      <c r="AP145" s="36" t="n">
        <f aca="false">IF(U145="","",_xlfn.IFNA(VLOOKUP(C145,Partecipanti!$N$10:$O$1203,2,0),1))</f>
        <v>0</v>
      </c>
      <c r="AS145" s="37" t="str">
        <f aca="false">IF(R145=1,CONCATENATE(C145," ",1),"")</f>
        <v>L139 1</v>
      </c>
    </row>
    <row r="146" customFormat="false" ht="100.5" hidden="false" customHeight="true" outlineLevel="0" collapsed="false">
      <c r="A146" s="25" t="s">
        <v>323</v>
      </c>
      <c r="B146" s="21" t="str">
        <f aca="false">IF(Q146="","",Q146)</f>
        <v>ERRORI / ANOMALIE</v>
      </c>
      <c r="C146" s="26" t="str">
        <f aca="false">IF(E146="","",CONCATENATE("L",A146))</f>
        <v>L140</v>
      </c>
      <c r="D146" s="27"/>
      <c r="E146" s="42" t="s">
        <v>324</v>
      </c>
      <c r="F146" s="39"/>
      <c r="G146" s="40"/>
      <c r="H146" s="31" t="s">
        <v>43</v>
      </c>
      <c r="I146" s="32" t="s">
        <v>44</v>
      </c>
      <c r="J146" s="43" t="n">
        <v>10000</v>
      </c>
      <c r="K146" s="41" t="n">
        <v>42444</v>
      </c>
      <c r="L146" s="41"/>
      <c r="M146" s="35" t="n">
        <v>0</v>
      </c>
      <c r="N146" s="42"/>
      <c r="O146" s="28" t="s">
        <v>45</v>
      </c>
      <c r="Q146" s="20" t="str">
        <f aca="false">IF(AND(R146="",S146="",U146=""),"",IF(OR(R146=1,S146=1),"ERRORI / ANOMALIE","OK"))</f>
        <v>ERRORI / ANOMALIE</v>
      </c>
      <c r="R146" s="21" t="n">
        <f aca="false">IF(U146="","",IF(SUM(X146:AC146)+SUM(AF146:AP146)&gt;0,1,""))</f>
        <v>1</v>
      </c>
      <c r="S146" s="21" t="str">
        <f aca="false">IF(U146="","",IF(_xlfn.IFNA(VLOOKUP(CONCATENATE(C146," ",1),Partecipanti!AE$10:AF$1203,2,0),1)=1,"",1))</f>
        <v/>
      </c>
      <c r="U146" s="36" t="str">
        <f aca="false">TRIM(E146)</f>
        <v>ZA41900233</v>
      </c>
      <c r="V146" s="36"/>
      <c r="W146" s="36" t="n">
        <f aca="false">IF(R146="","",1)</f>
        <v>1</v>
      </c>
      <c r="X146" s="36" t="str">
        <f aca="false">IF(U146="","",IF(COUNTIF(U$7:U$601,U146)=1,"",COUNTIF(U$7:U$601,U146)))</f>
        <v/>
      </c>
      <c r="Y146" s="36" t="str">
        <f aca="false">IF(X146="","",IF(X146&gt;1,1,""))</f>
        <v/>
      </c>
      <c r="Z146" s="36" t="str">
        <f aca="false">IF(U146="","",IF(LEN(TRIM(U146))&lt;&gt;10,1,""))</f>
        <v/>
      </c>
      <c r="AB146" s="36" t="str">
        <f aca="false">IF(U146="","",IF(OR(LEN(TRIM(H146))&gt;250,LEN(TRIM(H146))&lt;1),1,""))</f>
        <v/>
      </c>
      <c r="AC146" s="36" t="str">
        <f aca="false">IF(U146="","",IF(OR(LEN(TRIM(H146))&gt;220,LEN(TRIM(H146))&lt;1),1,""))</f>
        <v/>
      </c>
      <c r="AD146" s="37" t="n">
        <f aca="false">IF(U146="","",LEN(TRIM(H146)))</f>
        <v>37</v>
      </c>
      <c r="AF146" s="36" t="n">
        <f aca="false">IF(I146="","",_xlfn.IFNA(VLOOKUP(I146,TabelleFisse!$B$4:$C$21,2,0),1))</f>
        <v>0</v>
      </c>
      <c r="AH146" s="36" t="str">
        <f aca="false">IF(U146="","",IF(OR(ISNUMBER(J146)=0,J146&lt;0),1,""))</f>
        <v/>
      </c>
      <c r="AI146" s="36" t="str">
        <f aca="false">IF(U146="","",IF(OR(ISNUMBER(M146)=0,M146&lt;0),1,""))</f>
        <v/>
      </c>
      <c r="AK146" s="36" t="n">
        <f aca="false">IF(OR(U146="",K146=""),"",IF(OR(K146&lt;TabelleFisse!E$4,K146&gt;TabelleFisse!E$5),1,""))</f>
        <v>1</v>
      </c>
      <c r="AL146" s="36" t="str">
        <f aca="false">IF(OR(U146="",L146=""),"",IF(OR(L146&lt;TabelleFisse!E$4,L146&gt;TabelleFisse!E$5),1,""))</f>
        <v/>
      </c>
      <c r="AM146" s="36" t="str">
        <f aca="false">IF(OR(U146="",K146=""),"",IF(K146&gt;TabelleFisse!E$6,1,""))</f>
        <v/>
      </c>
      <c r="AN146" s="36" t="str">
        <f aca="false">IF(OR(U146="",L146=""),"",IF(L146&gt;TabelleFisse!E$6,1,""))</f>
        <v/>
      </c>
      <c r="AP146" s="36" t="n">
        <f aca="false">IF(U146="","",_xlfn.IFNA(VLOOKUP(C146,Partecipanti!$N$10:$O$1203,2,0),1))</f>
        <v>0</v>
      </c>
      <c r="AS146" s="37" t="str">
        <f aca="false">IF(R146=1,CONCATENATE(C146," ",1),"")</f>
        <v>L140 1</v>
      </c>
    </row>
    <row r="147" customFormat="false" ht="100.5" hidden="false" customHeight="true" outlineLevel="0" collapsed="false">
      <c r="A147" s="25" t="s">
        <v>325</v>
      </c>
      <c r="B147" s="21" t="str">
        <f aca="false">IF(Q147="","",Q147)</f>
        <v>ERRORI / ANOMALIE</v>
      </c>
      <c r="C147" s="26" t="str">
        <f aca="false">IF(E147="","",CONCATENATE("L",A147))</f>
        <v>L141</v>
      </c>
      <c r="D147" s="27"/>
      <c r="E147" s="42" t="s">
        <v>326</v>
      </c>
      <c r="F147" s="39"/>
      <c r="G147" s="40"/>
      <c r="H147" s="31" t="s">
        <v>43</v>
      </c>
      <c r="I147" s="32" t="s">
        <v>44</v>
      </c>
      <c r="J147" s="43" t="n">
        <v>10000</v>
      </c>
      <c r="K147" s="41" t="n">
        <v>42444</v>
      </c>
      <c r="L147" s="41"/>
      <c r="M147" s="35" t="n">
        <v>0</v>
      </c>
      <c r="N147" s="42"/>
      <c r="O147" s="28" t="s">
        <v>45</v>
      </c>
      <c r="Q147" s="20" t="str">
        <f aca="false">IF(AND(R147="",S147="",U147=""),"",IF(OR(R147=1,S147=1),"ERRORI / ANOMALIE","OK"))</f>
        <v>ERRORI / ANOMALIE</v>
      </c>
      <c r="R147" s="21" t="n">
        <f aca="false">IF(U147="","",IF(SUM(X147:AC147)+SUM(AF147:AP147)&gt;0,1,""))</f>
        <v>1</v>
      </c>
      <c r="S147" s="21" t="str">
        <f aca="false">IF(U147="","",IF(_xlfn.IFNA(VLOOKUP(CONCATENATE(C147," ",1),Partecipanti!AE$10:AF$1203,2,0),1)=1,"",1))</f>
        <v/>
      </c>
      <c r="U147" s="36" t="str">
        <f aca="false">TRIM(E147)</f>
        <v>ZBA1900530</v>
      </c>
      <c r="V147" s="36"/>
      <c r="W147" s="36" t="n">
        <f aca="false">IF(R147="","",1)</f>
        <v>1</v>
      </c>
      <c r="X147" s="36" t="str">
        <f aca="false">IF(U147="","",IF(COUNTIF(U$7:U$601,U147)=1,"",COUNTIF(U$7:U$601,U147)))</f>
        <v/>
      </c>
      <c r="Y147" s="36" t="str">
        <f aca="false">IF(X147="","",IF(X147&gt;1,1,""))</f>
        <v/>
      </c>
      <c r="Z147" s="36" t="str">
        <f aca="false">IF(U147="","",IF(LEN(TRIM(U147))&lt;&gt;10,1,""))</f>
        <v/>
      </c>
      <c r="AB147" s="36" t="str">
        <f aca="false">IF(U147="","",IF(OR(LEN(TRIM(H147))&gt;250,LEN(TRIM(H147))&lt;1),1,""))</f>
        <v/>
      </c>
      <c r="AC147" s="36" t="str">
        <f aca="false">IF(U147="","",IF(OR(LEN(TRIM(H147))&gt;220,LEN(TRIM(H147))&lt;1),1,""))</f>
        <v/>
      </c>
      <c r="AD147" s="37" t="n">
        <f aca="false">IF(U147="","",LEN(TRIM(H147)))</f>
        <v>37</v>
      </c>
      <c r="AF147" s="36" t="n">
        <f aca="false">IF(I147="","",_xlfn.IFNA(VLOOKUP(I147,TabelleFisse!$B$4:$C$21,2,0),1))</f>
        <v>0</v>
      </c>
      <c r="AH147" s="36" t="str">
        <f aca="false">IF(U147="","",IF(OR(ISNUMBER(J147)=0,J147&lt;0),1,""))</f>
        <v/>
      </c>
      <c r="AI147" s="36" t="str">
        <f aca="false">IF(U147="","",IF(OR(ISNUMBER(M147)=0,M147&lt;0),1,""))</f>
        <v/>
      </c>
      <c r="AK147" s="36" t="n">
        <f aca="false">IF(OR(U147="",K147=""),"",IF(OR(K147&lt;TabelleFisse!E$4,K147&gt;TabelleFisse!E$5),1,""))</f>
        <v>1</v>
      </c>
      <c r="AL147" s="36" t="str">
        <f aca="false">IF(OR(U147="",L147=""),"",IF(OR(L147&lt;TabelleFisse!E$4,L147&gt;TabelleFisse!E$5),1,""))</f>
        <v/>
      </c>
      <c r="AM147" s="36" t="str">
        <f aca="false">IF(OR(U147="",K147=""),"",IF(K147&gt;TabelleFisse!E$6,1,""))</f>
        <v/>
      </c>
      <c r="AN147" s="36" t="str">
        <f aca="false">IF(OR(U147="",L147=""),"",IF(L147&gt;TabelleFisse!E$6,1,""))</f>
        <v/>
      </c>
      <c r="AP147" s="36" t="n">
        <f aca="false">IF(U147="","",_xlfn.IFNA(VLOOKUP(C147,Partecipanti!$N$10:$O$1203,2,0),1))</f>
        <v>0</v>
      </c>
      <c r="AS147" s="37" t="str">
        <f aca="false">IF(R147=1,CONCATENATE(C147," ",1),"")</f>
        <v>L141 1</v>
      </c>
    </row>
    <row r="148" customFormat="false" ht="100.5" hidden="false" customHeight="true" outlineLevel="0" collapsed="false">
      <c r="A148" s="25" t="s">
        <v>327</v>
      </c>
      <c r="B148" s="21" t="str">
        <f aca="false">IF(Q148="","",Q148)</f>
        <v>ERRORI / ANOMALIE</v>
      </c>
      <c r="C148" s="26" t="str">
        <f aca="false">IF(E148="","",CONCATENATE("L",A148))</f>
        <v>L142</v>
      </c>
      <c r="D148" s="27"/>
      <c r="E148" s="42" t="s">
        <v>328</v>
      </c>
      <c r="F148" s="39"/>
      <c r="G148" s="40"/>
      <c r="H148" s="31" t="s">
        <v>43</v>
      </c>
      <c r="I148" s="32" t="s">
        <v>44</v>
      </c>
      <c r="J148" s="43" t="n">
        <v>30000</v>
      </c>
      <c r="K148" s="41" t="n">
        <v>42445</v>
      </c>
      <c r="L148" s="41"/>
      <c r="M148" s="35" t="n">
        <v>0</v>
      </c>
      <c r="N148" s="42"/>
      <c r="O148" s="28" t="s">
        <v>45</v>
      </c>
      <c r="Q148" s="20" t="str">
        <f aca="false">IF(AND(R148="",S148="",U148=""),"",IF(OR(R148=1,S148=1),"ERRORI / ANOMALIE","OK"))</f>
        <v>ERRORI / ANOMALIE</v>
      </c>
      <c r="R148" s="21" t="n">
        <f aca="false">IF(U148="","",IF(SUM(X148:AC148)+SUM(AF148:AP148)&gt;0,1,""))</f>
        <v>1</v>
      </c>
      <c r="S148" s="21" t="str">
        <f aca="false">IF(U148="","",IF(_xlfn.IFNA(VLOOKUP(CONCATENATE(C148," ",1),Partecipanti!AE$10:AF$1203,2,0),1)=1,"",1))</f>
        <v/>
      </c>
      <c r="U148" s="36" t="str">
        <f aca="false">TRIM(E148)</f>
        <v>Z251902C72</v>
      </c>
      <c r="V148" s="36"/>
      <c r="W148" s="36" t="n">
        <f aca="false">IF(R148="","",1)</f>
        <v>1</v>
      </c>
      <c r="X148" s="36" t="str">
        <f aca="false">IF(U148="","",IF(COUNTIF(U$7:U$601,U148)=1,"",COUNTIF(U$7:U$601,U148)))</f>
        <v/>
      </c>
      <c r="Y148" s="36" t="str">
        <f aca="false">IF(X148="","",IF(X148&gt;1,1,""))</f>
        <v/>
      </c>
      <c r="Z148" s="36" t="str">
        <f aca="false">IF(U148="","",IF(LEN(TRIM(U148))&lt;&gt;10,1,""))</f>
        <v/>
      </c>
      <c r="AB148" s="36" t="str">
        <f aca="false">IF(U148="","",IF(OR(LEN(TRIM(H148))&gt;250,LEN(TRIM(H148))&lt;1),1,""))</f>
        <v/>
      </c>
      <c r="AC148" s="36" t="str">
        <f aca="false">IF(U148="","",IF(OR(LEN(TRIM(H148))&gt;220,LEN(TRIM(H148))&lt;1),1,""))</f>
        <v/>
      </c>
      <c r="AD148" s="37" t="n">
        <f aca="false">IF(U148="","",LEN(TRIM(H148)))</f>
        <v>37</v>
      </c>
      <c r="AF148" s="36" t="n">
        <f aca="false">IF(I148="","",_xlfn.IFNA(VLOOKUP(I148,TabelleFisse!$B$4:$C$21,2,0),1))</f>
        <v>0</v>
      </c>
      <c r="AH148" s="36" t="str">
        <f aca="false">IF(U148="","",IF(OR(ISNUMBER(J148)=0,J148&lt;0),1,""))</f>
        <v/>
      </c>
      <c r="AI148" s="36" t="str">
        <f aca="false">IF(U148="","",IF(OR(ISNUMBER(M148)=0,M148&lt;0),1,""))</f>
        <v/>
      </c>
      <c r="AK148" s="36" t="n">
        <f aca="false">IF(OR(U148="",K148=""),"",IF(OR(K148&lt;TabelleFisse!E$4,K148&gt;TabelleFisse!E$5),1,""))</f>
        <v>1</v>
      </c>
      <c r="AL148" s="36" t="str">
        <f aca="false">IF(OR(U148="",L148=""),"",IF(OR(L148&lt;TabelleFisse!E$4,L148&gt;TabelleFisse!E$5),1,""))</f>
        <v/>
      </c>
      <c r="AM148" s="36" t="str">
        <f aca="false">IF(OR(U148="",K148=""),"",IF(K148&gt;TabelleFisse!E$6,1,""))</f>
        <v/>
      </c>
      <c r="AN148" s="36" t="str">
        <f aca="false">IF(OR(U148="",L148=""),"",IF(L148&gt;TabelleFisse!E$6,1,""))</f>
        <v/>
      </c>
      <c r="AP148" s="36" t="n">
        <f aca="false">IF(U148="","",_xlfn.IFNA(VLOOKUP(C148,Partecipanti!$N$10:$O$1203,2,0),1))</f>
        <v>0</v>
      </c>
      <c r="AS148" s="37" t="str">
        <f aca="false">IF(R148=1,CONCATENATE(C148," ",1),"")</f>
        <v>L142 1</v>
      </c>
    </row>
    <row r="149" customFormat="false" ht="100.5" hidden="false" customHeight="true" outlineLevel="0" collapsed="false">
      <c r="A149" s="25" t="s">
        <v>329</v>
      </c>
      <c r="B149" s="21" t="str">
        <f aca="false">IF(Q149="","",Q149)</f>
        <v>ERRORI / ANOMALIE</v>
      </c>
      <c r="C149" s="26" t="str">
        <f aca="false">IF(E149="","",CONCATENATE("L",A149))</f>
        <v>L143</v>
      </c>
      <c r="D149" s="27"/>
      <c r="E149" s="42" t="s">
        <v>330</v>
      </c>
      <c r="F149" s="39"/>
      <c r="G149" s="40"/>
      <c r="H149" s="31" t="s">
        <v>43</v>
      </c>
      <c r="I149" s="32" t="s">
        <v>44</v>
      </c>
      <c r="J149" s="43" t="n">
        <v>10000</v>
      </c>
      <c r="K149" s="41" t="n">
        <v>42450</v>
      </c>
      <c r="L149" s="41"/>
      <c r="M149" s="35" t="n">
        <v>0</v>
      </c>
      <c r="N149" s="42"/>
      <c r="O149" s="28" t="s">
        <v>45</v>
      </c>
      <c r="Q149" s="20" t="str">
        <f aca="false">IF(AND(R149="",S149="",U149=""),"",IF(OR(R149=1,S149=1),"ERRORI / ANOMALIE","OK"))</f>
        <v>ERRORI / ANOMALIE</v>
      </c>
      <c r="R149" s="21" t="n">
        <f aca="false">IF(U149="","",IF(SUM(X149:AC149)+SUM(AF149:AP149)&gt;0,1,""))</f>
        <v>1</v>
      </c>
      <c r="S149" s="21" t="str">
        <f aca="false">IF(U149="","",IF(_xlfn.IFNA(VLOOKUP(CONCATENATE(C149," ",1),Partecipanti!AE$10:AF$1203,2,0),1)=1,"",1))</f>
        <v/>
      </c>
      <c r="U149" s="36" t="str">
        <f aca="false">TRIM(E149)</f>
        <v>ZB8191143D</v>
      </c>
      <c r="V149" s="36"/>
      <c r="W149" s="36" t="n">
        <f aca="false">IF(R149="","",1)</f>
        <v>1</v>
      </c>
      <c r="X149" s="36" t="str">
        <f aca="false">IF(U149="","",IF(COUNTIF(U$7:U$601,U149)=1,"",COUNTIF(U$7:U$601,U149)))</f>
        <v/>
      </c>
      <c r="Y149" s="36" t="str">
        <f aca="false">IF(X149="","",IF(X149&gt;1,1,""))</f>
        <v/>
      </c>
      <c r="Z149" s="36" t="str">
        <f aca="false">IF(U149="","",IF(LEN(TRIM(U149))&lt;&gt;10,1,""))</f>
        <v/>
      </c>
      <c r="AB149" s="36" t="str">
        <f aca="false">IF(U149="","",IF(OR(LEN(TRIM(H149))&gt;250,LEN(TRIM(H149))&lt;1),1,""))</f>
        <v/>
      </c>
      <c r="AC149" s="36" t="str">
        <f aca="false">IF(U149="","",IF(OR(LEN(TRIM(H149))&gt;220,LEN(TRIM(H149))&lt;1),1,""))</f>
        <v/>
      </c>
      <c r="AD149" s="37" t="n">
        <f aca="false">IF(U149="","",LEN(TRIM(H149)))</f>
        <v>37</v>
      </c>
      <c r="AF149" s="36" t="n">
        <f aca="false">IF(I149="","",_xlfn.IFNA(VLOOKUP(I149,TabelleFisse!$B$4:$C$21,2,0),1))</f>
        <v>0</v>
      </c>
      <c r="AH149" s="36" t="str">
        <f aca="false">IF(U149="","",IF(OR(ISNUMBER(J149)=0,J149&lt;0),1,""))</f>
        <v/>
      </c>
      <c r="AI149" s="36" t="str">
        <f aca="false">IF(U149="","",IF(OR(ISNUMBER(M149)=0,M149&lt;0),1,""))</f>
        <v/>
      </c>
      <c r="AK149" s="36" t="n">
        <f aca="false">IF(OR(U149="",K149=""),"",IF(OR(K149&lt;TabelleFisse!E$4,K149&gt;TabelleFisse!E$5),1,""))</f>
        <v>1</v>
      </c>
      <c r="AL149" s="36" t="str">
        <f aca="false">IF(OR(U149="",L149=""),"",IF(OR(L149&lt;TabelleFisse!E$4,L149&gt;TabelleFisse!E$5),1,""))</f>
        <v/>
      </c>
      <c r="AM149" s="36" t="str">
        <f aca="false">IF(OR(U149="",K149=""),"",IF(K149&gt;TabelleFisse!E$6,1,""))</f>
        <v/>
      </c>
      <c r="AN149" s="36" t="str">
        <f aca="false">IF(OR(U149="",L149=""),"",IF(L149&gt;TabelleFisse!E$6,1,""))</f>
        <v/>
      </c>
      <c r="AP149" s="36" t="n">
        <f aca="false">IF(U149="","",_xlfn.IFNA(VLOOKUP(C149,Partecipanti!$N$10:$O$1203,2,0),1))</f>
        <v>0</v>
      </c>
      <c r="AS149" s="37" t="str">
        <f aca="false">IF(R149=1,CONCATENATE(C149," ",1),"")</f>
        <v>L143 1</v>
      </c>
    </row>
    <row r="150" customFormat="false" ht="100.5" hidden="false" customHeight="true" outlineLevel="0" collapsed="false">
      <c r="A150" s="25" t="s">
        <v>331</v>
      </c>
      <c r="B150" s="21" t="str">
        <f aca="false">IF(Q150="","",Q150)</f>
        <v>ERRORI / ANOMALIE</v>
      </c>
      <c r="C150" s="26" t="str">
        <f aca="false">IF(E150="","",CONCATENATE("L",A150))</f>
        <v>L144</v>
      </c>
      <c r="D150" s="27"/>
      <c r="E150" s="42" t="s">
        <v>332</v>
      </c>
      <c r="F150" s="39"/>
      <c r="G150" s="40"/>
      <c r="H150" s="31" t="s">
        <v>43</v>
      </c>
      <c r="I150" s="32" t="s">
        <v>44</v>
      </c>
      <c r="J150" s="43" t="n">
        <v>10000</v>
      </c>
      <c r="K150" s="41" t="n">
        <v>42450</v>
      </c>
      <c r="L150" s="41"/>
      <c r="M150" s="35" t="n">
        <v>0</v>
      </c>
      <c r="N150" s="42"/>
      <c r="O150" s="28" t="s">
        <v>45</v>
      </c>
      <c r="Q150" s="20" t="str">
        <f aca="false">IF(AND(R150="",S150="",U150=""),"",IF(OR(R150=1,S150=1),"ERRORI / ANOMALIE","OK"))</f>
        <v>ERRORI / ANOMALIE</v>
      </c>
      <c r="R150" s="21" t="n">
        <f aca="false">IF(U150="","",IF(SUM(X150:AC150)+SUM(AF150:AP150)&gt;0,1,""))</f>
        <v>1</v>
      </c>
      <c r="S150" s="21" t="str">
        <f aca="false">IF(U150="","",IF(_xlfn.IFNA(VLOOKUP(CONCATENATE(C150," ",1),Partecipanti!AE$10:AF$1203,2,0),1)=1,"",1))</f>
        <v/>
      </c>
      <c r="U150" s="36" t="str">
        <f aca="false">TRIM(E150)</f>
        <v>ZE41911455</v>
      </c>
      <c r="V150" s="36"/>
      <c r="W150" s="36" t="n">
        <f aca="false">IF(R150="","",1)</f>
        <v>1</v>
      </c>
      <c r="X150" s="36" t="str">
        <f aca="false">IF(U150="","",IF(COUNTIF(U$7:U$601,U150)=1,"",COUNTIF(U$7:U$601,U150)))</f>
        <v/>
      </c>
      <c r="Y150" s="36" t="str">
        <f aca="false">IF(X150="","",IF(X150&gt;1,1,""))</f>
        <v/>
      </c>
      <c r="Z150" s="36" t="str">
        <f aca="false">IF(U150="","",IF(LEN(TRIM(U150))&lt;&gt;10,1,""))</f>
        <v/>
      </c>
      <c r="AB150" s="36" t="str">
        <f aca="false">IF(U150="","",IF(OR(LEN(TRIM(H150))&gt;250,LEN(TRIM(H150))&lt;1),1,""))</f>
        <v/>
      </c>
      <c r="AC150" s="36" t="str">
        <f aca="false">IF(U150="","",IF(OR(LEN(TRIM(H150))&gt;220,LEN(TRIM(H150))&lt;1),1,""))</f>
        <v/>
      </c>
      <c r="AD150" s="37" t="n">
        <f aca="false">IF(U150="","",LEN(TRIM(H150)))</f>
        <v>37</v>
      </c>
      <c r="AF150" s="36" t="n">
        <f aca="false">IF(I150="","",_xlfn.IFNA(VLOOKUP(I150,TabelleFisse!$B$4:$C$21,2,0),1))</f>
        <v>0</v>
      </c>
      <c r="AH150" s="36" t="str">
        <f aca="false">IF(U150="","",IF(OR(ISNUMBER(J150)=0,J150&lt;0),1,""))</f>
        <v/>
      </c>
      <c r="AI150" s="36" t="str">
        <f aca="false">IF(U150="","",IF(OR(ISNUMBER(M150)=0,M150&lt;0),1,""))</f>
        <v/>
      </c>
      <c r="AK150" s="36" t="n">
        <f aca="false">IF(OR(U150="",K150=""),"",IF(OR(K150&lt;TabelleFisse!E$4,K150&gt;TabelleFisse!E$5),1,""))</f>
        <v>1</v>
      </c>
      <c r="AL150" s="36" t="str">
        <f aca="false">IF(OR(U150="",L150=""),"",IF(OR(L150&lt;TabelleFisse!E$4,L150&gt;TabelleFisse!E$5),1,""))</f>
        <v/>
      </c>
      <c r="AM150" s="36" t="str">
        <f aca="false">IF(OR(U150="",K150=""),"",IF(K150&gt;TabelleFisse!E$6,1,""))</f>
        <v/>
      </c>
      <c r="AN150" s="36" t="str">
        <f aca="false">IF(OR(U150="",L150=""),"",IF(L150&gt;TabelleFisse!E$6,1,""))</f>
        <v/>
      </c>
      <c r="AP150" s="36" t="n">
        <f aca="false">IF(U150="","",_xlfn.IFNA(VLOOKUP(C150,Partecipanti!$N$10:$O$1203,2,0),1))</f>
        <v>0</v>
      </c>
      <c r="AS150" s="37" t="str">
        <f aca="false">IF(R150=1,CONCATENATE(C150," ",1),"")</f>
        <v>L144 1</v>
      </c>
    </row>
    <row r="151" customFormat="false" ht="100.5" hidden="false" customHeight="true" outlineLevel="0" collapsed="false">
      <c r="A151" s="25" t="s">
        <v>333</v>
      </c>
      <c r="B151" s="21" t="str">
        <f aca="false">IF(Q151="","",Q151)</f>
        <v>ERRORI / ANOMALIE</v>
      </c>
      <c r="C151" s="26" t="str">
        <f aca="false">IF(E151="","",CONCATENATE("L",A151))</f>
        <v>L145</v>
      </c>
      <c r="D151" s="27"/>
      <c r="E151" s="42" t="s">
        <v>334</v>
      </c>
      <c r="F151" s="39"/>
      <c r="G151" s="40"/>
      <c r="H151" s="31" t="s">
        <v>43</v>
      </c>
      <c r="I151" s="32" t="s">
        <v>44</v>
      </c>
      <c r="J151" s="43" t="n">
        <v>20000</v>
      </c>
      <c r="K151" s="41" t="n">
        <v>42450</v>
      </c>
      <c r="L151" s="41"/>
      <c r="M151" s="35" t="n">
        <v>0</v>
      </c>
      <c r="N151" s="42"/>
      <c r="O151" s="28" t="s">
        <v>45</v>
      </c>
      <c r="Q151" s="20" t="str">
        <f aca="false">IF(AND(R151="",S151="",U151=""),"",IF(OR(R151=1,S151=1),"ERRORI / ANOMALIE","OK"))</f>
        <v>ERRORI / ANOMALIE</v>
      </c>
      <c r="R151" s="21" t="n">
        <f aca="false">IF(U151="","",IF(SUM(X151:AC151)+SUM(AF151:AP151)&gt;0,1,""))</f>
        <v>1</v>
      </c>
      <c r="S151" s="21" t="str">
        <f aca="false">IF(U151="","",IF(_xlfn.IFNA(VLOOKUP(CONCATENATE(C151," ",1),Partecipanti!AE$10:AF$1203,2,0),1)=1,"",1))</f>
        <v/>
      </c>
      <c r="U151" s="36" t="str">
        <f aca="false">TRIM(E151)</f>
        <v>Z24191272D</v>
      </c>
      <c r="V151" s="36"/>
      <c r="W151" s="36" t="n">
        <f aca="false">IF(R151="","",1)</f>
        <v>1</v>
      </c>
      <c r="X151" s="36" t="str">
        <f aca="false">IF(U151="","",IF(COUNTIF(U$7:U$601,U151)=1,"",COUNTIF(U$7:U$601,U151)))</f>
        <v/>
      </c>
      <c r="Y151" s="36" t="str">
        <f aca="false">IF(X151="","",IF(X151&gt;1,1,""))</f>
        <v/>
      </c>
      <c r="Z151" s="36" t="str">
        <f aca="false">IF(U151="","",IF(LEN(TRIM(U151))&lt;&gt;10,1,""))</f>
        <v/>
      </c>
      <c r="AB151" s="36" t="str">
        <f aca="false">IF(U151="","",IF(OR(LEN(TRIM(H151))&gt;250,LEN(TRIM(H151))&lt;1),1,""))</f>
        <v/>
      </c>
      <c r="AC151" s="36" t="str">
        <f aca="false">IF(U151="","",IF(OR(LEN(TRIM(H151))&gt;220,LEN(TRIM(H151))&lt;1),1,""))</f>
        <v/>
      </c>
      <c r="AD151" s="37" t="n">
        <f aca="false">IF(U151="","",LEN(TRIM(H151)))</f>
        <v>37</v>
      </c>
      <c r="AF151" s="36" t="n">
        <f aca="false">IF(I151="","",_xlfn.IFNA(VLOOKUP(I151,TabelleFisse!$B$4:$C$21,2,0),1))</f>
        <v>0</v>
      </c>
      <c r="AH151" s="36" t="str">
        <f aca="false">IF(U151="","",IF(OR(ISNUMBER(J151)=0,J151&lt;0),1,""))</f>
        <v/>
      </c>
      <c r="AI151" s="36" t="str">
        <f aca="false">IF(U151="","",IF(OR(ISNUMBER(M151)=0,M151&lt;0),1,""))</f>
        <v/>
      </c>
      <c r="AK151" s="36" t="n">
        <f aca="false">IF(OR(U151="",K151=""),"",IF(OR(K151&lt;TabelleFisse!E$4,K151&gt;TabelleFisse!E$5),1,""))</f>
        <v>1</v>
      </c>
      <c r="AL151" s="36" t="str">
        <f aca="false">IF(OR(U151="",L151=""),"",IF(OR(L151&lt;TabelleFisse!E$4,L151&gt;TabelleFisse!E$5),1,""))</f>
        <v/>
      </c>
      <c r="AM151" s="36" t="str">
        <f aca="false">IF(OR(U151="",K151=""),"",IF(K151&gt;TabelleFisse!E$6,1,""))</f>
        <v/>
      </c>
      <c r="AN151" s="36" t="str">
        <f aca="false">IF(OR(U151="",L151=""),"",IF(L151&gt;TabelleFisse!E$6,1,""))</f>
        <v/>
      </c>
      <c r="AP151" s="36" t="n">
        <f aca="false">IF(U151="","",_xlfn.IFNA(VLOOKUP(C151,Partecipanti!$N$10:$O$1203,2,0),1))</f>
        <v>0</v>
      </c>
      <c r="AS151" s="37" t="str">
        <f aca="false">IF(R151=1,CONCATENATE(C151," ",1),"")</f>
        <v>L145 1</v>
      </c>
    </row>
    <row r="152" customFormat="false" ht="100.5" hidden="false" customHeight="true" outlineLevel="0" collapsed="false">
      <c r="A152" s="25" t="s">
        <v>335</v>
      </c>
      <c r="B152" s="21" t="str">
        <f aca="false">IF(Q152="","",Q152)</f>
        <v>ERRORI / ANOMALIE</v>
      </c>
      <c r="C152" s="26" t="str">
        <f aca="false">IF(E152="","",CONCATENATE("L",A152))</f>
        <v>L146</v>
      </c>
      <c r="D152" s="27"/>
      <c r="E152" s="42" t="s">
        <v>336</v>
      </c>
      <c r="F152" s="39"/>
      <c r="G152" s="40"/>
      <c r="H152" s="31" t="s">
        <v>43</v>
      </c>
      <c r="I152" s="32" t="s">
        <v>44</v>
      </c>
      <c r="J152" s="43" t="n">
        <v>10000</v>
      </c>
      <c r="K152" s="41" t="n">
        <v>42450</v>
      </c>
      <c r="L152" s="41"/>
      <c r="M152" s="35" t="n">
        <v>0</v>
      </c>
      <c r="N152" s="42"/>
      <c r="O152" s="28" t="s">
        <v>45</v>
      </c>
      <c r="Q152" s="20" t="str">
        <f aca="false">IF(AND(R152="",S152="",U152=""),"",IF(OR(R152=1,S152=1),"ERRORI / ANOMALIE","OK"))</f>
        <v>ERRORI / ANOMALIE</v>
      </c>
      <c r="R152" s="21" t="n">
        <f aca="false">IF(U152="","",IF(SUM(X152:AC152)+SUM(AF152:AP152)&gt;0,1,""))</f>
        <v>1</v>
      </c>
      <c r="S152" s="21" t="str">
        <f aca="false">IF(U152="","",IF(_xlfn.IFNA(VLOOKUP(CONCATENATE(C152," ",1),Partecipanti!AE$10:AF$1203,2,0),1)=1,"",1))</f>
        <v/>
      </c>
      <c r="U152" s="36" t="str">
        <f aca="false">TRIM(E152)</f>
        <v>Z7719133BE</v>
      </c>
      <c r="V152" s="36"/>
      <c r="W152" s="36" t="n">
        <f aca="false">IF(R152="","",1)</f>
        <v>1</v>
      </c>
      <c r="X152" s="36" t="str">
        <f aca="false">IF(U152="","",IF(COUNTIF(U$7:U$601,U152)=1,"",COUNTIF(U$7:U$601,U152)))</f>
        <v/>
      </c>
      <c r="Y152" s="36" t="str">
        <f aca="false">IF(X152="","",IF(X152&gt;1,1,""))</f>
        <v/>
      </c>
      <c r="Z152" s="36" t="str">
        <f aca="false">IF(U152="","",IF(LEN(TRIM(U152))&lt;&gt;10,1,""))</f>
        <v/>
      </c>
      <c r="AB152" s="36" t="str">
        <f aca="false">IF(U152="","",IF(OR(LEN(TRIM(H152))&gt;250,LEN(TRIM(H152))&lt;1),1,""))</f>
        <v/>
      </c>
      <c r="AC152" s="36" t="str">
        <f aca="false">IF(U152="","",IF(OR(LEN(TRIM(H152))&gt;220,LEN(TRIM(H152))&lt;1),1,""))</f>
        <v/>
      </c>
      <c r="AD152" s="37" t="n">
        <f aca="false">IF(U152="","",LEN(TRIM(H152)))</f>
        <v>37</v>
      </c>
      <c r="AF152" s="36" t="n">
        <f aca="false">IF(I152="","",_xlfn.IFNA(VLOOKUP(I152,TabelleFisse!$B$4:$C$21,2,0),1))</f>
        <v>0</v>
      </c>
      <c r="AH152" s="36" t="str">
        <f aca="false">IF(U152="","",IF(OR(ISNUMBER(J152)=0,J152&lt;0),1,""))</f>
        <v/>
      </c>
      <c r="AI152" s="36" t="str">
        <f aca="false">IF(U152="","",IF(OR(ISNUMBER(M152)=0,M152&lt;0),1,""))</f>
        <v/>
      </c>
      <c r="AK152" s="36" t="n">
        <f aca="false">IF(OR(U152="",K152=""),"",IF(OR(K152&lt;TabelleFisse!E$4,K152&gt;TabelleFisse!E$5),1,""))</f>
        <v>1</v>
      </c>
      <c r="AL152" s="36" t="str">
        <f aca="false">IF(OR(U152="",L152=""),"",IF(OR(L152&lt;TabelleFisse!E$4,L152&gt;TabelleFisse!E$5),1,""))</f>
        <v/>
      </c>
      <c r="AM152" s="36" t="str">
        <f aca="false">IF(OR(U152="",K152=""),"",IF(K152&gt;TabelleFisse!E$6,1,""))</f>
        <v/>
      </c>
      <c r="AN152" s="36" t="str">
        <f aca="false">IF(OR(U152="",L152=""),"",IF(L152&gt;TabelleFisse!E$6,1,""))</f>
        <v/>
      </c>
      <c r="AP152" s="36" t="n">
        <f aca="false">IF(U152="","",_xlfn.IFNA(VLOOKUP(C152,Partecipanti!$N$10:$O$1203,2,0),1))</f>
        <v>0</v>
      </c>
      <c r="AS152" s="37" t="str">
        <f aca="false">IF(R152=1,CONCATENATE(C152," ",1),"")</f>
        <v>L146 1</v>
      </c>
    </row>
    <row r="153" customFormat="false" ht="100.5" hidden="false" customHeight="true" outlineLevel="0" collapsed="false">
      <c r="A153" s="25" t="s">
        <v>337</v>
      </c>
      <c r="B153" s="21" t="str">
        <f aca="false">IF(Q153="","",Q153)</f>
        <v>ERRORI / ANOMALIE</v>
      </c>
      <c r="C153" s="26" t="str">
        <f aca="false">IF(E153="","",CONCATENATE("L",A153))</f>
        <v>L147</v>
      </c>
      <c r="D153" s="27"/>
      <c r="E153" s="42" t="s">
        <v>338</v>
      </c>
      <c r="F153" s="39"/>
      <c r="G153" s="40"/>
      <c r="H153" s="31" t="s">
        <v>43</v>
      </c>
      <c r="I153" s="32" t="s">
        <v>44</v>
      </c>
      <c r="J153" s="43" t="n">
        <v>20000</v>
      </c>
      <c r="K153" s="41" t="n">
        <v>42450</v>
      </c>
      <c r="L153" s="41"/>
      <c r="M153" s="35" t="n">
        <v>0</v>
      </c>
      <c r="N153" s="42"/>
      <c r="O153" s="28" t="s">
        <v>45</v>
      </c>
      <c r="Q153" s="20" t="str">
        <f aca="false">IF(AND(R153="",S153="",U153=""),"",IF(OR(R153=1,S153=1),"ERRORI / ANOMALIE","OK"))</f>
        <v>ERRORI / ANOMALIE</v>
      </c>
      <c r="R153" s="21" t="n">
        <f aca="false">IF(U153="","",IF(SUM(X153:AC153)+SUM(AF153:AP153)&gt;0,1,""))</f>
        <v>1</v>
      </c>
      <c r="S153" s="21" t="str">
        <f aca="false">IF(U153="","",IF(_xlfn.IFNA(VLOOKUP(CONCATENATE(C153," ",1),Partecipanti!AE$10:AF$1203,2,0),1)=1,"",1))</f>
        <v/>
      </c>
      <c r="U153" s="36" t="str">
        <f aca="false">TRIM(E153)</f>
        <v>Z9819134CB</v>
      </c>
      <c r="V153" s="36"/>
      <c r="W153" s="36" t="n">
        <f aca="false">IF(R153="","",1)</f>
        <v>1</v>
      </c>
      <c r="X153" s="36" t="str">
        <f aca="false">IF(U153="","",IF(COUNTIF(U$7:U$601,U153)=1,"",COUNTIF(U$7:U$601,U153)))</f>
        <v/>
      </c>
      <c r="Y153" s="36" t="str">
        <f aca="false">IF(X153="","",IF(X153&gt;1,1,""))</f>
        <v/>
      </c>
      <c r="Z153" s="36" t="str">
        <f aca="false">IF(U153="","",IF(LEN(TRIM(U153))&lt;&gt;10,1,""))</f>
        <v/>
      </c>
      <c r="AB153" s="36" t="str">
        <f aca="false">IF(U153="","",IF(OR(LEN(TRIM(H153))&gt;250,LEN(TRIM(H153))&lt;1),1,""))</f>
        <v/>
      </c>
      <c r="AC153" s="36" t="str">
        <f aca="false">IF(U153="","",IF(OR(LEN(TRIM(H153))&gt;220,LEN(TRIM(H153))&lt;1),1,""))</f>
        <v/>
      </c>
      <c r="AD153" s="37" t="n">
        <f aca="false">IF(U153="","",LEN(TRIM(H153)))</f>
        <v>37</v>
      </c>
      <c r="AF153" s="36" t="n">
        <f aca="false">IF(I153="","",_xlfn.IFNA(VLOOKUP(I153,TabelleFisse!$B$4:$C$21,2,0),1))</f>
        <v>0</v>
      </c>
      <c r="AH153" s="36" t="str">
        <f aca="false">IF(U153="","",IF(OR(ISNUMBER(J153)=0,J153&lt;0),1,""))</f>
        <v/>
      </c>
      <c r="AI153" s="36" t="str">
        <f aca="false">IF(U153="","",IF(OR(ISNUMBER(M153)=0,M153&lt;0),1,""))</f>
        <v/>
      </c>
      <c r="AK153" s="36" t="n">
        <f aca="false">IF(OR(U153="",K153=""),"",IF(OR(K153&lt;TabelleFisse!E$4,K153&gt;TabelleFisse!E$5),1,""))</f>
        <v>1</v>
      </c>
      <c r="AL153" s="36" t="str">
        <f aca="false">IF(OR(U153="",L153=""),"",IF(OR(L153&lt;TabelleFisse!E$4,L153&gt;TabelleFisse!E$5),1,""))</f>
        <v/>
      </c>
      <c r="AM153" s="36" t="str">
        <f aca="false">IF(OR(U153="",K153=""),"",IF(K153&gt;TabelleFisse!E$6,1,""))</f>
        <v/>
      </c>
      <c r="AN153" s="36" t="str">
        <f aca="false">IF(OR(U153="",L153=""),"",IF(L153&gt;TabelleFisse!E$6,1,""))</f>
        <v/>
      </c>
      <c r="AP153" s="36" t="n">
        <f aca="false">IF(U153="","",_xlfn.IFNA(VLOOKUP(C153,Partecipanti!$N$10:$O$1203,2,0),1))</f>
        <v>0</v>
      </c>
      <c r="AS153" s="37" t="str">
        <f aca="false">IF(R153=1,CONCATENATE(C153," ",1),"")</f>
        <v>L147 1</v>
      </c>
    </row>
    <row r="154" customFormat="false" ht="100.5" hidden="false" customHeight="true" outlineLevel="0" collapsed="false">
      <c r="A154" s="25" t="s">
        <v>339</v>
      </c>
      <c r="B154" s="21" t="str">
        <f aca="false">IF(Q154="","",Q154)</f>
        <v>ERRORI / ANOMALIE</v>
      </c>
      <c r="C154" s="26" t="str">
        <f aca="false">IF(E154="","",CONCATENATE("L",A154))</f>
        <v>L148</v>
      </c>
      <c r="D154" s="27"/>
      <c r="E154" s="42" t="s">
        <v>340</v>
      </c>
      <c r="F154" s="39"/>
      <c r="G154" s="40"/>
      <c r="H154" s="31" t="s">
        <v>43</v>
      </c>
      <c r="I154" s="32" t="s">
        <v>44</v>
      </c>
      <c r="J154" s="43" t="n">
        <v>20000</v>
      </c>
      <c r="K154" s="41" t="n">
        <v>42450</v>
      </c>
      <c r="L154" s="41"/>
      <c r="M154" s="35" t="n">
        <v>0</v>
      </c>
      <c r="N154" s="42"/>
      <c r="O154" s="28" t="s">
        <v>45</v>
      </c>
      <c r="Q154" s="20" t="str">
        <f aca="false">IF(AND(R154="",S154="",U154=""),"",IF(OR(R154=1,S154=1),"ERRORI / ANOMALIE","OK"))</f>
        <v>ERRORI / ANOMALIE</v>
      </c>
      <c r="R154" s="21" t="n">
        <f aca="false">IF(U154="","",IF(SUM(X154:AC154)+SUM(AF154:AP154)&gt;0,1,""))</f>
        <v>1</v>
      </c>
      <c r="S154" s="21" t="str">
        <f aca="false">IF(U154="","",IF(_xlfn.IFNA(VLOOKUP(CONCATENATE(C154," ",1),Partecipanti!AE$10:AF$1203,2,0),1)=1,"",1))</f>
        <v/>
      </c>
      <c r="U154" s="36" t="str">
        <f aca="false">TRIM(E154)</f>
        <v>Z8C1913676</v>
      </c>
      <c r="V154" s="36"/>
      <c r="W154" s="36" t="n">
        <f aca="false">IF(R154="","",1)</f>
        <v>1</v>
      </c>
      <c r="X154" s="36" t="str">
        <f aca="false">IF(U154="","",IF(COUNTIF(U$7:U$601,U154)=1,"",COUNTIF(U$7:U$601,U154)))</f>
        <v/>
      </c>
      <c r="Y154" s="36" t="str">
        <f aca="false">IF(X154="","",IF(X154&gt;1,1,""))</f>
        <v/>
      </c>
      <c r="Z154" s="36" t="str">
        <f aca="false">IF(U154="","",IF(LEN(TRIM(U154))&lt;&gt;10,1,""))</f>
        <v/>
      </c>
      <c r="AB154" s="36" t="str">
        <f aca="false">IF(U154="","",IF(OR(LEN(TRIM(H154))&gt;250,LEN(TRIM(H154))&lt;1),1,""))</f>
        <v/>
      </c>
      <c r="AC154" s="36" t="str">
        <f aca="false">IF(U154="","",IF(OR(LEN(TRIM(H154))&gt;220,LEN(TRIM(H154))&lt;1),1,""))</f>
        <v/>
      </c>
      <c r="AD154" s="37" t="n">
        <f aca="false">IF(U154="","",LEN(TRIM(H154)))</f>
        <v>37</v>
      </c>
      <c r="AF154" s="36" t="n">
        <f aca="false">IF(I154="","",_xlfn.IFNA(VLOOKUP(I154,TabelleFisse!$B$4:$C$21,2,0),1))</f>
        <v>0</v>
      </c>
      <c r="AH154" s="36" t="str">
        <f aca="false">IF(U154="","",IF(OR(ISNUMBER(J154)=0,J154&lt;0),1,""))</f>
        <v/>
      </c>
      <c r="AI154" s="36" t="str">
        <f aca="false">IF(U154="","",IF(OR(ISNUMBER(M154)=0,M154&lt;0),1,""))</f>
        <v/>
      </c>
      <c r="AK154" s="36" t="n">
        <f aca="false">IF(OR(U154="",K154=""),"",IF(OR(K154&lt;TabelleFisse!E$4,K154&gt;TabelleFisse!E$5),1,""))</f>
        <v>1</v>
      </c>
      <c r="AL154" s="36" t="str">
        <f aca="false">IF(OR(U154="",L154=""),"",IF(OR(L154&lt;TabelleFisse!E$4,L154&gt;TabelleFisse!E$5),1,""))</f>
        <v/>
      </c>
      <c r="AM154" s="36" t="str">
        <f aca="false">IF(OR(U154="",K154=""),"",IF(K154&gt;TabelleFisse!E$6,1,""))</f>
        <v/>
      </c>
      <c r="AN154" s="36" t="str">
        <f aca="false">IF(OR(U154="",L154=""),"",IF(L154&gt;TabelleFisse!E$6,1,""))</f>
        <v/>
      </c>
      <c r="AP154" s="36" t="n">
        <f aca="false">IF(U154="","",_xlfn.IFNA(VLOOKUP(C154,Partecipanti!$N$10:$O$1203,2,0),1))</f>
        <v>0</v>
      </c>
      <c r="AS154" s="37" t="str">
        <f aca="false">IF(R154=1,CONCATENATE(C154," ",1),"")</f>
        <v>L148 1</v>
      </c>
    </row>
    <row r="155" customFormat="false" ht="100.5" hidden="false" customHeight="true" outlineLevel="0" collapsed="false">
      <c r="A155" s="25" t="s">
        <v>341</v>
      </c>
      <c r="B155" s="21" t="str">
        <f aca="false">IF(Q155="","",Q155)</f>
        <v>ERRORI / ANOMALIE</v>
      </c>
      <c r="C155" s="26" t="str">
        <f aca="false">IF(E155="","",CONCATENATE("L",A155))</f>
        <v>L149</v>
      </c>
      <c r="D155" s="27"/>
      <c r="E155" s="42" t="s">
        <v>342</v>
      </c>
      <c r="F155" s="39"/>
      <c r="G155" s="40"/>
      <c r="H155" s="31" t="s">
        <v>43</v>
      </c>
      <c r="I155" s="32" t="s">
        <v>44</v>
      </c>
      <c r="J155" s="43" t="n">
        <v>30000</v>
      </c>
      <c r="K155" s="41" t="n">
        <v>42451</v>
      </c>
      <c r="L155" s="41"/>
      <c r="M155" s="35" t="n">
        <v>0</v>
      </c>
      <c r="N155" s="42"/>
      <c r="O155" s="28" t="s">
        <v>45</v>
      </c>
      <c r="Q155" s="20" t="str">
        <f aca="false">IF(AND(R155="",S155="",U155=""),"",IF(OR(R155=1,S155=1),"ERRORI / ANOMALIE","OK"))</f>
        <v>ERRORI / ANOMALIE</v>
      </c>
      <c r="R155" s="21" t="n">
        <f aca="false">IF(U155="","",IF(SUM(X155:AC155)+SUM(AF155:AP155)&gt;0,1,""))</f>
        <v>1</v>
      </c>
      <c r="S155" s="21" t="str">
        <f aca="false">IF(U155="","",IF(_xlfn.IFNA(VLOOKUP(CONCATENATE(C155," ",1),Partecipanti!AE$10:AF$1203,2,0),1)=1,"",1))</f>
        <v/>
      </c>
      <c r="U155" s="36" t="str">
        <f aca="false">TRIM(E155)</f>
        <v>ZD7191BB6E</v>
      </c>
      <c r="V155" s="36"/>
      <c r="W155" s="36" t="n">
        <f aca="false">IF(R155="","",1)</f>
        <v>1</v>
      </c>
      <c r="X155" s="36" t="str">
        <f aca="false">IF(U155="","",IF(COUNTIF(U$7:U$601,U155)=1,"",COUNTIF(U$7:U$601,U155)))</f>
        <v/>
      </c>
      <c r="Y155" s="36" t="str">
        <f aca="false">IF(X155="","",IF(X155&gt;1,1,""))</f>
        <v/>
      </c>
      <c r="Z155" s="36" t="str">
        <f aca="false">IF(U155="","",IF(LEN(TRIM(U155))&lt;&gt;10,1,""))</f>
        <v/>
      </c>
      <c r="AB155" s="36" t="str">
        <f aca="false">IF(U155="","",IF(OR(LEN(TRIM(H155))&gt;250,LEN(TRIM(H155))&lt;1),1,""))</f>
        <v/>
      </c>
      <c r="AC155" s="36" t="str">
        <f aca="false">IF(U155="","",IF(OR(LEN(TRIM(H155))&gt;220,LEN(TRIM(H155))&lt;1),1,""))</f>
        <v/>
      </c>
      <c r="AD155" s="37" t="n">
        <f aca="false">IF(U155="","",LEN(TRIM(H155)))</f>
        <v>37</v>
      </c>
      <c r="AF155" s="36" t="n">
        <f aca="false">IF(I155="","",_xlfn.IFNA(VLOOKUP(I155,TabelleFisse!$B$4:$C$21,2,0),1))</f>
        <v>0</v>
      </c>
      <c r="AH155" s="36" t="str">
        <f aca="false">IF(U155="","",IF(OR(ISNUMBER(J155)=0,J155&lt;0),1,""))</f>
        <v/>
      </c>
      <c r="AI155" s="36" t="str">
        <f aca="false">IF(U155="","",IF(OR(ISNUMBER(M155)=0,M155&lt;0),1,""))</f>
        <v/>
      </c>
      <c r="AK155" s="36" t="n">
        <f aca="false">IF(OR(U155="",K155=""),"",IF(OR(K155&lt;TabelleFisse!E$4,K155&gt;TabelleFisse!E$5),1,""))</f>
        <v>1</v>
      </c>
      <c r="AL155" s="36" t="str">
        <f aca="false">IF(OR(U155="",L155=""),"",IF(OR(L155&lt;TabelleFisse!E$4,L155&gt;TabelleFisse!E$5),1,""))</f>
        <v/>
      </c>
      <c r="AM155" s="36" t="str">
        <f aca="false">IF(OR(U155="",K155=""),"",IF(K155&gt;TabelleFisse!E$6,1,""))</f>
        <v/>
      </c>
      <c r="AN155" s="36" t="str">
        <f aca="false">IF(OR(U155="",L155=""),"",IF(L155&gt;TabelleFisse!E$6,1,""))</f>
        <v/>
      </c>
      <c r="AP155" s="36" t="n">
        <f aca="false">IF(U155="","",_xlfn.IFNA(VLOOKUP(C155,Partecipanti!$N$10:$O$1203,2,0),1))</f>
        <v>0</v>
      </c>
      <c r="AS155" s="37" t="str">
        <f aca="false">IF(R155=1,CONCATENATE(C155," ",1),"")</f>
        <v>L149 1</v>
      </c>
    </row>
    <row r="156" customFormat="false" ht="100.5" hidden="false" customHeight="true" outlineLevel="0" collapsed="false">
      <c r="A156" s="25" t="s">
        <v>343</v>
      </c>
      <c r="B156" s="21" t="str">
        <f aca="false">IF(Q156="","",Q156)</f>
        <v>ERRORI / ANOMALIE</v>
      </c>
      <c r="C156" s="26" t="str">
        <f aca="false">IF(E156="","",CONCATENATE("L",A156))</f>
        <v>L150</v>
      </c>
      <c r="D156" s="27"/>
      <c r="E156" s="42" t="s">
        <v>344</v>
      </c>
      <c r="F156" s="39"/>
      <c r="G156" s="40"/>
      <c r="H156" s="31" t="s">
        <v>43</v>
      </c>
      <c r="I156" s="32" t="s">
        <v>44</v>
      </c>
      <c r="J156" s="43" t="n">
        <v>30000</v>
      </c>
      <c r="K156" s="41" t="n">
        <v>42458</v>
      </c>
      <c r="L156" s="41"/>
      <c r="M156" s="35" t="n">
        <v>0</v>
      </c>
      <c r="N156" s="42"/>
      <c r="O156" s="28" t="s">
        <v>45</v>
      </c>
      <c r="Q156" s="20" t="str">
        <f aca="false">IF(AND(R156="",S156="",U156=""),"",IF(OR(R156=1,S156=1),"ERRORI / ANOMALIE","OK"))</f>
        <v>ERRORI / ANOMALIE</v>
      </c>
      <c r="R156" s="21" t="n">
        <f aca="false">IF(U156="","",IF(SUM(X156:AC156)+SUM(AF156:AP156)&gt;0,1,""))</f>
        <v>1</v>
      </c>
      <c r="S156" s="21" t="str">
        <f aca="false">IF(U156="","",IF(_xlfn.IFNA(VLOOKUP(CONCATENATE(C156," ",1),Partecipanti!AE$10:AF$1203,2,0),1)=1,"",1))</f>
        <v/>
      </c>
      <c r="U156" s="36" t="str">
        <f aca="false">TRIM(E156)</f>
        <v>Z21192AD93</v>
      </c>
      <c r="V156" s="36"/>
      <c r="W156" s="36" t="n">
        <f aca="false">IF(R156="","",1)</f>
        <v>1</v>
      </c>
      <c r="X156" s="36" t="str">
        <f aca="false">IF(U156="","",IF(COUNTIF(U$7:U$601,U156)=1,"",COUNTIF(U$7:U$601,U156)))</f>
        <v/>
      </c>
      <c r="Y156" s="36" t="str">
        <f aca="false">IF(X156="","",IF(X156&gt;1,1,""))</f>
        <v/>
      </c>
      <c r="Z156" s="36" t="str">
        <f aca="false">IF(U156="","",IF(LEN(TRIM(U156))&lt;&gt;10,1,""))</f>
        <v/>
      </c>
      <c r="AB156" s="36" t="str">
        <f aca="false">IF(U156="","",IF(OR(LEN(TRIM(H156))&gt;250,LEN(TRIM(H156))&lt;1),1,""))</f>
        <v/>
      </c>
      <c r="AC156" s="36" t="str">
        <f aca="false">IF(U156="","",IF(OR(LEN(TRIM(H156))&gt;220,LEN(TRIM(H156))&lt;1),1,""))</f>
        <v/>
      </c>
      <c r="AD156" s="37" t="n">
        <f aca="false">IF(U156="","",LEN(TRIM(H156)))</f>
        <v>37</v>
      </c>
      <c r="AF156" s="36" t="n">
        <f aca="false">IF(I156="","",_xlfn.IFNA(VLOOKUP(I156,TabelleFisse!$B$4:$C$21,2,0),1))</f>
        <v>0</v>
      </c>
      <c r="AH156" s="36" t="str">
        <f aca="false">IF(U156="","",IF(OR(ISNUMBER(J156)=0,J156&lt;0),1,""))</f>
        <v/>
      </c>
      <c r="AI156" s="36" t="str">
        <f aca="false">IF(U156="","",IF(OR(ISNUMBER(M156)=0,M156&lt;0),1,""))</f>
        <v/>
      </c>
      <c r="AK156" s="36" t="n">
        <f aca="false">IF(OR(U156="",K156=""),"",IF(OR(K156&lt;TabelleFisse!E$4,K156&gt;TabelleFisse!E$5),1,""))</f>
        <v>1</v>
      </c>
      <c r="AL156" s="36" t="str">
        <f aca="false">IF(OR(U156="",L156=""),"",IF(OR(L156&lt;TabelleFisse!E$4,L156&gt;TabelleFisse!E$5),1,""))</f>
        <v/>
      </c>
      <c r="AM156" s="36" t="str">
        <f aca="false">IF(OR(U156="",K156=""),"",IF(K156&gt;TabelleFisse!E$6,1,""))</f>
        <v/>
      </c>
      <c r="AN156" s="36" t="str">
        <f aca="false">IF(OR(U156="",L156=""),"",IF(L156&gt;TabelleFisse!E$6,1,""))</f>
        <v/>
      </c>
      <c r="AP156" s="36" t="n">
        <f aca="false">IF(U156="","",_xlfn.IFNA(VLOOKUP(C156,Partecipanti!$N$10:$O$1203,2,0),1))</f>
        <v>0</v>
      </c>
      <c r="AS156" s="37" t="str">
        <f aca="false">IF(R156=1,CONCATENATE(C156," ",1),"")</f>
        <v>L150 1</v>
      </c>
    </row>
    <row r="157" customFormat="false" ht="100.5" hidden="false" customHeight="true" outlineLevel="0" collapsed="false">
      <c r="A157" s="25" t="s">
        <v>345</v>
      </c>
      <c r="B157" s="21" t="str">
        <f aca="false">IF(Q157="","",Q157)</f>
        <v>ERRORI / ANOMALIE</v>
      </c>
      <c r="C157" s="26" t="str">
        <f aca="false">IF(E157="","",CONCATENATE("L",A157))</f>
        <v>L151</v>
      </c>
      <c r="D157" s="27"/>
      <c r="E157" s="42" t="s">
        <v>346</v>
      </c>
      <c r="F157" s="39"/>
      <c r="G157" s="40"/>
      <c r="H157" s="31" t="s">
        <v>43</v>
      </c>
      <c r="I157" s="32" t="s">
        <v>44</v>
      </c>
      <c r="J157" s="43" t="n">
        <v>30000</v>
      </c>
      <c r="K157" s="41" t="n">
        <v>42458</v>
      </c>
      <c r="L157" s="41"/>
      <c r="M157" s="35" t="n">
        <v>0</v>
      </c>
      <c r="N157" s="42"/>
      <c r="O157" s="28" t="s">
        <v>45</v>
      </c>
      <c r="Q157" s="20" t="str">
        <f aca="false">IF(AND(R157="",S157="",U157=""),"",IF(OR(R157=1,S157=1),"ERRORI / ANOMALIE","OK"))</f>
        <v>ERRORI / ANOMALIE</v>
      </c>
      <c r="R157" s="21" t="n">
        <f aca="false">IF(U157="","",IF(SUM(X157:AC157)+SUM(AF157:AP157)&gt;0,1,""))</f>
        <v>1</v>
      </c>
      <c r="S157" s="21" t="str">
        <f aca="false">IF(U157="","",IF(_xlfn.IFNA(VLOOKUP(CONCATENATE(C157," ",1),Partecipanti!AE$10:AF$1203,2,0),1)=1,"",1))</f>
        <v/>
      </c>
      <c r="U157" s="36" t="str">
        <f aca="false">TRIM(E157)</f>
        <v>Z01192B699</v>
      </c>
      <c r="V157" s="36"/>
      <c r="W157" s="36" t="n">
        <f aca="false">IF(R157="","",1)</f>
        <v>1</v>
      </c>
      <c r="X157" s="36" t="str">
        <f aca="false">IF(U157="","",IF(COUNTIF(U$7:U$601,U157)=1,"",COUNTIF(U$7:U$601,U157)))</f>
        <v/>
      </c>
      <c r="Y157" s="36" t="str">
        <f aca="false">IF(X157="","",IF(X157&gt;1,1,""))</f>
        <v/>
      </c>
      <c r="Z157" s="36" t="str">
        <f aca="false">IF(U157="","",IF(LEN(TRIM(U157))&lt;&gt;10,1,""))</f>
        <v/>
      </c>
      <c r="AB157" s="36" t="str">
        <f aca="false">IF(U157="","",IF(OR(LEN(TRIM(H157))&gt;250,LEN(TRIM(H157))&lt;1),1,""))</f>
        <v/>
      </c>
      <c r="AC157" s="36" t="str">
        <f aca="false">IF(U157="","",IF(OR(LEN(TRIM(H157))&gt;220,LEN(TRIM(H157))&lt;1),1,""))</f>
        <v/>
      </c>
      <c r="AD157" s="37" t="n">
        <f aca="false">IF(U157="","",LEN(TRIM(H157)))</f>
        <v>37</v>
      </c>
      <c r="AF157" s="36" t="n">
        <f aca="false">IF(I157="","",_xlfn.IFNA(VLOOKUP(I157,TabelleFisse!$B$4:$C$21,2,0),1))</f>
        <v>0</v>
      </c>
      <c r="AH157" s="36" t="str">
        <f aca="false">IF(U157="","",IF(OR(ISNUMBER(J157)=0,J157&lt;0),1,""))</f>
        <v/>
      </c>
      <c r="AI157" s="36" t="str">
        <f aca="false">IF(U157="","",IF(OR(ISNUMBER(M157)=0,M157&lt;0),1,""))</f>
        <v/>
      </c>
      <c r="AK157" s="36" t="n">
        <f aca="false">IF(OR(U157="",K157=""),"",IF(OR(K157&lt;TabelleFisse!E$4,K157&gt;TabelleFisse!E$5),1,""))</f>
        <v>1</v>
      </c>
      <c r="AL157" s="36" t="str">
        <f aca="false">IF(OR(U157="",L157=""),"",IF(OR(L157&lt;TabelleFisse!E$4,L157&gt;TabelleFisse!E$5),1,""))</f>
        <v/>
      </c>
      <c r="AM157" s="36" t="str">
        <f aca="false">IF(OR(U157="",K157=""),"",IF(K157&gt;TabelleFisse!E$6,1,""))</f>
        <v/>
      </c>
      <c r="AN157" s="36" t="str">
        <f aca="false">IF(OR(U157="",L157=""),"",IF(L157&gt;TabelleFisse!E$6,1,""))</f>
        <v/>
      </c>
      <c r="AP157" s="36" t="n">
        <f aca="false">IF(U157="","",_xlfn.IFNA(VLOOKUP(C157,Partecipanti!$N$10:$O$1203,2,0),1))</f>
        <v>0</v>
      </c>
      <c r="AS157" s="37" t="str">
        <f aca="false">IF(R157=1,CONCATENATE(C157," ",1),"")</f>
        <v>L151 1</v>
      </c>
    </row>
    <row r="158" customFormat="false" ht="100.5" hidden="false" customHeight="true" outlineLevel="0" collapsed="false">
      <c r="A158" s="25" t="s">
        <v>347</v>
      </c>
      <c r="B158" s="21" t="str">
        <f aca="false">IF(Q158="","",Q158)</f>
        <v>ERRORI / ANOMALIE</v>
      </c>
      <c r="C158" s="26" t="str">
        <f aca="false">IF(E158="","",CONCATENATE("L",A158))</f>
        <v>L152</v>
      </c>
      <c r="D158" s="27"/>
      <c r="E158" s="42" t="s">
        <v>348</v>
      </c>
      <c r="F158" s="39"/>
      <c r="G158" s="40"/>
      <c r="H158" s="31" t="s">
        <v>43</v>
      </c>
      <c r="I158" s="32" t="s">
        <v>44</v>
      </c>
      <c r="J158" s="43" t="n">
        <v>20000</v>
      </c>
      <c r="K158" s="41" t="n">
        <v>42458</v>
      </c>
      <c r="L158" s="41"/>
      <c r="M158" s="35" t="n">
        <v>0</v>
      </c>
      <c r="N158" s="42"/>
      <c r="O158" s="28" t="s">
        <v>45</v>
      </c>
      <c r="Q158" s="20" t="str">
        <f aca="false">IF(AND(R158="",S158="",U158=""),"",IF(OR(R158=1,S158=1),"ERRORI / ANOMALIE","OK"))</f>
        <v>ERRORI / ANOMALIE</v>
      </c>
      <c r="R158" s="21" t="n">
        <f aca="false">IF(U158="","",IF(SUM(X158:AC158)+SUM(AF158:AP158)&gt;0,1,""))</f>
        <v>1</v>
      </c>
      <c r="S158" s="21" t="str">
        <f aca="false">IF(U158="","",IF(_xlfn.IFNA(VLOOKUP(CONCATENATE(C158," ",1),Partecipanti!AE$10:AF$1203,2,0),1)=1,"",1))</f>
        <v/>
      </c>
      <c r="U158" s="36" t="str">
        <f aca="false">TRIM(E158)</f>
        <v>ZD4192B890</v>
      </c>
      <c r="V158" s="36"/>
      <c r="W158" s="36" t="n">
        <f aca="false">IF(R158="","",1)</f>
        <v>1</v>
      </c>
      <c r="X158" s="36" t="str">
        <f aca="false">IF(U158="","",IF(COUNTIF(U$7:U$601,U158)=1,"",COUNTIF(U$7:U$601,U158)))</f>
        <v/>
      </c>
      <c r="Y158" s="36" t="str">
        <f aca="false">IF(X158="","",IF(X158&gt;1,1,""))</f>
        <v/>
      </c>
      <c r="Z158" s="36" t="str">
        <f aca="false">IF(U158="","",IF(LEN(TRIM(U158))&lt;&gt;10,1,""))</f>
        <v/>
      </c>
      <c r="AB158" s="36" t="str">
        <f aca="false">IF(U158="","",IF(OR(LEN(TRIM(H158))&gt;250,LEN(TRIM(H158))&lt;1),1,""))</f>
        <v/>
      </c>
      <c r="AC158" s="36" t="str">
        <f aca="false">IF(U158="","",IF(OR(LEN(TRIM(H158))&gt;220,LEN(TRIM(H158))&lt;1),1,""))</f>
        <v/>
      </c>
      <c r="AD158" s="37" t="n">
        <f aca="false">IF(U158="","",LEN(TRIM(H158)))</f>
        <v>37</v>
      </c>
      <c r="AF158" s="36" t="n">
        <f aca="false">IF(I158="","",_xlfn.IFNA(VLOOKUP(I158,TabelleFisse!$B$4:$C$21,2,0),1))</f>
        <v>0</v>
      </c>
      <c r="AH158" s="36" t="str">
        <f aca="false">IF(U158="","",IF(OR(ISNUMBER(J158)=0,J158&lt;0),1,""))</f>
        <v/>
      </c>
      <c r="AI158" s="36" t="str">
        <f aca="false">IF(U158="","",IF(OR(ISNUMBER(M158)=0,M158&lt;0),1,""))</f>
        <v/>
      </c>
      <c r="AK158" s="36" t="n">
        <f aca="false">IF(OR(U158="",K158=""),"",IF(OR(K158&lt;TabelleFisse!E$4,K158&gt;TabelleFisse!E$5),1,""))</f>
        <v>1</v>
      </c>
      <c r="AL158" s="36" t="str">
        <f aca="false">IF(OR(U158="",L158=""),"",IF(OR(L158&lt;TabelleFisse!E$4,L158&gt;TabelleFisse!E$5),1,""))</f>
        <v/>
      </c>
      <c r="AM158" s="36" t="str">
        <f aca="false">IF(OR(U158="",K158=""),"",IF(K158&gt;TabelleFisse!E$6,1,""))</f>
        <v/>
      </c>
      <c r="AN158" s="36" t="str">
        <f aca="false">IF(OR(U158="",L158=""),"",IF(L158&gt;TabelleFisse!E$6,1,""))</f>
        <v/>
      </c>
      <c r="AP158" s="36" t="n">
        <f aca="false">IF(U158="","",_xlfn.IFNA(VLOOKUP(C158,Partecipanti!$N$10:$O$1203,2,0),1))</f>
        <v>0</v>
      </c>
      <c r="AS158" s="37" t="str">
        <f aca="false">IF(R158=1,CONCATENATE(C158," ",1),"")</f>
        <v>L152 1</v>
      </c>
    </row>
    <row r="159" customFormat="false" ht="100.5" hidden="false" customHeight="true" outlineLevel="0" collapsed="false">
      <c r="A159" s="25" t="s">
        <v>349</v>
      </c>
      <c r="B159" s="21" t="str">
        <f aca="false">IF(Q159="","",Q159)</f>
        <v>ERRORI / ANOMALIE</v>
      </c>
      <c r="C159" s="26" t="str">
        <f aca="false">IF(E159="","",CONCATENATE("L",A159))</f>
        <v>L153</v>
      </c>
      <c r="D159" s="27"/>
      <c r="E159" s="42" t="s">
        <v>350</v>
      </c>
      <c r="F159" s="39"/>
      <c r="G159" s="40"/>
      <c r="H159" s="31" t="s">
        <v>43</v>
      </c>
      <c r="I159" s="32" t="s">
        <v>44</v>
      </c>
      <c r="J159" s="43" t="n">
        <v>30000</v>
      </c>
      <c r="K159" s="41" t="n">
        <v>42458</v>
      </c>
      <c r="L159" s="41"/>
      <c r="M159" s="35" t="n">
        <v>0</v>
      </c>
      <c r="N159" s="42"/>
      <c r="O159" s="28" t="s">
        <v>45</v>
      </c>
      <c r="Q159" s="20" t="str">
        <f aca="false">IF(AND(R159="",S159="",U159=""),"",IF(OR(R159=1,S159=1),"ERRORI / ANOMALIE","OK"))</f>
        <v>ERRORI / ANOMALIE</v>
      </c>
      <c r="R159" s="21" t="n">
        <f aca="false">IF(U159="","",IF(SUM(X159:AC159)+SUM(AF159:AP159)&gt;0,1,""))</f>
        <v>1</v>
      </c>
      <c r="S159" s="21" t="str">
        <f aca="false">IF(U159="","",IF(_xlfn.IFNA(VLOOKUP(CONCATENATE(C159," ",1),Partecipanti!AE$10:AF$1203,2,0),1)=1,"",1))</f>
        <v/>
      </c>
      <c r="U159" s="36" t="str">
        <f aca="false">TRIM(E159)</f>
        <v>Z95192BC2C</v>
      </c>
      <c r="V159" s="36"/>
      <c r="W159" s="36" t="n">
        <f aca="false">IF(R159="","",1)</f>
        <v>1</v>
      </c>
      <c r="X159" s="36" t="str">
        <f aca="false">IF(U159="","",IF(COUNTIF(U$7:U$601,U159)=1,"",COUNTIF(U$7:U$601,U159)))</f>
        <v/>
      </c>
      <c r="Y159" s="36" t="str">
        <f aca="false">IF(X159="","",IF(X159&gt;1,1,""))</f>
        <v/>
      </c>
      <c r="Z159" s="36" t="str">
        <f aca="false">IF(U159="","",IF(LEN(TRIM(U159))&lt;&gt;10,1,""))</f>
        <v/>
      </c>
      <c r="AB159" s="36" t="str">
        <f aca="false">IF(U159="","",IF(OR(LEN(TRIM(H159))&gt;250,LEN(TRIM(H159))&lt;1),1,""))</f>
        <v/>
      </c>
      <c r="AC159" s="36" t="str">
        <f aca="false">IF(U159="","",IF(OR(LEN(TRIM(H159))&gt;220,LEN(TRIM(H159))&lt;1),1,""))</f>
        <v/>
      </c>
      <c r="AD159" s="37" t="n">
        <f aca="false">IF(U159="","",LEN(TRIM(H159)))</f>
        <v>37</v>
      </c>
      <c r="AF159" s="36" t="n">
        <f aca="false">IF(I159="","",_xlfn.IFNA(VLOOKUP(I159,TabelleFisse!$B$4:$C$21,2,0),1))</f>
        <v>0</v>
      </c>
      <c r="AH159" s="36" t="str">
        <f aca="false">IF(U159="","",IF(OR(ISNUMBER(J159)=0,J159&lt;0),1,""))</f>
        <v/>
      </c>
      <c r="AI159" s="36" t="str">
        <f aca="false">IF(U159="","",IF(OR(ISNUMBER(M159)=0,M159&lt;0),1,""))</f>
        <v/>
      </c>
      <c r="AK159" s="36" t="n">
        <f aca="false">IF(OR(U159="",K159=""),"",IF(OR(K159&lt;TabelleFisse!E$4,K159&gt;TabelleFisse!E$5),1,""))</f>
        <v>1</v>
      </c>
      <c r="AL159" s="36" t="str">
        <f aca="false">IF(OR(U159="",L159=""),"",IF(OR(L159&lt;TabelleFisse!E$4,L159&gt;TabelleFisse!E$5),1,""))</f>
        <v/>
      </c>
      <c r="AM159" s="36" t="str">
        <f aca="false">IF(OR(U159="",K159=""),"",IF(K159&gt;TabelleFisse!E$6,1,""))</f>
        <v/>
      </c>
      <c r="AN159" s="36" t="str">
        <f aca="false">IF(OR(U159="",L159=""),"",IF(L159&gt;TabelleFisse!E$6,1,""))</f>
        <v/>
      </c>
      <c r="AP159" s="36" t="n">
        <f aca="false">IF(U159="","",_xlfn.IFNA(VLOOKUP(C159,Partecipanti!$N$10:$O$1203,2,0),1))</f>
        <v>0</v>
      </c>
      <c r="AS159" s="37" t="str">
        <f aca="false">IF(R159=1,CONCATENATE(C159," ",1),"")</f>
        <v>L153 1</v>
      </c>
    </row>
    <row r="160" customFormat="false" ht="100.5" hidden="false" customHeight="true" outlineLevel="0" collapsed="false">
      <c r="A160" s="25" t="s">
        <v>351</v>
      </c>
      <c r="B160" s="21" t="str">
        <f aca="false">IF(Q160="","",Q160)</f>
        <v>ERRORI / ANOMALIE</v>
      </c>
      <c r="C160" s="26" t="str">
        <f aca="false">IF(E160="","",CONCATENATE("L",A160))</f>
        <v>L154</v>
      </c>
      <c r="D160" s="27"/>
      <c r="E160" s="42" t="s">
        <v>352</v>
      </c>
      <c r="F160" s="39"/>
      <c r="G160" s="40"/>
      <c r="H160" s="31" t="s">
        <v>43</v>
      </c>
      <c r="I160" s="32" t="s">
        <v>44</v>
      </c>
      <c r="J160" s="43" t="n">
        <v>30000</v>
      </c>
      <c r="K160" s="41" t="n">
        <v>42458</v>
      </c>
      <c r="L160" s="41"/>
      <c r="M160" s="35" t="n">
        <v>0</v>
      </c>
      <c r="N160" s="42"/>
      <c r="O160" s="28" t="s">
        <v>45</v>
      </c>
      <c r="Q160" s="20" t="str">
        <f aca="false">IF(AND(R160="",S160="",U160=""),"",IF(OR(R160=1,S160=1),"ERRORI / ANOMALIE","OK"))</f>
        <v>ERRORI / ANOMALIE</v>
      </c>
      <c r="R160" s="21" t="n">
        <f aca="false">IF(U160="","",IF(SUM(X160:AC160)+SUM(AF160:AP160)&gt;0,1,""))</f>
        <v>1</v>
      </c>
      <c r="S160" s="21" t="str">
        <f aca="false">IF(U160="","",IF(_xlfn.IFNA(VLOOKUP(CONCATENATE(C160," ",1),Partecipanti!AE$10:AF$1203,2,0),1)=1,"",1))</f>
        <v/>
      </c>
      <c r="U160" s="36" t="str">
        <f aca="false">TRIM(E160)</f>
        <v>Z1B192BE96</v>
      </c>
      <c r="V160" s="36"/>
      <c r="W160" s="36" t="n">
        <f aca="false">IF(R160="","",1)</f>
        <v>1</v>
      </c>
      <c r="X160" s="36" t="str">
        <f aca="false">IF(U160="","",IF(COUNTIF(U$7:U$601,U160)=1,"",COUNTIF(U$7:U$601,U160)))</f>
        <v/>
      </c>
      <c r="Y160" s="36" t="str">
        <f aca="false">IF(X160="","",IF(X160&gt;1,1,""))</f>
        <v/>
      </c>
      <c r="Z160" s="36" t="str">
        <f aca="false">IF(U160="","",IF(LEN(TRIM(U160))&lt;&gt;10,1,""))</f>
        <v/>
      </c>
      <c r="AB160" s="36" t="str">
        <f aca="false">IF(U160="","",IF(OR(LEN(TRIM(H160))&gt;250,LEN(TRIM(H160))&lt;1),1,""))</f>
        <v/>
      </c>
      <c r="AC160" s="36" t="str">
        <f aca="false">IF(U160="","",IF(OR(LEN(TRIM(H160))&gt;220,LEN(TRIM(H160))&lt;1),1,""))</f>
        <v/>
      </c>
      <c r="AD160" s="37" t="n">
        <f aca="false">IF(U160="","",LEN(TRIM(H160)))</f>
        <v>37</v>
      </c>
      <c r="AF160" s="36" t="n">
        <f aca="false">IF(I160="","",_xlfn.IFNA(VLOOKUP(I160,TabelleFisse!$B$4:$C$21,2,0),1))</f>
        <v>0</v>
      </c>
      <c r="AH160" s="36" t="str">
        <f aca="false">IF(U160="","",IF(OR(ISNUMBER(J160)=0,J160&lt;0),1,""))</f>
        <v/>
      </c>
      <c r="AI160" s="36" t="str">
        <f aca="false">IF(U160="","",IF(OR(ISNUMBER(M160)=0,M160&lt;0),1,""))</f>
        <v/>
      </c>
      <c r="AK160" s="36" t="n">
        <f aca="false">IF(OR(U160="",K160=""),"",IF(OR(K160&lt;TabelleFisse!E$4,K160&gt;TabelleFisse!E$5),1,""))</f>
        <v>1</v>
      </c>
      <c r="AL160" s="36" t="str">
        <f aca="false">IF(OR(U160="",L160=""),"",IF(OR(L160&lt;TabelleFisse!E$4,L160&gt;TabelleFisse!E$5),1,""))</f>
        <v/>
      </c>
      <c r="AM160" s="36" t="str">
        <f aca="false">IF(OR(U160="",K160=""),"",IF(K160&gt;TabelleFisse!E$6,1,""))</f>
        <v/>
      </c>
      <c r="AN160" s="36" t="str">
        <f aca="false">IF(OR(U160="",L160=""),"",IF(L160&gt;TabelleFisse!E$6,1,""))</f>
        <v/>
      </c>
      <c r="AP160" s="36" t="n">
        <f aca="false">IF(U160="","",_xlfn.IFNA(VLOOKUP(C160,Partecipanti!$N$10:$O$1203,2,0),1))</f>
        <v>0</v>
      </c>
      <c r="AS160" s="37" t="str">
        <f aca="false">IF(R160=1,CONCATENATE(C160," ",1),"")</f>
        <v>L154 1</v>
      </c>
    </row>
    <row r="161" customFormat="false" ht="100.5" hidden="false" customHeight="true" outlineLevel="0" collapsed="false">
      <c r="A161" s="25" t="s">
        <v>353</v>
      </c>
      <c r="B161" s="21" t="str">
        <f aca="false">IF(Q161="","",Q161)</f>
        <v>ERRORI / ANOMALIE</v>
      </c>
      <c r="C161" s="26" t="str">
        <f aca="false">IF(E161="","",CONCATENATE("L",A161))</f>
        <v>L155</v>
      </c>
      <c r="D161" s="27"/>
      <c r="E161" s="42" t="s">
        <v>354</v>
      </c>
      <c r="F161" s="39"/>
      <c r="G161" s="40"/>
      <c r="H161" s="31" t="s">
        <v>43</v>
      </c>
      <c r="I161" s="32" t="s">
        <v>44</v>
      </c>
      <c r="J161" s="43" t="n">
        <v>20000</v>
      </c>
      <c r="K161" s="41" t="n">
        <v>42459</v>
      </c>
      <c r="L161" s="41"/>
      <c r="M161" s="35" t="n">
        <v>0</v>
      </c>
      <c r="N161" s="42"/>
      <c r="O161" s="28" t="s">
        <v>45</v>
      </c>
      <c r="Q161" s="20" t="str">
        <f aca="false">IF(AND(R161="",S161="",U161=""),"",IF(OR(R161=1,S161=1),"ERRORI / ANOMALIE","OK"))</f>
        <v>ERRORI / ANOMALIE</v>
      </c>
      <c r="R161" s="21" t="n">
        <f aca="false">IF(U161="","",IF(SUM(X161:AC161)+SUM(AF161:AP161)&gt;0,1,""))</f>
        <v>1</v>
      </c>
      <c r="S161" s="21" t="str">
        <f aca="false">IF(U161="","",IF(_xlfn.IFNA(VLOOKUP(CONCATENATE(C161," ",1),Partecipanti!AE$10:AF$1203,2,0),1)=1,"",1))</f>
        <v/>
      </c>
      <c r="U161" s="36" t="str">
        <f aca="false">TRIM(E161)</f>
        <v>Z43192ECAA</v>
      </c>
      <c r="V161" s="36"/>
      <c r="W161" s="36" t="n">
        <f aca="false">IF(R161="","",1)</f>
        <v>1</v>
      </c>
      <c r="X161" s="36" t="str">
        <f aca="false">IF(U161="","",IF(COUNTIF(U$7:U$601,U161)=1,"",COUNTIF(U$7:U$601,U161)))</f>
        <v/>
      </c>
      <c r="Y161" s="36" t="str">
        <f aca="false">IF(X161="","",IF(X161&gt;1,1,""))</f>
        <v/>
      </c>
      <c r="Z161" s="36" t="str">
        <f aca="false">IF(U161="","",IF(LEN(TRIM(U161))&lt;&gt;10,1,""))</f>
        <v/>
      </c>
      <c r="AB161" s="36" t="str">
        <f aca="false">IF(U161="","",IF(OR(LEN(TRIM(H161))&gt;250,LEN(TRIM(H161))&lt;1),1,""))</f>
        <v/>
      </c>
      <c r="AC161" s="36" t="str">
        <f aca="false">IF(U161="","",IF(OR(LEN(TRIM(H161))&gt;220,LEN(TRIM(H161))&lt;1),1,""))</f>
        <v/>
      </c>
      <c r="AD161" s="37" t="n">
        <f aca="false">IF(U161="","",LEN(TRIM(H161)))</f>
        <v>37</v>
      </c>
      <c r="AF161" s="36" t="n">
        <f aca="false">IF(I161="","",_xlfn.IFNA(VLOOKUP(I161,TabelleFisse!$B$4:$C$21,2,0),1))</f>
        <v>0</v>
      </c>
      <c r="AH161" s="36" t="str">
        <f aca="false">IF(U161="","",IF(OR(ISNUMBER(J161)=0,J161&lt;0),1,""))</f>
        <v/>
      </c>
      <c r="AI161" s="36" t="str">
        <f aca="false">IF(U161="","",IF(OR(ISNUMBER(M161)=0,M161&lt;0),1,""))</f>
        <v/>
      </c>
      <c r="AK161" s="36" t="n">
        <f aca="false">IF(OR(U161="",K161=""),"",IF(OR(K161&lt;TabelleFisse!E$4,K161&gt;TabelleFisse!E$5),1,""))</f>
        <v>1</v>
      </c>
      <c r="AL161" s="36" t="str">
        <f aca="false">IF(OR(U161="",L161=""),"",IF(OR(L161&lt;TabelleFisse!E$4,L161&gt;TabelleFisse!E$5),1,""))</f>
        <v/>
      </c>
      <c r="AM161" s="36" t="str">
        <f aca="false">IF(OR(U161="",K161=""),"",IF(K161&gt;TabelleFisse!E$6,1,""))</f>
        <v/>
      </c>
      <c r="AN161" s="36" t="str">
        <f aca="false">IF(OR(U161="",L161=""),"",IF(L161&gt;TabelleFisse!E$6,1,""))</f>
        <v/>
      </c>
      <c r="AP161" s="36" t="n">
        <f aca="false">IF(U161="","",_xlfn.IFNA(VLOOKUP(C161,Partecipanti!$N$10:$O$1203,2,0),1))</f>
        <v>0</v>
      </c>
      <c r="AS161" s="37" t="str">
        <f aca="false">IF(R161=1,CONCATENATE(C161," ",1),"")</f>
        <v>L155 1</v>
      </c>
    </row>
    <row r="162" customFormat="false" ht="100.5" hidden="false" customHeight="true" outlineLevel="0" collapsed="false">
      <c r="A162" s="25" t="s">
        <v>355</v>
      </c>
      <c r="B162" s="21" t="str">
        <f aca="false">IF(Q162="","",Q162)</f>
        <v>ERRORI / ANOMALIE</v>
      </c>
      <c r="C162" s="26" t="str">
        <f aca="false">IF(E162="","",CONCATENATE("L",A162))</f>
        <v>L156</v>
      </c>
      <c r="D162" s="27"/>
      <c r="E162" s="42" t="s">
        <v>356</v>
      </c>
      <c r="F162" s="39"/>
      <c r="G162" s="40"/>
      <c r="H162" s="31" t="s">
        <v>43</v>
      </c>
      <c r="I162" s="32" t="s">
        <v>44</v>
      </c>
      <c r="J162" s="43" t="n">
        <v>10000</v>
      </c>
      <c r="K162" s="41" t="n">
        <v>42461</v>
      </c>
      <c r="L162" s="41"/>
      <c r="M162" s="35" t="n">
        <v>0</v>
      </c>
      <c r="N162" s="42"/>
      <c r="O162" s="28" t="s">
        <v>45</v>
      </c>
      <c r="Q162" s="20" t="str">
        <f aca="false">IF(AND(R162="",S162="",U162=""),"",IF(OR(R162=1,S162=1),"ERRORI / ANOMALIE","OK"))</f>
        <v>ERRORI / ANOMALIE</v>
      </c>
      <c r="R162" s="21" t="n">
        <f aca="false">IF(U162="","",IF(SUM(X162:AC162)+SUM(AF162:AP162)&gt;0,1,""))</f>
        <v>1</v>
      </c>
      <c r="S162" s="21" t="str">
        <f aca="false">IF(U162="","",IF(_xlfn.IFNA(VLOOKUP(CONCATENATE(C162," ",1),Partecipanti!AE$10:AF$1203,2,0),1)=1,"",1))</f>
        <v/>
      </c>
      <c r="U162" s="36" t="str">
        <f aca="false">TRIM(E162)</f>
        <v>ZA9193ABE5</v>
      </c>
      <c r="V162" s="36"/>
      <c r="W162" s="36" t="n">
        <f aca="false">IF(R162="","",1)</f>
        <v>1</v>
      </c>
      <c r="X162" s="36" t="str">
        <f aca="false">IF(U162="","",IF(COUNTIF(U$7:U$601,U162)=1,"",COUNTIF(U$7:U$601,U162)))</f>
        <v/>
      </c>
      <c r="Y162" s="36" t="str">
        <f aca="false">IF(X162="","",IF(X162&gt;1,1,""))</f>
        <v/>
      </c>
      <c r="Z162" s="36" t="str">
        <f aca="false">IF(U162="","",IF(LEN(TRIM(U162))&lt;&gt;10,1,""))</f>
        <v/>
      </c>
      <c r="AB162" s="36" t="str">
        <f aca="false">IF(U162="","",IF(OR(LEN(TRIM(H162))&gt;250,LEN(TRIM(H162))&lt;1),1,""))</f>
        <v/>
      </c>
      <c r="AC162" s="36" t="str">
        <f aca="false">IF(U162="","",IF(OR(LEN(TRIM(H162))&gt;220,LEN(TRIM(H162))&lt;1),1,""))</f>
        <v/>
      </c>
      <c r="AD162" s="37" t="n">
        <f aca="false">IF(U162="","",LEN(TRIM(H162)))</f>
        <v>37</v>
      </c>
      <c r="AF162" s="36" t="n">
        <f aca="false">IF(I162="","",_xlfn.IFNA(VLOOKUP(I162,TabelleFisse!$B$4:$C$21,2,0),1))</f>
        <v>0</v>
      </c>
      <c r="AH162" s="36" t="str">
        <f aca="false">IF(U162="","",IF(OR(ISNUMBER(J162)=0,J162&lt;0),1,""))</f>
        <v/>
      </c>
      <c r="AI162" s="36" t="str">
        <f aca="false">IF(U162="","",IF(OR(ISNUMBER(M162)=0,M162&lt;0),1,""))</f>
        <v/>
      </c>
      <c r="AK162" s="36" t="n">
        <f aca="false">IF(OR(U162="",K162=""),"",IF(OR(K162&lt;TabelleFisse!E$4,K162&gt;TabelleFisse!E$5),1,""))</f>
        <v>1</v>
      </c>
      <c r="AL162" s="36" t="str">
        <f aca="false">IF(OR(U162="",L162=""),"",IF(OR(L162&lt;TabelleFisse!E$4,L162&gt;TabelleFisse!E$5),1,""))</f>
        <v/>
      </c>
      <c r="AM162" s="36" t="str">
        <f aca="false">IF(OR(U162="",K162=""),"",IF(K162&gt;TabelleFisse!E$6,1,""))</f>
        <v/>
      </c>
      <c r="AN162" s="36" t="str">
        <f aca="false">IF(OR(U162="",L162=""),"",IF(L162&gt;TabelleFisse!E$6,1,""))</f>
        <v/>
      </c>
      <c r="AP162" s="36" t="n">
        <f aca="false">IF(U162="","",_xlfn.IFNA(VLOOKUP(C162,Partecipanti!$N$10:$O$1203,2,0),1))</f>
        <v>0</v>
      </c>
      <c r="AS162" s="37" t="str">
        <f aca="false">IF(R162=1,CONCATENATE(C162," ",1),"")</f>
        <v>L156 1</v>
      </c>
    </row>
    <row r="163" customFormat="false" ht="100.5" hidden="false" customHeight="true" outlineLevel="0" collapsed="false">
      <c r="A163" s="25" t="s">
        <v>357</v>
      </c>
      <c r="B163" s="21" t="str">
        <f aca="false">IF(Q163="","",Q163)</f>
        <v>ERRORI / ANOMALIE</v>
      </c>
      <c r="C163" s="26" t="str">
        <f aca="false">IF(E163="","",CONCATENATE("L",A163))</f>
        <v>L157</v>
      </c>
      <c r="D163" s="27"/>
      <c r="E163" s="42" t="s">
        <v>358</v>
      </c>
      <c r="F163" s="39"/>
      <c r="G163" s="40"/>
      <c r="H163" s="31" t="s">
        <v>43</v>
      </c>
      <c r="I163" s="32" t="s">
        <v>44</v>
      </c>
      <c r="J163" s="43" t="n">
        <v>20000</v>
      </c>
      <c r="K163" s="41" t="n">
        <v>42464</v>
      </c>
      <c r="L163" s="41"/>
      <c r="M163" s="35" t="n">
        <v>0</v>
      </c>
      <c r="N163" s="42"/>
      <c r="O163" s="28" t="s">
        <v>45</v>
      </c>
      <c r="Q163" s="20" t="str">
        <f aca="false">IF(AND(R163="",S163="",U163=""),"",IF(OR(R163=1,S163=1),"ERRORI / ANOMALIE","OK"))</f>
        <v>ERRORI / ANOMALIE</v>
      </c>
      <c r="R163" s="21" t="n">
        <f aca="false">IF(U163="","",IF(SUM(X163:AC163)+SUM(AF163:AP163)&gt;0,1,""))</f>
        <v>1</v>
      </c>
      <c r="S163" s="21" t="str">
        <f aca="false">IF(U163="","",IF(_xlfn.IFNA(VLOOKUP(CONCATENATE(C163," ",1),Partecipanti!AE$10:AF$1203,2,0),1)=1,"",1))</f>
        <v/>
      </c>
      <c r="U163" s="36" t="str">
        <f aca="false">TRIM(E163)</f>
        <v>Z3A193EC1A</v>
      </c>
      <c r="V163" s="36"/>
      <c r="W163" s="36" t="n">
        <f aca="false">IF(R163="","",1)</f>
        <v>1</v>
      </c>
      <c r="X163" s="36" t="str">
        <f aca="false">IF(U163="","",IF(COUNTIF(U$7:U$601,U163)=1,"",COUNTIF(U$7:U$601,U163)))</f>
        <v/>
      </c>
      <c r="Y163" s="36" t="str">
        <f aca="false">IF(X163="","",IF(X163&gt;1,1,""))</f>
        <v/>
      </c>
      <c r="Z163" s="36" t="str">
        <f aca="false">IF(U163="","",IF(LEN(TRIM(U163))&lt;&gt;10,1,""))</f>
        <v/>
      </c>
      <c r="AB163" s="36" t="str">
        <f aca="false">IF(U163="","",IF(OR(LEN(TRIM(H163))&gt;250,LEN(TRIM(H163))&lt;1),1,""))</f>
        <v/>
      </c>
      <c r="AC163" s="36" t="str">
        <f aca="false">IF(U163="","",IF(OR(LEN(TRIM(H163))&gt;220,LEN(TRIM(H163))&lt;1),1,""))</f>
        <v/>
      </c>
      <c r="AD163" s="37" t="n">
        <f aca="false">IF(U163="","",LEN(TRIM(H163)))</f>
        <v>37</v>
      </c>
      <c r="AF163" s="36" t="n">
        <f aca="false">IF(I163="","",_xlfn.IFNA(VLOOKUP(I163,TabelleFisse!$B$4:$C$21,2,0),1))</f>
        <v>0</v>
      </c>
      <c r="AH163" s="36" t="str">
        <f aca="false">IF(U163="","",IF(OR(ISNUMBER(J163)=0,J163&lt;0),1,""))</f>
        <v/>
      </c>
      <c r="AI163" s="36" t="str">
        <f aca="false">IF(U163="","",IF(OR(ISNUMBER(M163)=0,M163&lt;0),1,""))</f>
        <v/>
      </c>
      <c r="AK163" s="36" t="n">
        <f aca="false">IF(OR(U163="",K163=""),"",IF(OR(K163&lt;TabelleFisse!E$4,K163&gt;TabelleFisse!E$5),1,""))</f>
        <v>1</v>
      </c>
      <c r="AL163" s="36" t="str">
        <f aca="false">IF(OR(U163="",L163=""),"",IF(OR(L163&lt;TabelleFisse!E$4,L163&gt;TabelleFisse!E$5),1,""))</f>
        <v/>
      </c>
      <c r="AM163" s="36" t="str">
        <f aca="false">IF(OR(U163="",K163=""),"",IF(K163&gt;TabelleFisse!E$6,1,""))</f>
        <v/>
      </c>
      <c r="AN163" s="36" t="str">
        <f aca="false">IF(OR(U163="",L163=""),"",IF(L163&gt;TabelleFisse!E$6,1,""))</f>
        <v/>
      </c>
      <c r="AP163" s="36" t="n">
        <f aca="false">IF(U163="","",_xlfn.IFNA(VLOOKUP(C163,Partecipanti!$N$10:$O$1203,2,0),1))</f>
        <v>0</v>
      </c>
      <c r="AS163" s="37" t="str">
        <f aca="false">IF(R163=1,CONCATENATE(C163," ",1),"")</f>
        <v>L157 1</v>
      </c>
    </row>
    <row r="164" customFormat="false" ht="100.5" hidden="false" customHeight="true" outlineLevel="0" collapsed="false">
      <c r="A164" s="25" t="s">
        <v>359</v>
      </c>
      <c r="B164" s="21" t="str">
        <f aca="false">IF(Q164="","",Q164)</f>
        <v>ERRORI / ANOMALIE</v>
      </c>
      <c r="C164" s="26" t="str">
        <f aca="false">IF(E164="","",CONCATENATE("L",A164))</f>
        <v>L158</v>
      </c>
      <c r="D164" s="27"/>
      <c r="E164" s="42" t="s">
        <v>360</v>
      </c>
      <c r="F164" s="39"/>
      <c r="G164" s="40"/>
      <c r="H164" s="31" t="s">
        <v>43</v>
      </c>
      <c r="I164" s="32" t="s">
        <v>44</v>
      </c>
      <c r="J164" s="43" t="n">
        <v>10000</v>
      </c>
      <c r="K164" s="41" t="n">
        <v>42464</v>
      </c>
      <c r="L164" s="41"/>
      <c r="M164" s="35" t="n">
        <v>0</v>
      </c>
      <c r="N164" s="42"/>
      <c r="O164" s="28" t="s">
        <v>45</v>
      </c>
      <c r="Q164" s="20" t="str">
        <f aca="false">IF(AND(R164="",S164="",U164=""),"",IF(OR(R164=1,S164=1),"ERRORI / ANOMALIE","OK"))</f>
        <v>ERRORI / ANOMALIE</v>
      </c>
      <c r="R164" s="21" t="n">
        <f aca="false">IF(U164="","",IF(SUM(X164:AC164)+SUM(AF164:AP164)&gt;0,1,""))</f>
        <v>1</v>
      </c>
      <c r="S164" s="21" t="str">
        <f aca="false">IF(U164="","",IF(_xlfn.IFNA(VLOOKUP(CONCATENATE(C164," ",1),Partecipanti!AE$10:AF$1203,2,0),1)=1,"",1))</f>
        <v/>
      </c>
      <c r="U164" s="36" t="str">
        <f aca="false">TRIM(E164)</f>
        <v>Z8B193EF4E</v>
      </c>
      <c r="V164" s="36"/>
      <c r="W164" s="36" t="n">
        <f aca="false">IF(R164="","",1)</f>
        <v>1</v>
      </c>
      <c r="X164" s="36" t="str">
        <f aca="false">IF(U164="","",IF(COUNTIF(U$7:U$601,U164)=1,"",COUNTIF(U$7:U$601,U164)))</f>
        <v/>
      </c>
      <c r="Y164" s="36" t="str">
        <f aca="false">IF(X164="","",IF(X164&gt;1,1,""))</f>
        <v/>
      </c>
      <c r="Z164" s="36" t="str">
        <f aca="false">IF(U164="","",IF(LEN(TRIM(U164))&lt;&gt;10,1,""))</f>
        <v/>
      </c>
      <c r="AB164" s="36" t="str">
        <f aca="false">IF(U164="","",IF(OR(LEN(TRIM(H164))&gt;250,LEN(TRIM(H164))&lt;1),1,""))</f>
        <v/>
      </c>
      <c r="AC164" s="36" t="str">
        <f aca="false">IF(U164="","",IF(OR(LEN(TRIM(H164))&gt;220,LEN(TRIM(H164))&lt;1),1,""))</f>
        <v/>
      </c>
      <c r="AD164" s="37" t="n">
        <f aca="false">IF(U164="","",LEN(TRIM(H164)))</f>
        <v>37</v>
      </c>
      <c r="AF164" s="36" t="n">
        <f aca="false">IF(I164="","",_xlfn.IFNA(VLOOKUP(I164,TabelleFisse!$B$4:$C$21,2,0),1))</f>
        <v>0</v>
      </c>
      <c r="AH164" s="36" t="str">
        <f aca="false">IF(U164="","",IF(OR(ISNUMBER(J164)=0,J164&lt;0),1,""))</f>
        <v/>
      </c>
      <c r="AI164" s="36" t="str">
        <f aca="false">IF(U164="","",IF(OR(ISNUMBER(M164)=0,M164&lt;0),1,""))</f>
        <v/>
      </c>
      <c r="AK164" s="36" t="n">
        <f aca="false">IF(OR(U164="",K164=""),"",IF(OR(K164&lt;TabelleFisse!E$4,K164&gt;TabelleFisse!E$5),1,""))</f>
        <v>1</v>
      </c>
      <c r="AL164" s="36" t="str">
        <f aca="false">IF(OR(U164="",L164=""),"",IF(OR(L164&lt;TabelleFisse!E$4,L164&gt;TabelleFisse!E$5),1,""))</f>
        <v/>
      </c>
      <c r="AM164" s="36" t="str">
        <f aca="false">IF(OR(U164="",K164=""),"",IF(K164&gt;TabelleFisse!E$6,1,""))</f>
        <v/>
      </c>
      <c r="AN164" s="36" t="str">
        <f aca="false">IF(OR(U164="",L164=""),"",IF(L164&gt;TabelleFisse!E$6,1,""))</f>
        <v/>
      </c>
      <c r="AP164" s="36" t="n">
        <f aca="false">IF(U164="","",_xlfn.IFNA(VLOOKUP(C164,Partecipanti!$N$10:$O$1203,2,0),1))</f>
        <v>0</v>
      </c>
      <c r="AS164" s="37" t="str">
        <f aca="false">IF(R164=1,CONCATENATE(C164," ",1),"")</f>
        <v>L158 1</v>
      </c>
    </row>
    <row r="165" customFormat="false" ht="100.5" hidden="false" customHeight="true" outlineLevel="0" collapsed="false">
      <c r="A165" s="25" t="s">
        <v>361</v>
      </c>
      <c r="B165" s="21" t="str">
        <f aca="false">IF(Q165="","",Q165)</f>
        <v>ERRORI / ANOMALIE</v>
      </c>
      <c r="C165" s="26" t="str">
        <f aca="false">IF(E165="","",CONCATENATE("L",A165))</f>
        <v>L159</v>
      </c>
      <c r="D165" s="27"/>
      <c r="E165" s="42" t="s">
        <v>362</v>
      </c>
      <c r="F165" s="39"/>
      <c r="G165" s="40"/>
      <c r="H165" s="31" t="s">
        <v>43</v>
      </c>
      <c r="I165" s="32" t="s">
        <v>44</v>
      </c>
      <c r="J165" s="43" t="n">
        <v>10000</v>
      </c>
      <c r="K165" s="41" t="n">
        <v>42464</v>
      </c>
      <c r="L165" s="41"/>
      <c r="M165" s="35" t="n">
        <v>0</v>
      </c>
      <c r="N165" s="42"/>
      <c r="O165" s="28" t="s">
        <v>45</v>
      </c>
      <c r="Q165" s="20" t="str">
        <f aca="false">IF(AND(R165="",S165="",U165=""),"",IF(OR(R165=1,S165=1),"ERRORI / ANOMALIE","OK"))</f>
        <v>ERRORI / ANOMALIE</v>
      </c>
      <c r="R165" s="21" t="n">
        <f aca="false">IF(U165="","",IF(SUM(X165:AC165)+SUM(AF165:AP165)&gt;0,1,""))</f>
        <v>1</v>
      </c>
      <c r="S165" s="21" t="str">
        <f aca="false">IF(U165="","",IF(_xlfn.IFNA(VLOOKUP(CONCATENATE(C165," ",1),Partecipanti!AE$10:AF$1203,2,0),1)=1,"",1))</f>
        <v/>
      </c>
      <c r="U165" s="36" t="str">
        <f aca="false">TRIM(E165)</f>
        <v>Z61193F0BB</v>
      </c>
      <c r="V165" s="36"/>
      <c r="W165" s="36" t="n">
        <f aca="false">IF(R165="","",1)</f>
        <v>1</v>
      </c>
      <c r="X165" s="36" t="str">
        <f aca="false">IF(U165="","",IF(COUNTIF(U$7:U$601,U165)=1,"",COUNTIF(U$7:U$601,U165)))</f>
        <v/>
      </c>
      <c r="Y165" s="36" t="str">
        <f aca="false">IF(X165="","",IF(X165&gt;1,1,""))</f>
        <v/>
      </c>
      <c r="Z165" s="36" t="str">
        <f aca="false">IF(U165="","",IF(LEN(TRIM(U165))&lt;&gt;10,1,""))</f>
        <v/>
      </c>
      <c r="AB165" s="36" t="str">
        <f aca="false">IF(U165="","",IF(OR(LEN(TRIM(H165))&gt;250,LEN(TRIM(H165))&lt;1),1,""))</f>
        <v/>
      </c>
      <c r="AC165" s="36" t="str">
        <f aca="false">IF(U165="","",IF(OR(LEN(TRIM(H165))&gt;220,LEN(TRIM(H165))&lt;1),1,""))</f>
        <v/>
      </c>
      <c r="AD165" s="37" t="n">
        <f aca="false">IF(U165="","",LEN(TRIM(H165)))</f>
        <v>37</v>
      </c>
      <c r="AF165" s="36" t="n">
        <f aca="false">IF(I165="","",_xlfn.IFNA(VLOOKUP(I165,TabelleFisse!$B$4:$C$21,2,0),1))</f>
        <v>0</v>
      </c>
      <c r="AH165" s="36" t="str">
        <f aca="false">IF(U165="","",IF(OR(ISNUMBER(J165)=0,J165&lt;0),1,""))</f>
        <v/>
      </c>
      <c r="AI165" s="36" t="str">
        <f aca="false">IF(U165="","",IF(OR(ISNUMBER(M165)=0,M165&lt;0),1,""))</f>
        <v/>
      </c>
      <c r="AK165" s="36" t="n">
        <f aca="false">IF(OR(U165="",K165=""),"",IF(OR(K165&lt;TabelleFisse!E$4,K165&gt;TabelleFisse!E$5),1,""))</f>
        <v>1</v>
      </c>
      <c r="AL165" s="36" t="str">
        <f aca="false">IF(OR(U165="",L165=""),"",IF(OR(L165&lt;TabelleFisse!E$4,L165&gt;TabelleFisse!E$5),1,""))</f>
        <v/>
      </c>
      <c r="AM165" s="36" t="str">
        <f aca="false">IF(OR(U165="",K165=""),"",IF(K165&gt;TabelleFisse!E$6,1,""))</f>
        <v/>
      </c>
      <c r="AN165" s="36" t="str">
        <f aca="false">IF(OR(U165="",L165=""),"",IF(L165&gt;TabelleFisse!E$6,1,""))</f>
        <v/>
      </c>
      <c r="AP165" s="36" t="n">
        <f aca="false">IF(U165="","",_xlfn.IFNA(VLOOKUP(C165,Partecipanti!$N$10:$O$1203,2,0),1))</f>
        <v>0</v>
      </c>
      <c r="AS165" s="37" t="str">
        <f aca="false">IF(R165=1,CONCATENATE(C165," ",1),"")</f>
        <v>L159 1</v>
      </c>
    </row>
    <row r="166" customFormat="false" ht="100.5" hidden="false" customHeight="true" outlineLevel="0" collapsed="false">
      <c r="A166" s="25" t="s">
        <v>363</v>
      </c>
      <c r="B166" s="21" t="str">
        <f aca="false">IF(Q166="","",Q166)</f>
        <v>ERRORI / ANOMALIE</v>
      </c>
      <c r="C166" s="26" t="str">
        <f aca="false">IF(E166="","",CONCATENATE("L",A166))</f>
        <v>L160</v>
      </c>
      <c r="D166" s="27"/>
      <c r="E166" s="42" t="s">
        <v>364</v>
      </c>
      <c r="F166" s="39"/>
      <c r="G166" s="40"/>
      <c r="H166" s="31" t="s">
        <v>43</v>
      </c>
      <c r="I166" s="32" t="s">
        <v>44</v>
      </c>
      <c r="J166" s="43" t="n">
        <v>10000</v>
      </c>
      <c r="K166" s="41" t="n">
        <v>42464</v>
      </c>
      <c r="L166" s="41"/>
      <c r="M166" s="35" t="n">
        <v>0</v>
      </c>
      <c r="N166" s="42"/>
      <c r="O166" s="28" t="s">
        <v>45</v>
      </c>
      <c r="Q166" s="20" t="str">
        <f aca="false">IF(AND(R166="",S166="",U166=""),"",IF(OR(R166=1,S166=1),"ERRORI / ANOMALIE","OK"))</f>
        <v>ERRORI / ANOMALIE</v>
      </c>
      <c r="R166" s="21" t="n">
        <f aca="false">IF(U166="","",IF(SUM(X166:AC166)+SUM(AF166:AP166)&gt;0,1,""))</f>
        <v>1</v>
      </c>
      <c r="S166" s="21" t="str">
        <f aca="false">IF(U166="","",IF(_xlfn.IFNA(VLOOKUP(CONCATENATE(C166," ",1),Partecipanti!AE$10:AF$1203,2,0),1)=1,"",1))</f>
        <v/>
      </c>
      <c r="U166" s="36" t="str">
        <f aca="false">TRIM(E166)</f>
        <v>Z2219405FD</v>
      </c>
      <c r="V166" s="36"/>
      <c r="W166" s="36" t="n">
        <f aca="false">IF(R166="","",1)</f>
        <v>1</v>
      </c>
      <c r="X166" s="36" t="str">
        <f aca="false">IF(U166="","",IF(COUNTIF(U$7:U$601,U166)=1,"",COUNTIF(U$7:U$601,U166)))</f>
        <v/>
      </c>
      <c r="Y166" s="36" t="str">
        <f aca="false">IF(X166="","",IF(X166&gt;1,1,""))</f>
        <v/>
      </c>
      <c r="Z166" s="36" t="str">
        <f aca="false">IF(U166="","",IF(LEN(TRIM(U166))&lt;&gt;10,1,""))</f>
        <v/>
      </c>
      <c r="AB166" s="36" t="str">
        <f aca="false">IF(U166="","",IF(OR(LEN(TRIM(H166))&gt;250,LEN(TRIM(H166))&lt;1),1,""))</f>
        <v/>
      </c>
      <c r="AC166" s="36" t="str">
        <f aca="false">IF(U166="","",IF(OR(LEN(TRIM(H166))&gt;220,LEN(TRIM(H166))&lt;1),1,""))</f>
        <v/>
      </c>
      <c r="AD166" s="37" t="n">
        <f aca="false">IF(U166="","",LEN(TRIM(H166)))</f>
        <v>37</v>
      </c>
      <c r="AF166" s="36" t="n">
        <f aca="false">IF(I166="","",_xlfn.IFNA(VLOOKUP(I166,TabelleFisse!$B$4:$C$21,2,0),1))</f>
        <v>0</v>
      </c>
      <c r="AH166" s="36" t="str">
        <f aca="false">IF(U166="","",IF(OR(ISNUMBER(J166)=0,J166&lt;0),1,""))</f>
        <v/>
      </c>
      <c r="AI166" s="36" t="str">
        <f aca="false">IF(U166="","",IF(OR(ISNUMBER(M166)=0,M166&lt;0),1,""))</f>
        <v/>
      </c>
      <c r="AK166" s="36" t="n">
        <f aca="false">IF(OR(U166="",K166=""),"",IF(OR(K166&lt;TabelleFisse!E$4,K166&gt;TabelleFisse!E$5),1,""))</f>
        <v>1</v>
      </c>
      <c r="AL166" s="36" t="str">
        <f aca="false">IF(OR(U166="",L166=""),"",IF(OR(L166&lt;TabelleFisse!E$4,L166&gt;TabelleFisse!E$5),1,""))</f>
        <v/>
      </c>
      <c r="AM166" s="36" t="str">
        <f aca="false">IF(OR(U166="",K166=""),"",IF(K166&gt;TabelleFisse!E$6,1,""))</f>
        <v/>
      </c>
      <c r="AN166" s="36" t="str">
        <f aca="false">IF(OR(U166="",L166=""),"",IF(L166&gt;TabelleFisse!E$6,1,""))</f>
        <v/>
      </c>
      <c r="AP166" s="36" t="n">
        <f aca="false">IF(U166="","",_xlfn.IFNA(VLOOKUP(C166,Partecipanti!$N$10:$O$1203,2,0),1))</f>
        <v>0</v>
      </c>
      <c r="AS166" s="37" t="str">
        <f aca="false">IF(R166=1,CONCATENATE(C166," ",1),"")</f>
        <v>L160 1</v>
      </c>
    </row>
    <row r="167" customFormat="false" ht="100.5" hidden="false" customHeight="true" outlineLevel="0" collapsed="false">
      <c r="A167" s="25" t="s">
        <v>365</v>
      </c>
      <c r="B167" s="21" t="str">
        <f aca="false">IF(Q167="","",Q167)</f>
        <v>ERRORI / ANOMALIE</v>
      </c>
      <c r="C167" s="26" t="str">
        <f aca="false">IF(E167="","",CONCATENATE("L",A167))</f>
        <v>L161</v>
      </c>
      <c r="D167" s="27"/>
      <c r="E167" s="42" t="s">
        <v>366</v>
      </c>
      <c r="F167" s="39"/>
      <c r="G167" s="40"/>
      <c r="H167" s="31" t="s">
        <v>43</v>
      </c>
      <c r="I167" s="32" t="s">
        <v>44</v>
      </c>
      <c r="J167" s="43" t="n">
        <v>30000</v>
      </c>
      <c r="K167" s="41" t="n">
        <v>42464</v>
      </c>
      <c r="L167" s="41"/>
      <c r="M167" s="35" t="n">
        <v>0</v>
      </c>
      <c r="N167" s="42"/>
      <c r="O167" s="28" t="s">
        <v>45</v>
      </c>
      <c r="Q167" s="20" t="str">
        <f aca="false">IF(AND(R167="",S167="",U167=""),"",IF(OR(R167=1,S167=1),"ERRORI / ANOMALIE","OK"))</f>
        <v>ERRORI / ANOMALIE</v>
      </c>
      <c r="R167" s="21" t="n">
        <f aca="false">IF(U167="","",IF(SUM(X167:AC167)+SUM(AF167:AP167)&gt;0,1,""))</f>
        <v>1</v>
      </c>
      <c r="S167" s="21" t="str">
        <f aca="false">IF(U167="","",IF(_xlfn.IFNA(VLOOKUP(CONCATENATE(C167," ",1),Partecipanti!AE$10:AF$1203,2,0),1)=1,"",1))</f>
        <v/>
      </c>
      <c r="U167" s="36" t="str">
        <f aca="false">TRIM(E167)</f>
        <v>Z2A194072A</v>
      </c>
      <c r="V167" s="36"/>
      <c r="W167" s="36" t="n">
        <f aca="false">IF(R167="","",1)</f>
        <v>1</v>
      </c>
      <c r="X167" s="36" t="str">
        <f aca="false">IF(U167="","",IF(COUNTIF(U$7:U$601,U167)=1,"",COUNTIF(U$7:U$601,U167)))</f>
        <v/>
      </c>
      <c r="Y167" s="36" t="str">
        <f aca="false">IF(X167="","",IF(X167&gt;1,1,""))</f>
        <v/>
      </c>
      <c r="Z167" s="36" t="str">
        <f aca="false">IF(U167="","",IF(LEN(TRIM(U167))&lt;&gt;10,1,""))</f>
        <v/>
      </c>
      <c r="AB167" s="36" t="str">
        <f aca="false">IF(U167="","",IF(OR(LEN(TRIM(H167))&gt;250,LEN(TRIM(H167))&lt;1),1,""))</f>
        <v/>
      </c>
      <c r="AC167" s="36" t="str">
        <f aca="false">IF(U167="","",IF(OR(LEN(TRIM(H167))&gt;220,LEN(TRIM(H167))&lt;1),1,""))</f>
        <v/>
      </c>
      <c r="AD167" s="37" t="n">
        <f aca="false">IF(U167="","",LEN(TRIM(H167)))</f>
        <v>37</v>
      </c>
      <c r="AF167" s="36" t="n">
        <f aca="false">IF(I167="","",_xlfn.IFNA(VLOOKUP(I167,TabelleFisse!$B$4:$C$21,2,0),1))</f>
        <v>0</v>
      </c>
      <c r="AH167" s="36" t="str">
        <f aca="false">IF(U167="","",IF(OR(ISNUMBER(J167)=0,J167&lt;0),1,""))</f>
        <v/>
      </c>
      <c r="AI167" s="36" t="str">
        <f aca="false">IF(U167="","",IF(OR(ISNUMBER(M167)=0,M167&lt;0),1,""))</f>
        <v/>
      </c>
      <c r="AK167" s="36" t="n">
        <f aca="false">IF(OR(U167="",K167=""),"",IF(OR(K167&lt;TabelleFisse!E$4,K167&gt;TabelleFisse!E$5),1,""))</f>
        <v>1</v>
      </c>
      <c r="AL167" s="36" t="str">
        <f aca="false">IF(OR(U167="",L167=""),"",IF(OR(L167&lt;TabelleFisse!E$4,L167&gt;TabelleFisse!E$5),1,""))</f>
        <v/>
      </c>
      <c r="AM167" s="36" t="str">
        <f aca="false">IF(OR(U167="",K167=""),"",IF(K167&gt;TabelleFisse!E$6,1,""))</f>
        <v/>
      </c>
      <c r="AN167" s="36" t="str">
        <f aca="false">IF(OR(U167="",L167=""),"",IF(L167&gt;TabelleFisse!E$6,1,""))</f>
        <v/>
      </c>
      <c r="AP167" s="36" t="n">
        <f aca="false">IF(U167="","",_xlfn.IFNA(VLOOKUP(C167,Partecipanti!$N$10:$O$1203,2,0),1))</f>
        <v>0</v>
      </c>
      <c r="AS167" s="37" t="str">
        <f aca="false">IF(R167=1,CONCATENATE(C167," ",1),"")</f>
        <v>L161 1</v>
      </c>
    </row>
    <row r="168" customFormat="false" ht="100.5" hidden="false" customHeight="true" outlineLevel="0" collapsed="false">
      <c r="A168" s="25" t="s">
        <v>367</v>
      </c>
      <c r="B168" s="21" t="str">
        <f aca="false">IF(Q168="","",Q168)</f>
        <v>ERRORI / ANOMALIE</v>
      </c>
      <c r="C168" s="26" t="str">
        <f aca="false">IF(E168="","",CONCATENATE("L",A168))</f>
        <v>L162</v>
      </c>
      <c r="D168" s="27"/>
      <c r="E168" s="42" t="s">
        <v>368</v>
      </c>
      <c r="F168" s="39"/>
      <c r="G168" s="40"/>
      <c r="H168" s="31" t="s">
        <v>43</v>
      </c>
      <c r="I168" s="32" t="s">
        <v>44</v>
      </c>
      <c r="J168" s="43" t="n">
        <v>30000</v>
      </c>
      <c r="K168" s="41" t="n">
        <v>42464</v>
      </c>
      <c r="L168" s="41"/>
      <c r="M168" s="35" t="n">
        <v>0</v>
      </c>
      <c r="N168" s="42"/>
      <c r="O168" s="28" t="s">
        <v>45</v>
      </c>
      <c r="Q168" s="20" t="str">
        <f aca="false">IF(AND(R168="",S168="",U168=""),"",IF(OR(R168=1,S168=1),"ERRORI / ANOMALIE","OK"))</f>
        <v>ERRORI / ANOMALIE</v>
      </c>
      <c r="R168" s="21" t="n">
        <f aca="false">IF(U168="","",IF(SUM(X168:AC168)+SUM(AF168:AP168)&gt;0,1,""))</f>
        <v>1</v>
      </c>
      <c r="S168" s="21" t="str">
        <f aca="false">IF(U168="","",IF(_xlfn.IFNA(VLOOKUP(CONCATENATE(C168," ",1),Partecipanti!AE$10:AF$1203,2,0),1)=1,"",1))</f>
        <v/>
      </c>
      <c r="U168" s="36" t="str">
        <f aca="false">TRIM(E168)</f>
        <v>ZB1194DA37</v>
      </c>
      <c r="V168" s="36"/>
      <c r="W168" s="36" t="n">
        <f aca="false">IF(R168="","",1)</f>
        <v>1</v>
      </c>
      <c r="X168" s="36" t="str">
        <f aca="false">IF(U168="","",IF(COUNTIF(U$7:U$601,U168)=1,"",COUNTIF(U$7:U$601,U168)))</f>
        <v/>
      </c>
      <c r="Y168" s="36" t="str">
        <f aca="false">IF(X168="","",IF(X168&gt;1,1,""))</f>
        <v/>
      </c>
      <c r="Z168" s="36" t="str">
        <f aca="false">IF(U168="","",IF(LEN(TRIM(U168))&lt;&gt;10,1,""))</f>
        <v/>
      </c>
      <c r="AB168" s="36" t="str">
        <f aca="false">IF(U168="","",IF(OR(LEN(TRIM(H168))&gt;250,LEN(TRIM(H168))&lt;1),1,""))</f>
        <v/>
      </c>
      <c r="AC168" s="36" t="str">
        <f aca="false">IF(U168="","",IF(OR(LEN(TRIM(H168))&gt;220,LEN(TRIM(H168))&lt;1),1,""))</f>
        <v/>
      </c>
      <c r="AD168" s="37" t="n">
        <f aca="false">IF(U168="","",LEN(TRIM(H168)))</f>
        <v>37</v>
      </c>
      <c r="AF168" s="36" t="n">
        <f aca="false">IF(I168="","",_xlfn.IFNA(VLOOKUP(I168,TabelleFisse!$B$4:$C$21,2,0),1))</f>
        <v>0</v>
      </c>
      <c r="AH168" s="36" t="str">
        <f aca="false">IF(U168="","",IF(OR(ISNUMBER(J168)=0,J168&lt;0),1,""))</f>
        <v/>
      </c>
      <c r="AI168" s="36" t="str">
        <f aca="false">IF(U168="","",IF(OR(ISNUMBER(M168)=0,M168&lt;0),1,""))</f>
        <v/>
      </c>
      <c r="AK168" s="36" t="n">
        <f aca="false">IF(OR(U168="",K168=""),"",IF(OR(K168&lt;TabelleFisse!E$4,K168&gt;TabelleFisse!E$5),1,""))</f>
        <v>1</v>
      </c>
      <c r="AL168" s="36" t="str">
        <f aca="false">IF(OR(U168="",L168=""),"",IF(OR(L168&lt;TabelleFisse!E$4,L168&gt;TabelleFisse!E$5),1,""))</f>
        <v/>
      </c>
      <c r="AM168" s="36" t="str">
        <f aca="false">IF(OR(U168="",K168=""),"",IF(K168&gt;TabelleFisse!E$6,1,""))</f>
        <v/>
      </c>
      <c r="AN168" s="36" t="str">
        <f aca="false">IF(OR(U168="",L168=""),"",IF(L168&gt;TabelleFisse!E$6,1,""))</f>
        <v/>
      </c>
      <c r="AP168" s="36" t="n">
        <f aca="false">IF(U168="","",_xlfn.IFNA(VLOOKUP(C168,Partecipanti!$N$10:$O$1203,2,0),1))</f>
        <v>0</v>
      </c>
      <c r="AS168" s="37" t="str">
        <f aca="false">IF(R168=1,CONCATENATE(C168," ",1),"")</f>
        <v>L162 1</v>
      </c>
    </row>
    <row r="169" customFormat="false" ht="100.5" hidden="false" customHeight="true" outlineLevel="0" collapsed="false">
      <c r="A169" s="25" t="s">
        <v>369</v>
      </c>
      <c r="B169" s="21" t="str">
        <f aca="false">IF(Q169="","",Q169)</f>
        <v>ERRORI / ANOMALIE</v>
      </c>
      <c r="C169" s="26" t="str">
        <f aca="false">IF(E169="","",CONCATENATE("L",A169))</f>
        <v>L163</v>
      </c>
      <c r="D169" s="27"/>
      <c r="E169" s="42" t="s">
        <v>370</v>
      </c>
      <c r="F169" s="39"/>
      <c r="G169" s="40"/>
      <c r="H169" s="31" t="s">
        <v>43</v>
      </c>
      <c r="I169" s="32" t="s">
        <v>44</v>
      </c>
      <c r="J169" s="43" t="n">
        <v>20000</v>
      </c>
      <c r="K169" s="41" t="n">
        <v>42464</v>
      </c>
      <c r="L169" s="41"/>
      <c r="M169" s="35" t="n">
        <v>0</v>
      </c>
      <c r="N169" s="42"/>
      <c r="O169" s="28" t="s">
        <v>45</v>
      </c>
      <c r="Q169" s="20" t="str">
        <f aca="false">IF(AND(R169="",S169="",U169=""),"",IF(OR(R169=1,S169=1),"ERRORI / ANOMALIE","OK"))</f>
        <v>ERRORI / ANOMALIE</v>
      </c>
      <c r="R169" s="21" t="n">
        <f aca="false">IF(U169="","",IF(SUM(X169:AC169)+SUM(AF169:AP169)&gt;0,1,""))</f>
        <v>1</v>
      </c>
      <c r="S169" s="21" t="str">
        <f aca="false">IF(U169="","",IF(_xlfn.IFNA(VLOOKUP(CONCATENATE(C169," ",1),Partecipanti!AE$10:AF$1203,2,0),1)=1,"",1))</f>
        <v/>
      </c>
      <c r="U169" s="36" t="str">
        <f aca="false">TRIM(E169)</f>
        <v>ZD61941721</v>
      </c>
      <c r="V169" s="36"/>
      <c r="W169" s="36" t="n">
        <f aca="false">IF(R169="","",1)</f>
        <v>1</v>
      </c>
      <c r="X169" s="36" t="str">
        <f aca="false">IF(U169="","",IF(COUNTIF(U$7:U$601,U169)=1,"",COUNTIF(U$7:U$601,U169)))</f>
        <v/>
      </c>
      <c r="Y169" s="36" t="str">
        <f aca="false">IF(X169="","",IF(X169&gt;1,1,""))</f>
        <v/>
      </c>
      <c r="Z169" s="36" t="str">
        <f aca="false">IF(U169="","",IF(LEN(TRIM(U169))&lt;&gt;10,1,""))</f>
        <v/>
      </c>
      <c r="AB169" s="36" t="str">
        <f aca="false">IF(U169="","",IF(OR(LEN(TRIM(H169))&gt;250,LEN(TRIM(H169))&lt;1),1,""))</f>
        <v/>
      </c>
      <c r="AC169" s="36" t="str">
        <f aca="false">IF(U169="","",IF(OR(LEN(TRIM(H169))&gt;220,LEN(TRIM(H169))&lt;1),1,""))</f>
        <v/>
      </c>
      <c r="AD169" s="37" t="n">
        <f aca="false">IF(U169="","",LEN(TRIM(H169)))</f>
        <v>37</v>
      </c>
      <c r="AF169" s="36" t="n">
        <f aca="false">IF(I169="","",_xlfn.IFNA(VLOOKUP(I169,TabelleFisse!$B$4:$C$21,2,0),1))</f>
        <v>0</v>
      </c>
      <c r="AH169" s="36" t="str">
        <f aca="false">IF(U169="","",IF(OR(ISNUMBER(J169)=0,J169&lt;0),1,""))</f>
        <v/>
      </c>
      <c r="AI169" s="36" t="str">
        <f aca="false">IF(U169="","",IF(OR(ISNUMBER(M169)=0,M169&lt;0),1,""))</f>
        <v/>
      </c>
      <c r="AK169" s="36" t="n">
        <f aca="false">IF(OR(U169="",K169=""),"",IF(OR(K169&lt;TabelleFisse!E$4,K169&gt;TabelleFisse!E$5),1,""))</f>
        <v>1</v>
      </c>
      <c r="AL169" s="36" t="str">
        <f aca="false">IF(OR(U169="",L169=""),"",IF(OR(L169&lt;TabelleFisse!E$4,L169&gt;TabelleFisse!E$5),1,""))</f>
        <v/>
      </c>
      <c r="AM169" s="36" t="str">
        <f aca="false">IF(OR(U169="",K169=""),"",IF(K169&gt;TabelleFisse!E$6,1,""))</f>
        <v/>
      </c>
      <c r="AN169" s="36" t="str">
        <f aca="false">IF(OR(U169="",L169=""),"",IF(L169&gt;TabelleFisse!E$6,1,""))</f>
        <v/>
      </c>
      <c r="AP169" s="36" t="n">
        <f aca="false">IF(U169="","",_xlfn.IFNA(VLOOKUP(C169,Partecipanti!$N$10:$O$1203,2,0),1))</f>
        <v>0</v>
      </c>
      <c r="AS169" s="37" t="str">
        <f aca="false">IF(R169=1,CONCATENATE(C169," ",1),"")</f>
        <v>L163 1</v>
      </c>
    </row>
    <row r="170" customFormat="false" ht="100.5" hidden="false" customHeight="true" outlineLevel="0" collapsed="false">
      <c r="A170" s="25" t="s">
        <v>371</v>
      </c>
      <c r="B170" s="21" t="str">
        <f aca="false">IF(Q170="","",Q170)</f>
        <v>ERRORI / ANOMALIE</v>
      </c>
      <c r="C170" s="26" t="str">
        <f aca="false">IF(E170="","",CONCATENATE("L",A170))</f>
        <v>L164</v>
      </c>
      <c r="D170" s="27"/>
      <c r="E170" s="42" t="s">
        <v>372</v>
      </c>
      <c r="F170" s="39"/>
      <c r="G170" s="40"/>
      <c r="H170" s="31" t="s">
        <v>43</v>
      </c>
      <c r="I170" s="32" t="s">
        <v>44</v>
      </c>
      <c r="J170" s="43" t="n">
        <v>20000</v>
      </c>
      <c r="K170" s="41" t="n">
        <v>42465</v>
      </c>
      <c r="L170" s="41"/>
      <c r="M170" s="35" t="n">
        <v>0</v>
      </c>
      <c r="N170" s="42"/>
      <c r="O170" s="28" t="s">
        <v>45</v>
      </c>
      <c r="Q170" s="20" t="str">
        <f aca="false">IF(AND(R170="",S170="",U170=""),"",IF(OR(R170=1,S170=1),"ERRORI / ANOMALIE","OK"))</f>
        <v>ERRORI / ANOMALIE</v>
      </c>
      <c r="R170" s="21" t="n">
        <f aca="false">IF(U170="","",IF(SUM(X170:AC170)+SUM(AF170:AP170)&gt;0,1,""))</f>
        <v>1</v>
      </c>
      <c r="S170" s="21" t="str">
        <f aca="false">IF(U170="","",IF(_xlfn.IFNA(VLOOKUP(CONCATENATE(C170," ",1),Partecipanti!AE$10:AF$1203,2,0),1)=1,"",1))</f>
        <v/>
      </c>
      <c r="U170" s="36" t="str">
        <f aca="false">TRIM(E170)</f>
        <v>ZC81948BF4</v>
      </c>
      <c r="V170" s="36"/>
      <c r="W170" s="36" t="n">
        <f aca="false">IF(R170="","",1)</f>
        <v>1</v>
      </c>
      <c r="X170" s="36" t="str">
        <f aca="false">IF(U170="","",IF(COUNTIF(U$7:U$601,U170)=1,"",COUNTIF(U$7:U$601,U170)))</f>
        <v/>
      </c>
      <c r="Y170" s="36" t="str">
        <f aca="false">IF(X170="","",IF(X170&gt;1,1,""))</f>
        <v/>
      </c>
      <c r="Z170" s="36" t="str">
        <f aca="false">IF(U170="","",IF(LEN(TRIM(U170))&lt;&gt;10,1,""))</f>
        <v/>
      </c>
      <c r="AB170" s="36" t="str">
        <f aca="false">IF(U170="","",IF(OR(LEN(TRIM(H170))&gt;250,LEN(TRIM(H170))&lt;1),1,""))</f>
        <v/>
      </c>
      <c r="AC170" s="36" t="str">
        <f aca="false">IF(U170="","",IF(OR(LEN(TRIM(H170))&gt;220,LEN(TRIM(H170))&lt;1),1,""))</f>
        <v/>
      </c>
      <c r="AD170" s="37" t="n">
        <f aca="false">IF(U170="","",LEN(TRIM(H170)))</f>
        <v>37</v>
      </c>
      <c r="AF170" s="36" t="n">
        <f aca="false">IF(I170="","",_xlfn.IFNA(VLOOKUP(I170,TabelleFisse!$B$4:$C$21,2,0),1))</f>
        <v>0</v>
      </c>
      <c r="AH170" s="36" t="str">
        <f aca="false">IF(U170="","",IF(OR(ISNUMBER(J170)=0,J170&lt;0),1,""))</f>
        <v/>
      </c>
      <c r="AI170" s="36" t="str">
        <f aca="false">IF(U170="","",IF(OR(ISNUMBER(M170)=0,M170&lt;0),1,""))</f>
        <v/>
      </c>
      <c r="AK170" s="36" t="n">
        <f aca="false">IF(OR(U170="",K170=""),"",IF(OR(K170&lt;TabelleFisse!E$4,K170&gt;TabelleFisse!E$5),1,""))</f>
        <v>1</v>
      </c>
      <c r="AL170" s="36" t="str">
        <f aca="false">IF(OR(U170="",L170=""),"",IF(OR(L170&lt;TabelleFisse!E$4,L170&gt;TabelleFisse!E$5),1,""))</f>
        <v/>
      </c>
      <c r="AM170" s="36" t="str">
        <f aca="false">IF(OR(U170="",K170=""),"",IF(K170&gt;TabelleFisse!E$6,1,""))</f>
        <v/>
      </c>
      <c r="AN170" s="36" t="str">
        <f aca="false">IF(OR(U170="",L170=""),"",IF(L170&gt;TabelleFisse!E$6,1,""))</f>
        <v/>
      </c>
      <c r="AP170" s="36" t="n">
        <f aca="false">IF(U170="","",_xlfn.IFNA(VLOOKUP(C170,Partecipanti!$N$10:$O$1203,2,0),1))</f>
        <v>0</v>
      </c>
      <c r="AS170" s="37" t="str">
        <f aca="false">IF(R170=1,CONCATENATE(C170," ",1),"")</f>
        <v>L164 1</v>
      </c>
    </row>
    <row r="171" customFormat="false" ht="100.5" hidden="false" customHeight="true" outlineLevel="0" collapsed="false">
      <c r="A171" s="25" t="s">
        <v>373</v>
      </c>
      <c r="B171" s="21" t="str">
        <f aca="false">IF(Q171="","",Q171)</f>
        <v>ERRORI / ANOMALIE</v>
      </c>
      <c r="C171" s="26" t="str">
        <f aca="false">IF(E171="","",CONCATENATE("L",A171))</f>
        <v>L165</v>
      </c>
      <c r="D171" s="27"/>
      <c r="E171" s="42" t="s">
        <v>374</v>
      </c>
      <c r="F171" s="39"/>
      <c r="G171" s="40"/>
      <c r="H171" s="31" t="s">
        <v>43</v>
      </c>
      <c r="I171" s="32" t="s">
        <v>44</v>
      </c>
      <c r="J171" s="43" t="n">
        <v>20000</v>
      </c>
      <c r="K171" s="41" t="n">
        <v>42471</v>
      </c>
      <c r="L171" s="41"/>
      <c r="M171" s="35" t="n">
        <v>0</v>
      </c>
      <c r="N171" s="42"/>
      <c r="O171" s="28" t="s">
        <v>45</v>
      </c>
      <c r="Q171" s="20" t="str">
        <f aca="false">IF(AND(R171="",S171="",U171=""),"",IF(OR(R171=1,S171=1),"ERRORI / ANOMALIE","OK"))</f>
        <v>ERRORI / ANOMALIE</v>
      </c>
      <c r="R171" s="21" t="n">
        <f aca="false">IF(U171="","",IF(SUM(X171:AC171)+SUM(AF171:AP171)&gt;0,1,""))</f>
        <v>1</v>
      </c>
      <c r="S171" s="21" t="str">
        <f aca="false">IF(U171="","",IF(_xlfn.IFNA(VLOOKUP(CONCATENATE(C171," ",1),Partecipanti!AE$10:AF$1203,2,0),1)=1,"",1))</f>
        <v/>
      </c>
      <c r="U171" s="36" t="str">
        <f aca="false">TRIM(E171)</f>
        <v>Z46195AE6E</v>
      </c>
      <c r="V171" s="36"/>
      <c r="W171" s="36" t="n">
        <f aca="false">IF(R171="","",1)</f>
        <v>1</v>
      </c>
      <c r="X171" s="36" t="str">
        <f aca="false">IF(U171="","",IF(COUNTIF(U$7:U$601,U171)=1,"",COUNTIF(U$7:U$601,U171)))</f>
        <v/>
      </c>
      <c r="Y171" s="36" t="str">
        <f aca="false">IF(X171="","",IF(X171&gt;1,1,""))</f>
        <v/>
      </c>
      <c r="Z171" s="36" t="str">
        <f aca="false">IF(U171="","",IF(LEN(TRIM(U171))&lt;&gt;10,1,""))</f>
        <v/>
      </c>
      <c r="AB171" s="36" t="str">
        <f aca="false">IF(U171="","",IF(OR(LEN(TRIM(H171))&gt;250,LEN(TRIM(H171))&lt;1),1,""))</f>
        <v/>
      </c>
      <c r="AC171" s="36" t="str">
        <f aca="false">IF(U171="","",IF(OR(LEN(TRIM(H171))&gt;220,LEN(TRIM(H171))&lt;1),1,""))</f>
        <v/>
      </c>
      <c r="AD171" s="37" t="n">
        <f aca="false">IF(U171="","",LEN(TRIM(H171)))</f>
        <v>37</v>
      </c>
      <c r="AF171" s="36" t="n">
        <f aca="false">IF(I171="","",_xlfn.IFNA(VLOOKUP(I171,TabelleFisse!$B$4:$C$21,2,0),1))</f>
        <v>0</v>
      </c>
      <c r="AH171" s="36" t="str">
        <f aca="false">IF(U171="","",IF(OR(ISNUMBER(J171)=0,J171&lt;0),1,""))</f>
        <v/>
      </c>
      <c r="AI171" s="36" t="str">
        <f aca="false">IF(U171="","",IF(OR(ISNUMBER(M171)=0,M171&lt;0),1,""))</f>
        <v/>
      </c>
      <c r="AK171" s="36" t="n">
        <f aca="false">IF(OR(U171="",K171=""),"",IF(OR(K171&lt;TabelleFisse!E$4,K171&gt;TabelleFisse!E$5),1,""))</f>
        <v>1</v>
      </c>
      <c r="AL171" s="36" t="str">
        <f aca="false">IF(OR(U171="",L171=""),"",IF(OR(L171&lt;TabelleFisse!E$4,L171&gt;TabelleFisse!E$5),1,""))</f>
        <v/>
      </c>
      <c r="AM171" s="36" t="str">
        <f aca="false">IF(OR(U171="",K171=""),"",IF(K171&gt;TabelleFisse!E$6,1,""))</f>
        <v/>
      </c>
      <c r="AN171" s="36" t="str">
        <f aca="false">IF(OR(U171="",L171=""),"",IF(L171&gt;TabelleFisse!E$6,1,""))</f>
        <v/>
      </c>
      <c r="AP171" s="36" t="n">
        <f aca="false">IF(U171="","",_xlfn.IFNA(VLOOKUP(C171,Partecipanti!$N$10:$O$1203,2,0),1))</f>
        <v>0</v>
      </c>
      <c r="AS171" s="37" t="str">
        <f aca="false">IF(R171=1,CONCATENATE(C171," ",1),"")</f>
        <v>L165 1</v>
      </c>
    </row>
    <row r="172" customFormat="false" ht="100.5" hidden="false" customHeight="true" outlineLevel="0" collapsed="false">
      <c r="A172" s="25" t="s">
        <v>375</v>
      </c>
      <c r="B172" s="21" t="str">
        <f aca="false">IF(Q172="","",Q172)</f>
        <v>ERRORI / ANOMALIE</v>
      </c>
      <c r="C172" s="26" t="str">
        <f aca="false">IF(E172="","",CONCATENATE("L",A172))</f>
        <v>L166</v>
      </c>
      <c r="D172" s="27"/>
      <c r="E172" s="42" t="s">
        <v>376</v>
      </c>
      <c r="F172" s="39"/>
      <c r="G172" s="40"/>
      <c r="H172" s="31" t="s">
        <v>43</v>
      </c>
      <c r="I172" s="32" t="s">
        <v>44</v>
      </c>
      <c r="J172" s="43" t="n">
        <v>10000</v>
      </c>
      <c r="K172" s="41" t="n">
        <v>42471</v>
      </c>
      <c r="L172" s="41"/>
      <c r="M172" s="35" t="n">
        <v>0</v>
      </c>
      <c r="N172" s="42"/>
      <c r="O172" s="28" t="s">
        <v>45</v>
      </c>
      <c r="Q172" s="20" t="str">
        <f aca="false">IF(AND(R172="",S172="",U172=""),"",IF(OR(R172=1,S172=1),"ERRORI / ANOMALIE","OK"))</f>
        <v>ERRORI / ANOMALIE</v>
      </c>
      <c r="R172" s="21" t="n">
        <f aca="false">IF(U172="","",IF(SUM(X172:AC172)+SUM(AF172:AP172)&gt;0,1,""))</f>
        <v>1</v>
      </c>
      <c r="S172" s="21" t="str">
        <f aca="false">IF(U172="","",IF(_xlfn.IFNA(VLOOKUP(CONCATENATE(C172," ",1),Partecipanti!AE$10:AF$1203,2,0),1)=1,"",1))</f>
        <v/>
      </c>
      <c r="U172" s="36" t="str">
        <f aca="false">TRIM(E172)</f>
        <v>Z6D195B9EC</v>
      </c>
      <c r="V172" s="36"/>
      <c r="W172" s="36" t="n">
        <f aca="false">IF(R172="","",1)</f>
        <v>1</v>
      </c>
      <c r="X172" s="36" t="str">
        <f aca="false">IF(U172="","",IF(COUNTIF(U$7:U$601,U172)=1,"",COUNTIF(U$7:U$601,U172)))</f>
        <v/>
      </c>
      <c r="Y172" s="36" t="str">
        <f aca="false">IF(X172="","",IF(X172&gt;1,1,""))</f>
        <v/>
      </c>
      <c r="Z172" s="36" t="str">
        <f aca="false">IF(U172="","",IF(LEN(TRIM(U172))&lt;&gt;10,1,""))</f>
        <v/>
      </c>
      <c r="AB172" s="36" t="str">
        <f aca="false">IF(U172="","",IF(OR(LEN(TRIM(H172))&gt;250,LEN(TRIM(H172))&lt;1),1,""))</f>
        <v/>
      </c>
      <c r="AC172" s="36" t="str">
        <f aca="false">IF(U172="","",IF(OR(LEN(TRIM(H172))&gt;220,LEN(TRIM(H172))&lt;1),1,""))</f>
        <v/>
      </c>
      <c r="AD172" s="37" t="n">
        <f aca="false">IF(U172="","",LEN(TRIM(H172)))</f>
        <v>37</v>
      </c>
      <c r="AF172" s="36" t="n">
        <f aca="false">IF(I172="","",_xlfn.IFNA(VLOOKUP(I172,TabelleFisse!$B$4:$C$21,2,0),1))</f>
        <v>0</v>
      </c>
      <c r="AH172" s="36" t="str">
        <f aca="false">IF(U172="","",IF(OR(ISNUMBER(J172)=0,J172&lt;0),1,""))</f>
        <v/>
      </c>
      <c r="AI172" s="36" t="str">
        <f aca="false">IF(U172="","",IF(OR(ISNUMBER(M172)=0,M172&lt;0),1,""))</f>
        <v/>
      </c>
      <c r="AK172" s="36" t="n">
        <f aca="false">IF(OR(U172="",K172=""),"",IF(OR(K172&lt;TabelleFisse!E$4,K172&gt;TabelleFisse!E$5),1,""))</f>
        <v>1</v>
      </c>
      <c r="AL172" s="36" t="str">
        <f aca="false">IF(OR(U172="",L172=""),"",IF(OR(L172&lt;TabelleFisse!E$4,L172&gt;TabelleFisse!E$5),1,""))</f>
        <v/>
      </c>
      <c r="AM172" s="36" t="str">
        <f aca="false">IF(OR(U172="",K172=""),"",IF(K172&gt;TabelleFisse!E$6,1,""))</f>
        <v/>
      </c>
      <c r="AN172" s="36" t="str">
        <f aca="false">IF(OR(U172="",L172=""),"",IF(L172&gt;TabelleFisse!E$6,1,""))</f>
        <v/>
      </c>
      <c r="AP172" s="36" t="n">
        <f aca="false">IF(U172="","",_xlfn.IFNA(VLOOKUP(C172,Partecipanti!$N$10:$O$1203,2,0),1))</f>
        <v>0</v>
      </c>
      <c r="AS172" s="37" t="str">
        <f aca="false">IF(R172=1,CONCATENATE(C172," ",1),"")</f>
        <v>L166 1</v>
      </c>
    </row>
    <row r="173" customFormat="false" ht="100.5" hidden="false" customHeight="true" outlineLevel="0" collapsed="false">
      <c r="A173" s="25" t="s">
        <v>377</v>
      </c>
      <c r="B173" s="21" t="str">
        <f aca="false">IF(Q173="","",Q173)</f>
        <v>ERRORI / ANOMALIE</v>
      </c>
      <c r="C173" s="26" t="str">
        <f aca="false">IF(E173="","",CONCATENATE("L",A173))</f>
        <v>L167</v>
      </c>
      <c r="D173" s="27"/>
      <c r="E173" s="42" t="s">
        <v>378</v>
      </c>
      <c r="F173" s="39"/>
      <c r="G173" s="40"/>
      <c r="H173" s="31" t="s">
        <v>43</v>
      </c>
      <c r="I173" s="32" t="s">
        <v>44</v>
      </c>
      <c r="J173" s="43" t="n">
        <v>10000</v>
      </c>
      <c r="K173" s="41" t="n">
        <v>42471</v>
      </c>
      <c r="L173" s="41"/>
      <c r="M173" s="35" t="n">
        <v>0</v>
      </c>
      <c r="N173" s="42"/>
      <c r="O173" s="28" t="s">
        <v>45</v>
      </c>
      <c r="Q173" s="20" t="str">
        <f aca="false">IF(AND(R173="",S173="",U173=""),"",IF(OR(R173=1,S173=1),"ERRORI / ANOMALIE","OK"))</f>
        <v>ERRORI / ANOMALIE</v>
      </c>
      <c r="R173" s="21" t="n">
        <f aca="false">IF(U173="","",IF(SUM(X173:AC173)+SUM(AF173:AP173)&gt;0,1,""))</f>
        <v>1</v>
      </c>
      <c r="S173" s="21" t="str">
        <f aca="false">IF(U173="","",IF(_xlfn.IFNA(VLOOKUP(CONCATENATE(C173," ",1),Partecipanti!AE$10:AF$1203,2,0),1)=1,"",1))</f>
        <v/>
      </c>
      <c r="U173" s="36" t="str">
        <f aca="false">TRIM(E173)</f>
        <v>Z4A195BC41</v>
      </c>
      <c r="V173" s="36"/>
      <c r="W173" s="36" t="n">
        <f aca="false">IF(R173="","",1)</f>
        <v>1</v>
      </c>
      <c r="X173" s="36" t="str">
        <f aca="false">IF(U173="","",IF(COUNTIF(U$7:U$601,U173)=1,"",COUNTIF(U$7:U$601,U173)))</f>
        <v/>
      </c>
      <c r="Y173" s="36" t="str">
        <f aca="false">IF(X173="","",IF(X173&gt;1,1,""))</f>
        <v/>
      </c>
      <c r="Z173" s="36" t="str">
        <f aca="false">IF(U173="","",IF(LEN(TRIM(U173))&lt;&gt;10,1,""))</f>
        <v/>
      </c>
      <c r="AB173" s="36" t="str">
        <f aca="false">IF(U173="","",IF(OR(LEN(TRIM(H173))&gt;250,LEN(TRIM(H173))&lt;1),1,""))</f>
        <v/>
      </c>
      <c r="AC173" s="36" t="str">
        <f aca="false">IF(U173="","",IF(OR(LEN(TRIM(H173))&gt;220,LEN(TRIM(H173))&lt;1),1,""))</f>
        <v/>
      </c>
      <c r="AD173" s="37" t="n">
        <f aca="false">IF(U173="","",LEN(TRIM(H173)))</f>
        <v>37</v>
      </c>
      <c r="AF173" s="36" t="n">
        <f aca="false">IF(I173="","",_xlfn.IFNA(VLOOKUP(I173,TabelleFisse!$B$4:$C$21,2,0),1))</f>
        <v>0</v>
      </c>
      <c r="AH173" s="36" t="str">
        <f aca="false">IF(U173="","",IF(OR(ISNUMBER(J173)=0,J173&lt;0),1,""))</f>
        <v/>
      </c>
      <c r="AI173" s="36" t="str">
        <f aca="false">IF(U173="","",IF(OR(ISNUMBER(M173)=0,M173&lt;0),1,""))</f>
        <v/>
      </c>
      <c r="AK173" s="36" t="n">
        <f aca="false">IF(OR(U173="",K173=""),"",IF(OR(K173&lt;TabelleFisse!E$4,K173&gt;TabelleFisse!E$5),1,""))</f>
        <v>1</v>
      </c>
      <c r="AL173" s="36" t="str">
        <f aca="false">IF(OR(U173="",L173=""),"",IF(OR(L173&lt;TabelleFisse!E$4,L173&gt;TabelleFisse!E$5),1,""))</f>
        <v/>
      </c>
      <c r="AM173" s="36" t="str">
        <f aca="false">IF(OR(U173="",K173=""),"",IF(K173&gt;TabelleFisse!E$6,1,""))</f>
        <v/>
      </c>
      <c r="AN173" s="36" t="str">
        <f aca="false">IF(OR(U173="",L173=""),"",IF(L173&gt;TabelleFisse!E$6,1,""))</f>
        <v/>
      </c>
      <c r="AP173" s="36" t="n">
        <f aca="false">IF(U173="","",_xlfn.IFNA(VLOOKUP(C173,Partecipanti!$N$10:$O$1203,2,0),1))</f>
        <v>0</v>
      </c>
      <c r="AS173" s="37" t="str">
        <f aca="false">IF(R173=1,CONCATENATE(C173," ",1),"")</f>
        <v>L167 1</v>
      </c>
    </row>
    <row r="174" customFormat="false" ht="100.5" hidden="false" customHeight="true" outlineLevel="0" collapsed="false">
      <c r="A174" s="25" t="s">
        <v>379</v>
      </c>
      <c r="B174" s="21" t="str">
        <f aca="false">IF(Q174="","",Q174)</f>
        <v>ERRORI / ANOMALIE</v>
      </c>
      <c r="C174" s="26" t="str">
        <f aca="false">IF(E174="","",CONCATENATE("L",A174))</f>
        <v>L168</v>
      </c>
      <c r="D174" s="27"/>
      <c r="E174" s="42" t="s">
        <v>380</v>
      </c>
      <c r="F174" s="39"/>
      <c r="G174" s="40"/>
      <c r="H174" s="31" t="s">
        <v>43</v>
      </c>
      <c r="I174" s="32" t="s">
        <v>44</v>
      </c>
      <c r="J174" s="43" t="n">
        <v>20000</v>
      </c>
      <c r="K174" s="41" t="n">
        <v>42471</v>
      </c>
      <c r="L174" s="41"/>
      <c r="M174" s="35" t="n">
        <v>0</v>
      </c>
      <c r="N174" s="42"/>
      <c r="O174" s="28" t="s">
        <v>45</v>
      </c>
      <c r="Q174" s="20" t="str">
        <f aca="false">IF(AND(R174="",S174="",U174=""),"",IF(OR(R174=1,S174=1),"ERRORI / ANOMALIE","OK"))</f>
        <v>ERRORI / ANOMALIE</v>
      </c>
      <c r="R174" s="21" t="n">
        <f aca="false">IF(U174="","",IF(SUM(X174:AC174)+SUM(AF174:AP174)&gt;0,1,""))</f>
        <v>1</v>
      </c>
      <c r="S174" s="21" t="str">
        <f aca="false">IF(U174="","",IF(_xlfn.IFNA(VLOOKUP(CONCATENATE(C174," ",1),Partecipanti!AE$10:AF$1203,2,0),1)=1,"",1))</f>
        <v/>
      </c>
      <c r="U174" s="36" t="str">
        <f aca="false">TRIM(E174)</f>
        <v>Z5B195C3C7</v>
      </c>
      <c r="V174" s="36"/>
      <c r="W174" s="36" t="n">
        <f aca="false">IF(R174="","",1)</f>
        <v>1</v>
      </c>
      <c r="X174" s="36" t="str">
        <f aca="false">IF(U174="","",IF(COUNTIF(U$7:U$601,U174)=1,"",COUNTIF(U$7:U$601,U174)))</f>
        <v/>
      </c>
      <c r="Y174" s="36" t="str">
        <f aca="false">IF(X174="","",IF(X174&gt;1,1,""))</f>
        <v/>
      </c>
      <c r="Z174" s="36" t="str">
        <f aca="false">IF(U174="","",IF(LEN(TRIM(U174))&lt;&gt;10,1,""))</f>
        <v/>
      </c>
      <c r="AB174" s="36" t="str">
        <f aca="false">IF(U174="","",IF(OR(LEN(TRIM(H174))&gt;250,LEN(TRIM(H174))&lt;1),1,""))</f>
        <v/>
      </c>
      <c r="AC174" s="36" t="str">
        <f aca="false">IF(U174="","",IF(OR(LEN(TRIM(H174))&gt;220,LEN(TRIM(H174))&lt;1),1,""))</f>
        <v/>
      </c>
      <c r="AD174" s="37" t="n">
        <f aca="false">IF(U174="","",LEN(TRIM(H174)))</f>
        <v>37</v>
      </c>
      <c r="AF174" s="36" t="n">
        <f aca="false">IF(I174="","",_xlfn.IFNA(VLOOKUP(I174,TabelleFisse!$B$4:$C$21,2,0),1))</f>
        <v>0</v>
      </c>
      <c r="AH174" s="36" t="str">
        <f aca="false">IF(U174="","",IF(OR(ISNUMBER(J174)=0,J174&lt;0),1,""))</f>
        <v/>
      </c>
      <c r="AI174" s="36" t="str">
        <f aca="false">IF(U174="","",IF(OR(ISNUMBER(M174)=0,M174&lt;0),1,""))</f>
        <v/>
      </c>
      <c r="AK174" s="36" t="n">
        <f aca="false">IF(OR(U174="",K174=""),"",IF(OR(K174&lt;TabelleFisse!E$4,K174&gt;TabelleFisse!E$5),1,""))</f>
        <v>1</v>
      </c>
      <c r="AL174" s="36" t="str">
        <f aca="false">IF(OR(U174="",L174=""),"",IF(OR(L174&lt;TabelleFisse!E$4,L174&gt;TabelleFisse!E$5),1,""))</f>
        <v/>
      </c>
      <c r="AM174" s="36" t="str">
        <f aca="false">IF(OR(U174="",K174=""),"",IF(K174&gt;TabelleFisse!E$6,1,""))</f>
        <v/>
      </c>
      <c r="AN174" s="36" t="str">
        <f aca="false">IF(OR(U174="",L174=""),"",IF(L174&gt;TabelleFisse!E$6,1,""))</f>
        <v/>
      </c>
      <c r="AP174" s="36" t="n">
        <f aca="false">IF(U174="","",_xlfn.IFNA(VLOOKUP(C174,Partecipanti!$N$10:$O$1203,2,0),1))</f>
        <v>0</v>
      </c>
      <c r="AS174" s="37" t="str">
        <f aca="false">IF(R174=1,CONCATENATE(C174," ",1),"")</f>
        <v>L168 1</v>
      </c>
    </row>
    <row r="175" customFormat="false" ht="100.5" hidden="false" customHeight="true" outlineLevel="0" collapsed="false">
      <c r="A175" s="25" t="s">
        <v>381</v>
      </c>
      <c r="B175" s="21" t="str">
        <f aca="false">IF(Q175="","",Q175)</f>
        <v>ERRORI / ANOMALIE</v>
      </c>
      <c r="C175" s="26" t="str">
        <f aca="false">IF(E175="","",CONCATENATE("L",A175))</f>
        <v>L169</v>
      </c>
      <c r="D175" s="27"/>
      <c r="E175" s="42" t="s">
        <v>382</v>
      </c>
      <c r="F175" s="39"/>
      <c r="G175" s="40"/>
      <c r="H175" s="31" t="s">
        <v>43</v>
      </c>
      <c r="I175" s="32" t="s">
        <v>44</v>
      </c>
      <c r="J175" s="43" t="n">
        <v>20000</v>
      </c>
      <c r="K175" s="41" t="n">
        <v>42471</v>
      </c>
      <c r="L175" s="41"/>
      <c r="M175" s="35" t="n">
        <v>0</v>
      </c>
      <c r="N175" s="42"/>
      <c r="O175" s="28" t="s">
        <v>45</v>
      </c>
      <c r="Q175" s="20" t="str">
        <f aca="false">IF(AND(R175="",S175="",U175=""),"",IF(OR(R175=1,S175=1),"ERRORI / ANOMALIE","OK"))</f>
        <v>ERRORI / ANOMALIE</v>
      </c>
      <c r="R175" s="21" t="n">
        <f aca="false">IF(U175="","",IF(SUM(X175:AC175)+SUM(AF175:AP175)&gt;0,1,""))</f>
        <v>1</v>
      </c>
      <c r="S175" s="21" t="str">
        <f aca="false">IF(U175="","",IF(_xlfn.IFNA(VLOOKUP(CONCATENATE(C175," ",1),Partecipanti!AE$10:AF$1203,2,0),1)=1,"",1))</f>
        <v/>
      </c>
      <c r="U175" s="36" t="str">
        <f aca="false">TRIM(E175)</f>
        <v>ZC3195CB39</v>
      </c>
      <c r="V175" s="36"/>
      <c r="W175" s="36" t="n">
        <f aca="false">IF(R175="","",1)</f>
        <v>1</v>
      </c>
      <c r="X175" s="36" t="str">
        <f aca="false">IF(U175="","",IF(COUNTIF(U$7:U$601,U175)=1,"",COUNTIF(U$7:U$601,U175)))</f>
        <v/>
      </c>
      <c r="Y175" s="36" t="str">
        <f aca="false">IF(X175="","",IF(X175&gt;1,1,""))</f>
        <v/>
      </c>
      <c r="Z175" s="36" t="str">
        <f aca="false">IF(U175="","",IF(LEN(TRIM(U175))&lt;&gt;10,1,""))</f>
        <v/>
      </c>
      <c r="AB175" s="36" t="str">
        <f aca="false">IF(U175="","",IF(OR(LEN(TRIM(H175))&gt;250,LEN(TRIM(H175))&lt;1),1,""))</f>
        <v/>
      </c>
      <c r="AC175" s="36" t="str">
        <f aca="false">IF(U175="","",IF(OR(LEN(TRIM(H175))&gt;220,LEN(TRIM(H175))&lt;1),1,""))</f>
        <v/>
      </c>
      <c r="AD175" s="37" t="n">
        <f aca="false">IF(U175="","",LEN(TRIM(H175)))</f>
        <v>37</v>
      </c>
      <c r="AF175" s="36" t="n">
        <f aca="false">IF(I175="","",_xlfn.IFNA(VLOOKUP(I175,TabelleFisse!$B$4:$C$21,2,0),1))</f>
        <v>0</v>
      </c>
      <c r="AH175" s="36" t="str">
        <f aca="false">IF(U175="","",IF(OR(ISNUMBER(J175)=0,J175&lt;0),1,""))</f>
        <v/>
      </c>
      <c r="AI175" s="36" t="str">
        <f aca="false">IF(U175="","",IF(OR(ISNUMBER(M175)=0,M175&lt;0),1,""))</f>
        <v/>
      </c>
      <c r="AK175" s="36" t="n">
        <f aca="false">IF(OR(U175="",K175=""),"",IF(OR(K175&lt;TabelleFisse!E$4,K175&gt;TabelleFisse!E$5),1,""))</f>
        <v>1</v>
      </c>
      <c r="AL175" s="36" t="str">
        <f aca="false">IF(OR(U175="",L175=""),"",IF(OR(L175&lt;TabelleFisse!E$4,L175&gt;TabelleFisse!E$5),1,""))</f>
        <v/>
      </c>
      <c r="AM175" s="36" t="str">
        <f aca="false">IF(OR(U175="",K175=""),"",IF(K175&gt;TabelleFisse!E$6,1,""))</f>
        <v/>
      </c>
      <c r="AN175" s="36" t="str">
        <f aca="false">IF(OR(U175="",L175=""),"",IF(L175&gt;TabelleFisse!E$6,1,""))</f>
        <v/>
      </c>
      <c r="AP175" s="36" t="n">
        <f aca="false">IF(U175="","",_xlfn.IFNA(VLOOKUP(C175,Partecipanti!$N$10:$O$1203,2,0),1))</f>
        <v>0</v>
      </c>
      <c r="AS175" s="37" t="str">
        <f aca="false">IF(R175=1,CONCATENATE(C175," ",1),"")</f>
        <v>L169 1</v>
      </c>
    </row>
    <row r="176" customFormat="false" ht="100.5" hidden="false" customHeight="true" outlineLevel="0" collapsed="false">
      <c r="A176" s="25" t="s">
        <v>383</v>
      </c>
      <c r="B176" s="21" t="str">
        <f aca="false">IF(Q176="","",Q176)</f>
        <v>ERRORI / ANOMALIE</v>
      </c>
      <c r="C176" s="26" t="str">
        <f aca="false">IF(E176="","",CONCATENATE("L",A176))</f>
        <v>L170</v>
      </c>
      <c r="D176" s="27"/>
      <c r="E176" s="42" t="s">
        <v>384</v>
      </c>
      <c r="F176" s="39"/>
      <c r="G176" s="40"/>
      <c r="H176" s="31" t="s">
        <v>43</v>
      </c>
      <c r="I176" s="32" t="s">
        <v>44</v>
      </c>
      <c r="J176" s="43" t="n">
        <v>20000</v>
      </c>
      <c r="K176" s="41" t="n">
        <v>42472</v>
      </c>
      <c r="L176" s="41"/>
      <c r="M176" s="35" t="n">
        <v>0</v>
      </c>
      <c r="N176" s="42"/>
      <c r="O176" s="28" t="s">
        <v>45</v>
      </c>
      <c r="Q176" s="20" t="str">
        <f aca="false">IF(AND(R176="",S176="",U176=""),"",IF(OR(R176=1,S176=1),"ERRORI / ANOMALIE","OK"))</f>
        <v>ERRORI / ANOMALIE</v>
      </c>
      <c r="R176" s="21" t="n">
        <f aca="false">IF(U176="","",IF(SUM(X176:AC176)+SUM(AF176:AP176)&gt;0,1,""))</f>
        <v>1</v>
      </c>
      <c r="S176" s="21" t="str">
        <f aca="false">IF(U176="","",IF(_xlfn.IFNA(VLOOKUP(CONCATENATE(C176," ",1),Partecipanti!AE$10:AF$1203,2,0),1)=1,"",1))</f>
        <v/>
      </c>
      <c r="U176" s="36" t="str">
        <f aca="false">TRIM(E176)</f>
        <v>ZDB1961F25</v>
      </c>
      <c r="V176" s="36"/>
      <c r="W176" s="36" t="n">
        <f aca="false">IF(R176="","",1)</f>
        <v>1</v>
      </c>
      <c r="X176" s="36" t="str">
        <f aca="false">IF(U176="","",IF(COUNTIF(U$7:U$601,U176)=1,"",COUNTIF(U$7:U$601,U176)))</f>
        <v/>
      </c>
      <c r="Y176" s="36" t="str">
        <f aca="false">IF(X176="","",IF(X176&gt;1,1,""))</f>
        <v/>
      </c>
      <c r="Z176" s="36" t="str">
        <f aca="false">IF(U176="","",IF(LEN(TRIM(U176))&lt;&gt;10,1,""))</f>
        <v/>
      </c>
      <c r="AB176" s="36" t="str">
        <f aca="false">IF(U176="","",IF(OR(LEN(TRIM(H176))&gt;250,LEN(TRIM(H176))&lt;1),1,""))</f>
        <v/>
      </c>
      <c r="AC176" s="36" t="str">
        <f aca="false">IF(U176="","",IF(OR(LEN(TRIM(H176))&gt;220,LEN(TRIM(H176))&lt;1),1,""))</f>
        <v/>
      </c>
      <c r="AD176" s="37" t="n">
        <f aca="false">IF(U176="","",LEN(TRIM(H176)))</f>
        <v>37</v>
      </c>
      <c r="AF176" s="36" t="n">
        <f aca="false">IF(I176="","",_xlfn.IFNA(VLOOKUP(I176,TabelleFisse!$B$4:$C$21,2,0),1))</f>
        <v>0</v>
      </c>
      <c r="AH176" s="36" t="str">
        <f aca="false">IF(U176="","",IF(OR(ISNUMBER(J176)=0,J176&lt;0),1,""))</f>
        <v/>
      </c>
      <c r="AI176" s="36" t="str">
        <f aca="false">IF(U176="","",IF(OR(ISNUMBER(M176)=0,M176&lt;0),1,""))</f>
        <v/>
      </c>
      <c r="AK176" s="36" t="n">
        <f aca="false">IF(OR(U176="",K176=""),"",IF(OR(K176&lt;TabelleFisse!E$4,K176&gt;TabelleFisse!E$5),1,""))</f>
        <v>1</v>
      </c>
      <c r="AL176" s="36" t="str">
        <f aca="false">IF(OR(U176="",L176=""),"",IF(OR(L176&lt;TabelleFisse!E$4,L176&gt;TabelleFisse!E$5),1,""))</f>
        <v/>
      </c>
      <c r="AM176" s="36" t="str">
        <f aca="false">IF(OR(U176="",K176=""),"",IF(K176&gt;TabelleFisse!E$6,1,""))</f>
        <v/>
      </c>
      <c r="AN176" s="36" t="str">
        <f aca="false">IF(OR(U176="",L176=""),"",IF(L176&gt;TabelleFisse!E$6,1,""))</f>
        <v/>
      </c>
      <c r="AP176" s="36" t="n">
        <f aca="false">IF(U176="","",_xlfn.IFNA(VLOOKUP(C176,Partecipanti!$N$10:$O$1203,2,0),1))</f>
        <v>0</v>
      </c>
      <c r="AS176" s="37" t="str">
        <f aca="false">IF(R176=1,CONCATENATE(C176," ",1),"")</f>
        <v>L170 1</v>
      </c>
    </row>
    <row r="177" customFormat="false" ht="100.5" hidden="false" customHeight="true" outlineLevel="0" collapsed="false">
      <c r="A177" s="25" t="s">
        <v>385</v>
      </c>
      <c r="B177" s="21" t="str">
        <f aca="false">IF(Q177="","",Q177)</f>
        <v>ERRORI / ANOMALIE</v>
      </c>
      <c r="C177" s="26" t="str">
        <f aca="false">IF(E177="","",CONCATENATE("L",A177))</f>
        <v>L171</v>
      </c>
      <c r="D177" s="27"/>
      <c r="E177" s="42" t="s">
        <v>386</v>
      </c>
      <c r="F177" s="39"/>
      <c r="G177" s="40"/>
      <c r="H177" s="31" t="s">
        <v>43</v>
      </c>
      <c r="I177" s="32" t="s">
        <v>44</v>
      </c>
      <c r="J177" s="43" t="n">
        <v>10000</v>
      </c>
      <c r="K177" s="41" t="n">
        <v>42472</v>
      </c>
      <c r="L177" s="41"/>
      <c r="M177" s="35" t="n">
        <v>0</v>
      </c>
      <c r="N177" s="42"/>
      <c r="O177" s="28" t="s">
        <v>45</v>
      </c>
      <c r="Q177" s="20" t="str">
        <f aca="false">IF(AND(R177="",S177="",U177=""),"",IF(OR(R177=1,S177=1),"ERRORI / ANOMALIE","OK"))</f>
        <v>ERRORI / ANOMALIE</v>
      </c>
      <c r="R177" s="21" t="n">
        <f aca="false">IF(U177="","",IF(SUM(X177:AC177)+SUM(AF177:AP177)&gt;0,1,""))</f>
        <v>1</v>
      </c>
      <c r="S177" s="21" t="str">
        <f aca="false">IF(U177="","",IF(_xlfn.IFNA(VLOOKUP(CONCATENATE(C177," ",1),Partecipanti!AE$10:AF$1203,2,0),1)=1,"",1))</f>
        <v/>
      </c>
      <c r="U177" s="36" t="str">
        <f aca="false">TRIM(E177)</f>
        <v>Z341962714</v>
      </c>
      <c r="V177" s="36"/>
      <c r="W177" s="36" t="n">
        <f aca="false">IF(R177="","",1)</f>
        <v>1</v>
      </c>
      <c r="X177" s="36" t="str">
        <f aca="false">IF(U177="","",IF(COUNTIF(U$7:U$601,U177)=1,"",COUNTIF(U$7:U$601,U177)))</f>
        <v/>
      </c>
      <c r="Y177" s="36" t="str">
        <f aca="false">IF(X177="","",IF(X177&gt;1,1,""))</f>
        <v/>
      </c>
      <c r="Z177" s="36" t="str">
        <f aca="false">IF(U177="","",IF(LEN(TRIM(U177))&lt;&gt;10,1,""))</f>
        <v/>
      </c>
      <c r="AB177" s="36" t="str">
        <f aca="false">IF(U177="","",IF(OR(LEN(TRIM(H177))&gt;250,LEN(TRIM(H177))&lt;1),1,""))</f>
        <v/>
      </c>
      <c r="AC177" s="36" t="str">
        <f aca="false">IF(U177="","",IF(OR(LEN(TRIM(H177))&gt;220,LEN(TRIM(H177))&lt;1),1,""))</f>
        <v/>
      </c>
      <c r="AD177" s="37" t="n">
        <f aca="false">IF(U177="","",LEN(TRIM(H177)))</f>
        <v>37</v>
      </c>
      <c r="AF177" s="36" t="n">
        <f aca="false">IF(I177="","",_xlfn.IFNA(VLOOKUP(I177,TabelleFisse!$B$4:$C$21,2,0),1))</f>
        <v>0</v>
      </c>
      <c r="AH177" s="36" t="str">
        <f aca="false">IF(U177="","",IF(OR(ISNUMBER(J177)=0,J177&lt;0),1,""))</f>
        <v/>
      </c>
      <c r="AI177" s="36" t="str">
        <f aca="false">IF(U177="","",IF(OR(ISNUMBER(M177)=0,M177&lt;0),1,""))</f>
        <v/>
      </c>
      <c r="AK177" s="36" t="n">
        <f aca="false">IF(OR(U177="",K177=""),"",IF(OR(K177&lt;TabelleFisse!E$4,K177&gt;TabelleFisse!E$5),1,""))</f>
        <v>1</v>
      </c>
      <c r="AL177" s="36" t="str">
        <f aca="false">IF(OR(U177="",L177=""),"",IF(OR(L177&lt;TabelleFisse!E$4,L177&gt;TabelleFisse!E$5),1,""))</f>
        <v/>
      </c>
      <c r="AM177" s="36" t="str">
        <f aca="false">IF(OR(U177="",K177=""),"",IF(K177&gt;TabelleFisse!E$6,1,""))</f>
        <v/>
      </c>
      <c r="AN177" s="36" t="str">
        <f aca="false">IF(OR(U177="",L177=""),"",IF(L177&gt;TabelleFisse!E$6,1,""))</f>
        <v/>
      </c>
      <c r="AP177" s="36" t="n">
        <f aca="false">IF(U177="","",_xlfn.IFNA(VLOOKUP(C177,Partecipanti!$N$10:$O$1203,2,0),1))</f>
        <v>0</v>
      </c>
      <c r="AS177" s="37" t="str">
        <f aca="false">IF(R177=1,CONCATENATE(C177," ",1),"")</f>
        <v>L171 1</v>
      </c>
    </row>
    <row r="178" customFormat="false" ht="100.5" hidden="false" customHeight="true" outlineLevel="0" collapsed="false">
      <c r="A178" s="25" t="s">
        <v>387</v>
      </c>
      <c r="B178" s="21" t="str">
        <f aca="false">IF(Q178="","",Q178)</f>
        <v>ERRORI / ANOMALIE</v>
      </c>
      <c r="C178" s="26" t="str">
        <f aca="false">IF(E178="","",CONCATENATE("L",A178))</f>
        <v>L172</v>
      </c>
      <c r="D178" s="27"/>
      <c r="E178" s="42" t="s">
        <v>388</v>
      </c>
      <c r="F178" s="39"/>
      <c r="G178" s="40"/>
      <c r="H178" s="31" t="s">
        <v>43</v>
      </c>
      <c r="I178" s="32" t="s">
        <v>44</v>
      </c>
      <c r="J178" s="43" t="n">
        <v>20000</v>
      </c>
      <c r="K178" s="41" t="n">
        <v>42472</v>
      </c>
      <c r="L178" s="41"/>
      <c r="M178" s="35" t="n">
        <v>0</v>
      </c>
      <c r="N178" s="42"/>
      <c r="O178" s="28" t="s">
        <v>45</v>
      </c>
      <c r="Q178" s="20" t="str">
        <f aca="false">IF(AND(R178="",S178="",U178=""),"",IF(OR(R178=1,S178=1),"ERRORI / ANOMALIE","OK"))</f>
        <v>ERRORI / ANOMALIE</v>
      </c>
      <c r="R178" s="21" t="n">
        <f aca="false">IF(U178="","",IF(SUM(X178:AC178)+SUM(AF178:AP178)&gt;0,1,""))</f>
        <v>1</v>
      </c>
      <c r="S178" s="21" t="str">
        <f aca="false">IF(U178="","",IF(_xlfn.IFNA(VLOOKUP(CONCATENATE(C178," ",1),Partecipanti!AE$10:AF$1203,2,0),1)=1,"",1))</f>
        <v/>
      </c>
      <c r="U178" s="36" t="str">
        <f aca="false">TRIM(E178)</f>
        <v>ZE31965A2B</v>
      </c>
      <c r="V178" s="36"/>
      <c r="W178" s="36" t="n">
        <f aca="false">IF(R178="","",1)</f>
        <v>1</v>
      </c>
      <c r="X178" s="36" t="str">
        <f aca="false">IF(U178="","",IF(COUNTIF(U$7:U$601,U178)=1,"",COUNTIF(U$7:U$601,U178)))</f>
        <v/>
      </c>
      <c r="Y178" s="36" t="str">
        <f aca="false">IF(X178="","",IF(X178&gt;1,1,""))</f>
        <v/>
      </c>
      <c r="Z178" s="36" t="str">
        <f aca="false">IF(U178="","",IF(LEN(TRIM(U178))&lt;&gt;10,1,""))</f>
        <v/>
      </c>
      <c r="AB178" s="36" t="str">
        <f aca="false">IF(U178="","",IF(OR(LEN(TRIM(H178))&gt;250,LEN(TRIM(H178))&lt;1),1,""))</f>
        <v/>
      </c>
      <c r="AC178" s="36" t="str">
        <f aca="false">IF(U178="","",IF(OR(LEN(TRIM(H178))&gt;220,LEN(TRIM(H178))&lt;1),1,""))</f>
        <v/>
      </c>
      <c r="AD178" s="37" t="n">
        <f aca="false">IF(U178="","",LEN(TRIM(H178)))</f>
        <v>37</v>
      </c>
      <c r="AF178" s="36" t="n">
        <f aca="false">IF(I178="","",_xlfn.IFNA(VLOOKUP(I178,TabelleFisse!$B$4:$C$21,2,0),1))</f>
        <v>0</v>
      </c>
      <c r="AH178" s="36" t="str">
        <f aca="false">IF(U178="","",IF(OR(ISNUMBER(J178)=0,J178&lt;0),1,""))</f>
        <v/>
      </c>
      <c r="AI178" s="36" t="str">
        <f aca="false">IF(U178="","",IF(OR(ISNUMBER(M178)=0,M178&lt;0),1,""))</f>
        <v/>
      </c>
      <c r="AK178" s="36" t="n">
        <f aca="false">IF(OR(U178="",K178=""),"",IF(OR(K178&lt;TabelleFisse!E$4,K178&gt;TabelleFisse!E$5),1,""))</f>
        <v>1</v>
      </c>
      <c r="AL178" s="36" t="str">
        <f aca="false">IF(OR(U178="",L178=""),"",IF(OR(L178&lt;TabelleFisse!E$4,L178&gt;TabelleFisse!E$5),1,""))</f>
        <v/>
      </c>
      <c r="AM178" s="36" t="str">
        <f aca="false">IF(OR(U178="",K178=""),"",IF(K178&gt;TabelleFisse!E$6,1,""))</f>
        <v/>
      </c>
      <c r="AN178" s="36" t="str">
        <f aca="false">IF(OR(U178="",L178=""),"",IF(L178&gt;TabelleFisse!E$6,1,""))</f>
        <v/>
      </c>
      <c r="AP178" s="36" t="n">
        <f aca="false">IF(U178="","",_xlfn.IFNA(VLOOKUP(C178,Partecipanti!$N$10:$O$1203,2,0),1))</f>
        <v>0</v>
      </c>
      <c r="AS178" s="37" t="str">
        <f aca="false">IF(R178=1,CONCATENATE(C178," ",1),"")</f>
        <v>L172 1</v>
      </c>
    </row>
    <row r="179" customFormat="false" ht="100.5" hidden="false" customHeight="true" outlineLevel="0" collapsed="false">
      <c r="A179" s="25" t="s">
        <v>389</v>
      </c>
      <c r="B179" s="21" t="str">
        <f aca="false">IF(Q179="","",Q179)</f>
        <v>ERRORI / ANOMALIE</v>
      </c>
      <c r="C179" s="26" t="str">
        <f aca="false">IF(E179="","",CONCATENATE("L",A179))</f>
        <v>L173</v>
      </c>
      <c r="D179" s="27"/>
      <c r="E179" s="42" t="s">
        <v>390</v>
      </c>
      <c r="F179" s="39"/>
      <c r="G179" s="40"/>
      <c r="H179" s="31" t="s">
        <v>43</v>
      </c>
      <c r="I179" s="32" t="s">
        <v>44</v>
      </c>
      <c r="J179" s="43" t="n">
        <v>20000</v>
      </c>
      <c r="K179" s="41" t="n">
        <v>42478</v>
      </c>
      <c r="L179" s="41"/>
      <c r="M179" s="35" t="n">
        <v>0</v>
      </c>
      <c r="N179" s="42"/>
      <c r="O179" s="28" t="s">
        <v>45</v>
      </c>
      <c r="Q179" s="20" t="str">
        <f aca="false">IF(AND(R179="",S179="",U179=""),"",IF(OR(R179=1,S179=1),"ERRORI / ANOMALIE","OK"))</f>
        <v>ERRORI / ANOMALIE</v>
      </c>
      <c r="R179" s="21" t="n">
        <f aca="false">IF(U179="","",IF(SUM(X179:AC179)+SUM(AF179:AP179)&gt;0,1,""))</f>
        <v>1</v>
      </c>
      <c r="S179" s="21" t="str">
        <f aca="false">IF(U179="","",IF(_xlfn.IFNA(VLOOKUP(CONCATENATE(C179," ",1),Partecipanti!AE$10:AF$1203,2,0),1)=1,"",1))</f>
        <v/>
      </c>
      <c r="U179" s="36" t="str">
        <f aca="false">TRIM(E179)</f>
        <v>Z7519790BE</v>
      </c>
      <c r="V179" s="36"/>
      <c r="W179" s="36" t="n">
        <f aca="false">IF(R179="","",1)</f>
        <v>1</v>
      </c>
      <c r="X179" s="36" t="str">
        <f aca="false">IF(U179="","",IF(COUNTIF(U$7:U$601,U179)=1,"",COUNTIF(U$7:U$601,U179)))</f>
        <v/>
      </c>
      <c r="Y179" s="36" t="str">
        <f aca="false">IF(X179="","",IF(X179&gt;1,1,""))</f>
        <v/>
      </c>
      <c r="Z179" s="36" t="str">
        <f aca="false">IF(U179="","",IF(LEN(TRIM(U179))&lt;&gt;10,1,""))</f>
        <v/>
      </c>
      <c r="AB179" s="36" t="str">
        <f aca="false">IF(U179="","",IF(OR(LEN(TRIM(H179))&gt;250,LEN(TRIM(H179))&lt;1),1,""))</f>
        <v/>
      </c>
      <c r="AC179" s="36" t="str">
        <f aca="false">IF(U179="","",IF(OR(LEN(TRIM(H179))&gt;220,LEN(TRIM(H179))&lt;1),1,""))</f>
        <v/>
      </c>
      <c r="AD179" s="37" t="n">
        <f aca="false">IF(U179="","",LEN(TRIM(H179)))</f>
        <v>37</v>
      </c>
      <c r="AF179" s="36" t="n">
        <f aca="false">IF(I179="","",_xlfn.IFNA(VLOOKUP(I179,TabelleFisse!$B$4:$C$21,2,0),1))</f>
        <v>0</v>
      </c>
      <c r="AH179" s="36" t="str">
        <f aca="false">IF(U179="","",IF(OR(ISNUMBER(J179)=0,J179&lt;0),1,""))</f>
        <v/>
      </c>
      <c r="AI179" s="36" t="str">
        <f aca="false">IF(U179="","",IF(OR(ISNUMBER(M179)=0,M179&lt;0),1,""))</f>
        <v/>
      </c>
      <c r="AK179" s="36" t="n">
        <f aca="false">IF(OR(U179="",K179=""),"",IF(OR(K179&lt;TabelleFisse!E$4,K179&gt;TabelleFisse!E$5),1,""))</f>
        <v>1</v>
      </c>
      <c r="AL179" s="36" t="str">
        <f aca="false">IF(OR(U179="",L179=""),"",IF(OR(L179&lt;TabelleFisse!E$4,L179&gt;TabelleFisse!E$5),1,""))</f>
        <v/>
      </c>
      <c r="AM179" s="36" t="str">
        <f aca="false">IF(OR(U179="",K179=""),"",IF(K179&gt;TabelleFisse!E$6,1,""))</f>
        <v/>
      </c>
      <c r="AN179" s="36" t="str">
        <f aca="false">IF(OR(U179="",L179=""),"",IF(L179&gt;TabelleFisse!E$6,1,""))</f>
        <v/>
      </c>
      <c r="AP179" s="36" t="n">
        <f aca="false">IF(U179="","",_xlfn.IFNA(VLOOKUP(C179,Partecipanti!$N$10:$O$1203,2,0),1))</f>
        <v>0</v>
      </c>
      <c r="AS179" s="37" t="str">
        <f aca="false">IF(R179=1,CONCATENATE(C179," ",1),"")</f>
        <v>L173 1</v>
      </c>
    </row>
    <row r="180" customFormat="false" ht="100.5" hidden="false" customHeight="true" outlineLevel="0" collapsed="false">
      <c r="A180" s="25" t="s">
        <v>391</v>
      </c>
      <c r="B180" s="21" t="str">
        <f aca="false">IF(Q180="","",Q180)</f>
        <v>ERRORI / ANOMALIE</v>
      </c>
      <c r="C180" s="26" t="str">
        <f aca="false">IF(E180="","",CONCATENATE("L",A180))</f>
        <v>L174</v>
      </c>
      <c r="D180" s="27"/>
      <c r="E180" s="42" t="s">
        <v>392</v>
      </c>
      <c r="F180" s="39"/>
      <c r="G180" s="40"/>
      <c r="H180" s="31" t="s">
        <v>43</v>
      </c>
      <c r="I180" s="32" t="s">
        <v>44</v>
      </c>
      <c r="J180" s="43" t="n">
        <v>10000</v>
      </c>
      <c r="K180" s="41" t="n">
        <v>42478</v>
      </c>
      <c r="L180" s="41"/>
      <c r="M180" s="35" t="n">
        <v>0</v>
      </c>
      <c r="N180" s="42"/>
      <c r="O180" s="28" t="s">
        <v>45</v>
      </c>
      <c r="Q180" s="20" t="str">
        <f aca="false">IF(AND(R180="",S180="",U180=""),"",IF(OR(R180=1,S180=1),"ERRORI / ANOMALIE","OK"))</f>
        <v>ERRORI / ANOMALIE</v>
      </c>
      <c r="R180" s="21" t="n">
        <f aca="false">IF(U180="","",IF(SUM(X180:AC180)+SUM(AF180:AP180)&gt;0,1,""))</f>
        <v>1</v>
      </c>
      <c r="S180" s="21" t="str">
        <f aca="false">IF(U180="","",IF(_xlfn.IFNA(VLOOKUP(CONCATENATE(C180," ",1),Partecipanti!AE$10:AF$1203,2,0),1)=1,"",1))</f>
        <v/>
      </c>
      <c r="U180" s="36" t="str">
        <f aca="false">TRIM(E180)</f>
        <v>Z52197911D</v>
      </c>
      <c r="V180" s="36"/>
      <c r="W180" s="36" t="n">
        <f aca="false">IF(R180="","",1)</f>
        <v>1</v>
      </c>
      <c r="X180" s="36" t="str">
        <f aca="false">IF(U180="","",IF(COUNTIF(U$7:U$601,U180)=1,"",COUNTIF(U$7:U$601,U180)))</f>
        <v/>
      </c>
      <c r="Y180" s="36" t="str">
        <f aca="false">IF(X180="","",IF(X180&gt;1,1,""))</f>
        <v/>
      </c>
      <c r="Z180" s="36" t="str">
        <f aca="false">IF(U180="","",IF(LEN(TRIM(U180))&lt;&gt;10,1,""))</f>
        <v/>
      </c>
      <c r="AB180" s="36" t="str">
        <f aca="false">IF(U180="","",IF(OR(LEN(TRIM(H180))&gt;250,LEN(TRIM(H180))&lt;1),1,""))</f>
        <v/>
      </c>
      <c r="AC180" s="36" t="str">
        <f aca="false">IF(U180="","",IF(OR(LEN(TRIM(H180))&gt;220,LEN(TRIM(H180))&lt;1),1,""))</f>
        <v/>
      </c>
      <c r="AD180" s="37" t="n">
        <f aca="false">IF(U180="","",LEN(TRIM(H180)))</f>
        <v>37</v>
      </c>
      <c r="AF180" s="36" t="n">
        <f aca="false">IF(I180="","",_xlfn.IFNA(VLOOKUP(I180,TabelleFisse!$B$4:$C$21,2,0),1))</f>
        <v>0</v>
      </c>
      <c r="AH180" s="36" t="str">
        <f aca="false">IF(U180="","",IF(OR(ISNUMBER(J180)=0,J180&lt;0),1,""))</f>
        <v/>
      </c>
      <c r="AI180" s="36" t="str">
        <f aca="false">IF(U180="","",IF(OR(ISNUMBER(M180)=0,M180&lt;0),1,""))</f>
        <v/>
      </c>
      <c r="AK180" s="36" t="n">
        <f aca="false">IF(OR(U180="",K180=""),"",IF(OR(K180&lt;TabelleFisse!E$4,K180&gt;TabelleFisse!E$5),1,""))</f>
        <v>1</v>
      </c>
      <c r="AL180" s="36" t="str">
        <f aca="false">IF(OR(U180="",L180=""),"",IF(OR(L180&lt;TabelleFisse!E$4,L180&gt;TabelleFisse!E$5),1,""))</f>
        <v/>
      </c>
      <c r="AM180" s="36" t="str">
        <f aca="false">IF(OR(U180="",K180=""),"",IF(K180&gt;TabelleFisse!E$6,1,""))</f>
        <v/>
      </c>
      <c r="AN180" s="36" t="str">
        <f aca="false">IF(OR(U180="",L180=""),"",IF(L180&gt;TabelleFisse!E$6,1,""))</f>
        <v/>
      </c>
      <c r="AP180" s="36" t="n">
        <f aca="false">IF(U180="","",_xlfn.IFNA(VLOOKUP(C180,Partecipanti!$N$10:$O$1203,2,0),1))</f>
        <v>0</v>
      </c>
      <c r="AS180" s="37" t="str">
        <f aca="false">IF(R180=1,CONCATENATE(C180," ",1),"")</f>
        <v>L174 1</v>
      </c>
    </row>
    <row r="181" customFormat="false" ht="100.5" hidden="false" customHeight="true" outlineLevel="0" collapsed="false">
      <c r="A181" s="25" t="s">
        <v>393</v>
      </c>
      <c r="B181" s="21" t="str">
        <f aca="false">IF(Q181="","",Q181)</f>
        <v>ERRORI / ANOMALIE</v>
      </c>
      <c r="C181" s="26" t="str">
        <f aca="false">IF(E181="","",CONCATENATE("L",A181))</f>
        <v>L175</v>
      </c>
      <c r="D181" s="27"/>
      <c r="E181" s="42" t="s">
        <v>394</v>
      </c>
      <c r="F181" s="39"/>
      <c r="G181" s="40"/>
      <c r="H181" s="31" t="s">
        <v>43</v>
      </c>
      <c r="I181" s="32" t="s">
        <v>44</v>
      </c>
      <c r="J181" s="43" t="n">
        <v>20000</v>
      </c>
      <c r="K181" s="41" t="n">
        <v>42478</v>
      </c>
      <c r="L181" s="41"/>
      <c r="M181" s="35" t="n">
        <v>0</v>
      </c>
      <c r="N181" s="42"/>
      <c r="O181" s="28" t="s">
        <v>45</v>
      </c>
      <c r="Q181" s="20" t="str">
        <f aca="false">IF(AND(R181="",S181="",U181=""),"",IF(OR(R181=1,S181=1),"ERRORI / ANOMALIE","OK"))</f>
        <v>ERRORI / ANOMALIE</v>
      </c>
      <c r="R181" s="21" t="n">
        <f aca="false">IF(U181="","",IF(SUM(X181:AC181)+SUM(AF181:AP181)&gt;0,1,""))</f>
        <v>1</v>
      </c>
      <c r="S181" s="21" t="str">
        <f aca="false">IF(U181="","",IF(_xlfn.IFNA(VLOOKUP(CONCATENATE(C181," ",1),Partecipanti!AE$10:AF$1203,2,0),1)=1,"",1))</f>
        <v/>
      </c>
      <c r="U181" s="36" t="str">
        <f aca="false">TRIM(E181)</f>
        <v>ZC01979931</v>
      </c>
      <c r="V181" s="36"/>
      <c r="W181" s="36" t="n">
        <f aca="false">IF(R181="","",1)</f>
        <v>1</v>
      </c>
      <c r="X181" s="36" t="str">
        <f aca="false">IF(U181="","",IF(COUNTIF(U$7:U$601,U181)=1,"",COUNTIF(U$7:U$601,U181)))</f>
        <v/>
      </c>
      <c r="Y181" s="36" t="str">
        <f aca="false">IF(X181="","",IF(X181&gt;1,1,""))</f>
        <v/>
      </c>
      <c r="Z181" s="36" t="str">
        <f aca="false">IF(U181="","",IF(LEN(TRIM(U181))&lt;&gt;10,1,""))</f>
        <v/>
      </c>
      <c r="AB181" s="36" t="str">
        <f aca="false">IF(U181="","",IF(OR(LEN(TRIM(H181))&gt;250,LEN(TRIM(H181))&lt;1),1,""))</f>
        <v/>
      </c>
      <c r="AC181" s="36" t="str">
        <f aca="false">IF(U181="","",IF(OR(LEN(TRIM(H181))&gt;220,LEN(TRIM(H181))&lt;1),1,""))</f>
        <v/>
      </c>
      <c r="AD181" s="37" t="n">
        <f aca="false">IF(U181="","",LEN(TRIM(H181)))</f>
        <v>37</v>
      </c>
      <c r="AF181" s="36" t="n">
        <f aca="false">IF(I181="","",_xlfn.IFNA(VLOOKUP(I181,TabelleFisse!$B$4:$C$21,2,0),1))</f>
        <v>0</v>
      </c>
      <c r="AH181" s="36" t="str">
        <f aca="false">IF(U181="","",IF(OR(ISNUMBER(J181)=0,J181&lt;0),1,""))</f>
        <v/>
      </c>
      <c r="AI181" s="36" t="str">
        <f aca="false">IF(U181="","",IF(OR(ISNUMBER(M181)=0,M181&lt;0),1,""))</f>
        <v/>
      </c>
      <c r="AK181" s="36" t="n">
        <f aca="false">IF(OR(U181="",K181=""),"",IF(OR(K181&lt;TabelleFisse!E$4,K181&gt;TabelleFisse!E$5),1,""))</f>
        <v>1</v>
      </c>
      <c r="AL181" s="36" t="str">
        <f aca="false">IF(OR(U181="",L181=""),"",IF(OR(L181&lt;TabelleFisse!E$4,L181&gt;TabelleFisse!E$5),1,""))</f>
        <v/>
      </c>
      <c r="AM181" s="36" t="str">
        <f aca="false">IF(OR(U181="",K181=""),"",IF(K181&gt;TabelleFisse!E$6,1,""))</f>
        <v/>
      </c>
      <c r="AN181" s="36" t="str">
        <f aca="false">IF(OR(U181="",L181=""),"",IF(L181&gt;TabelleFisse!E$6,1,""))</f>
        <v/>
      </c>
      <c r="AP181" s="36" t="n">
        <f aca="false">IF(U181="","",_xlfn.IFNA(VLOOKUP(C181,Partecipanti!$N$10:$O$1203,2,0),1))</f>
        <v>0</v>
      </c>
      <c r="AS181" s="37" t="str">
        <f aca="false">IF(R181=1,CONCATENATE(C181," ",1),"")</f>
        <v>L175 1</v>
      </c>
    </row>
    <row r="182" customFormat="false" ht="100.5" hidden="false" customHeight="true" outlineLevel="0" collapsed="false">
      <c r="A182" s="25" t="s">
        <v>395</v>
      </c>
      <c r="B182" s="21" t="str">
        <f aca="false">IF(Q182="","",Q182)</f>
        <v>ERRORI / ANOMALIE</v>
      </c>
      <c r="C182" s="26" t="str">
        <f aca="false">IF(E182="","",CONCATENATE("L",A182))</f>
        <v>L176</v>
      </c>
      <c r="D182" s="27"/>
      <c r="E182" s="42" t="s">
        <v>396</v>
      </c>
      <c r="F182" s="39"/>
      <c r="G182" s="40"/>
      <c r="H182" s="31" t="s">
        <v>43</v>
      </c>
      <c r="I182" s="32" t="s">
        <v>44</v>
      </c>
      <c r="J182" s="43" t="n">
        <v>20000</v>
      </c>
      <c r="K182" s="41" t="n">
        <v>42478</v>
      </c>
      <c r="L182" s="41"/>
      <c r="M182" s="35" t="n">
        <v>0</v>
      </c>
      <c r="N182" s="42"/>
      <c r="O182" s="28" t="s">
        <v>45</v>
      </c>
      <c r="Q182" s="20" t="str">
        <f aca="false">IF(AND(R182="",S182="",U182=""),"",IF(OR(R182=1,S182=1),"ERRORI / ANOMALIE","OK"))</f>
        <v>ERRORI / ANOMALIE</v>
      </c>
      <c r="R182" s="21" t="n">
        <f aca="false">IF(U182="","",IF(SUM(X182:AC182)+SUM(AF182:AP182)&gt;0,1,""))</f>
        <v>1</v>
      </c>
      <c r="S182" s="21" t="str">
        <f aca="false">IF(U182="","",IF(_xlfn.IFNA(VLOOKUP(CONCATENATE(C182," ",1),Partecipanti!AE$10:AF$1203,2,0),1)=1,"",1))</f>
        <v/>
      </c>
      <c r="U182" s="36" t="str">
        <f aca="false">TRIM(E182)</f>
        <v>Z07197AAFB</v>
      </c>
      <c r="V182" s="36"/>
      <c r="W182" s="36" t="n">
        <f aca="false">IF(R182="","",1)</f>
        <v>1</v>
      </c>
      <c r="X182" s="36" t="str">
        <f aca="false">IF(U182="","",IF(COUNTIF(U$7:U$601,U182)=1,"",COUNTIF(U$7:U$601,U182)))</f>
        <v/>
      </c>
      <c r="Y182" s="36" t="str">
        <f aca="false">IF(X182="","",IF(X182&gt;1,1,""))</f>
        <v/>
      </c>
      <c r="Z182" s="36" t="str">
        <f aca="false">IF(U182="","",IF(LEN(TRIM(U182))&lt;&gt;10,1,""))</f>
        <v/>
      </c>
      <c r="AB182" s="36" t="str">
        <f aca="false">IF(U182="","",IF(OR(LEN(TRIM(H182))&gt;250,LEN(TRIM(H182))&lt;1),1,""))</f>
        <v/>
      </c>
      <c r="AC182" s="36" t="str">
        <f aca="false">IF(U182="","",IF(OR(LEN(TRIM(H182))&gt;220,LEN(TRIM(H182))&lt;1),1,""))</f>
        <v/>
      </c>
      <c r="AD182" s="37" t="n">
        <f aca="false">IF(U182="","",LEN(TRIM(H182)))</f>
        <v>37</v>
      </c>
      <c r="AF182" s="36" t="n">
        <f aca="false">IF(I182="","",_xlfn.IFNA(VLOOKUP(I182,TabelleFisse!$B$4:$C$21,2,0),1))</f>
        <v>0</v>
      </c>
      <c r="AH182" s="36" t="str">
        <f aca="false">IF(U182="","",IF(OR(ISNUMBER(J182)=0,J182&lt;0),1,""))</f>
        <v/>
      </c>
      <c r="AI182" s="36" t="str">
        <f aca="false">IF(U182="","",IF(OR(ISNUMBER(M182)=0,M182&lt;0),1,""))</f>
        <v/>
      </c>
      <c r="AK182" s="36" t="n">
        <f aca="false">IF(OR(U182="",K182=""),"",IF(OR(K182&lt;TabelleFisse!E$4,K182&gt;TabelleFisse!E$5),1,""))</f>
        <v>1</v>
      </c>
      <c r="AL182" s="36" t="str">
        <f aca="false">IF(OR(U182="",L182=""),"",IF(OR(L182&lt;TabelleFisse!E$4,L182&gt;TabelleFisse!E$5),1,""))</f>
        <v/>
      </c>
      <c r="AM182" s="36" t="str">
        <f aca="false">IF(OR(U182="",K182=""),"",IF(K182&gt;TabelleFisse!E$6,1,""))</f>
        <v/>
      </c>
      <c r="AN182" s="36" t="str">
        <f aca="false">IF(OR(U182="",L182=""),"",IF(L182&gt;TabelleFisse!E$6,1,""))</f>
        <v/>
      </c>
      <c r="AP182" s="36" t="n">
        <f aca="false">IF(U182="","",_xlfn.IFNA(VLOOKUP(C182,Partecipanti!$N$10:$O$1203,2,0),1))</f>
        <v>0</v>
      </c>
      <c r="AS182" s="37" t="str">
        <f aca="false">IF(R182=1,CONCATENATE(C182," ",1),"")</f>
        <v>L176 1</v>
      </c>
    </row>
    <row r="183" customFormat="false" ht="100.5" hidden="false" customHeight="true" outlineLevel="0" collapsed="false">
      <c r="A183" s="25" t="s">
        <v>397</v>
      </c>
      <c r="B183" s="21" t="str">
        <f aca="false">IF(Q183="","",Q183)</f>
        <v>ERRORI / ANOMALIE</v>
      </c>
      <c r="C183" s="26" t="str">
        <f aca="false">IF(E183="","",CONCATENATE("L",A183))</f>
        <v>L177</v>
      </c>
      <c r="D183" s="27"/>
      <c r="E183" s="42" t="s">
        <v>398</v>
      </c>
      <c r="F183" s="39"/>
      <c r="G183" s="40"/>
      <c r="H183" s="31" t="s">
        <v>43</v>
      </c>
      <c r="I183" s="32" t="s">
        <v>44</v>
      </c>
      <c r="J183" s="43" t="n">
        <v>30000</v>
      </c>
      <c r="K183" s="41" t="n">
        <v>42479</v>
      </c>
      <c r="L183" s="41"/>
      <c r="M183" s="35" t="n">
        <v>0</v>
      </c>
      <c r="N183" s="42"/>
      <c r="O183" s="28" t="s">
        <v>45</v>
      </c>
      <c r="Q183" s="20" t="str">
        <f aca="false">IF(AND(R183="",S183="",U183=""),"",IF(OR(R183=1,S183=1),"ERRORI / ANOMALIE","OK"))</f>
        <v>ERRORI / ANOMALIE</v>
      </c>
      <c r="R183" s="21" t="n">
        <f aca="false">IF(U183="","",IF(SUM(X183:AC183)+SUM(AF183:AP183)&gt;0,1,""))</f>
        <v>1</v>
      </c>
      <c r="S183" s="21" t="str">
        <f aca="false">IF(U183="","",IF(_xlfn.IFNA(VLOOKUP(CONCATENATE(C183," ",1),Partecipanti!AE$10:AF$1203,2,0),1)=1,"",1))</f>
        <v/>
      </c>
      <c r="U183" s="36" t="str">
        <f aca="false">TRIM(E183)</f>
        <v>Z0C197DE55</v>
      </c>
      <c r="V183" s="36"/>
      <c r="W183" s="36" t="n">
        <f aca="false">IF(R183="","",1)</f>
        <v>1</v>
      </c>
      <c r="X183" s="36" t="str">
        <f aca="false">IF(U183="","",IF(COUNTIF(U$7:U$601,U183)=1,"",COUNTIF(U$7:U$601,U183)))</f>
        <v/>
      </c>
      <c r="Y183" s="36" t="str">
        <f aca="false">IF(X183="","",IF(X183&gt;1,1,""))</f>
        <v/>
      </c>
      <c r="Z183" s="36" t="str">
        <f aca="false">IF(U183="","",IF(LEN(TRIM(U183))&lt;&gt;10,1,""))</f>
        <v/>
      </c>
      <c r="AB183" s="36" t="str">
        <f aca="false">IF(U183="","",IF(OR(LEN(TRIM(H183))&gt;250,LEN(TRIM(H183))&lt;1),1,""))</f>
        <v/>
      </c>
      <c r="AC183" s="36" t="str">
        <f aca="false">IF(U183="","",IF(OR(LEN(TRIM(H183))&gt;220,LEN(TRIM(H183))&lt;1),1,""))</f>
        <v/>
      </c>
      <c r="AD183" s="37" t="n">
        <f aca="false">IF(U183="","",LEN(TRIM(H183)))</f>
        <v>37</v>
      </c>
      <c r="AF183" s="36" t="n">
        <f aca="false">IF(I183="","",_xlfn.IFNA(VLOOKUP(I183,TabelleFisse!$B$4:$C$21,2,0),1))</f>
        <v>0</v>
      </c>
      <c r="AH183" s="36" t="str">
        <f aca="false">IF(U183="","",IF(OR(ISNUMBER(J183)=0,J183&lt;0),1,""))</f>
        <v/>
      </c>
      <c r="AI183" s="36" t="str">
        <f aca="false">IF(U183="","",IF(OR(ISNUMBER(M183)=0,M183&lt;0),1,""))</f>
        <v/>
      </c>
      <c r="AK183" s="36" t="n">
        <f aca="false">IF(OR(U183="",K183=""),"",IF(OR(K183&lt;TabelleFisse!E$4,K183&gt;TabelleFisse!E$5),1,""))</f>
        <v>1</v>
      </c>
      <c r="AL183" s="36" t="str">
        <f aca="false">IF(OR(U183="",L183=""),"",IF(OR(L183&lt;TabelleFisse!E$4,L183&gt;TabelleFisse!E$5),1,""))</f>
        <v/>
      </c>
      <c r="AM183" s="36" t="str">
        <f aca="false">IF(OR(U183="",K183=""),"",IF(K183&gt;TabelleFisse!E$6,1,""))</f>
        <v/>
      </c>
      <c r="AN183" s="36" t="str">
        <f aca="false">IF(OR(U183="",L183=""),"",IF(L183&gt;TabelleFisse!E$6,1,""))</f>
        <v/>
      </c>
      <c r="AP183" s="36" t="n">
        <f aca="false">IF(U183="","",_xlfn.IFNA(VLOOKUP(C183,Partecipanti!$N$10:$O$1203,2,0),1))</f>
        <v>0</v>
      </c>
      <c r="AS183" s="37" t="str">
        <f aca="false">IF(R183=1,CONCATENATE(C183," ",1),"")</f>
        <v>L177 1</v>
      </c>
    </row>
    <row r="184" customFormat="false" ht="100.5" hidden="false" customHeight="true" outlineLevel="0" collapsed="false">
      <c r="A184" s="25" t="s">
        <v>399</v>
      </c>
      <c r="B184" s="21" t="str">
        <f aca="false">IF(Q184="","",Q184)</f>
        <v>ERRORI / ANOMALIE</v>
      </c>
      <c r="C184" s="26" t="str">
        <f aca="false">IF(E184="","",CONCATENATE("L",A184))</f>
        <v>L178</v>
      </c>
      <c r="D184" s="27"/>
      <c r="E184" s="42" t="s">
        <v>400</v>
      </c>
      <c r="F184" s="39"/>
      <c r="G184" s="40"/>
      <c r="H184" s="31" t="s">
        <v>43</v>
      </c>
      <c r="I184" s="32" t="s">
        <v>44</v>
      </c>
      <c r="J184" s="43" t="n">
        <v>35000</v>
      </c>
      <c r="K184" s="41" t="n">
        <v>42479</v>
      </c>
      <c r="L184" s="41"/>
      <c r="M184" s="35" t="n">
        <v>0</v>
      </c>
      <c r="N184" s="42"/>
      <c r="O184" s="28" t="s">
        <v>45</v>
      </c>
      <c r="Q184" s="20" t="str">
        <f aca="false">IF(AND(R184="",S184="",U184=""),"",IF(OR(R184=1,S184=1),"ERRORI / ANOMALIE","OK"))</f>
        <v>ERRORI / ANOMALIE</v>
      </c>
      <c r="R184" s="21" t="n">
        <f aca="false">IF(U184="","",IF(SUM(X184:AC184)+SUM(AF184:AP184)&gt;0,1,""))</f>
        <v>1</v>
      </c>
      <c r="S184" s="21" t="str">
        <f aca="false">IF(U184="","",IF(_xlfn.IFNA(VLOOKUP(CONCATENATE(C184," ",1),Partecipanti!AE$10:AF$1203,2,0),1)=1,"",1))</f>
        <v/>
      </c>
      <c r="U184" s="36" t="str">
        <f aca="false">TRIM(E184)</f>
        <v>Z6C197F34E</v>
      </c>
      <c r="V184" s="36"/>
      <c r="W184" s="36" t="n">
        <f aca="false">IF(R184="","",1)</f>
        <v>1</v>
      </c>
      <c r="X184" s="36" t="str">
        <f aca="false">IF(U184="","",IF(COUNTIF(U$7:U$601,U184)=1,"",COUNTIF(U$7:U$601,U184)))</f>
        <v/>
      </c>
      <c r="Y184" s="36" t="str">
        <f aca="false">IF(X184="","",IF(X184&gt;1,1,""))</f>
        <v/>
      </c>
      <c r="Z184" s="36" t="str">
        <f aca="false">IF(U184="","",IF(LEN(TRIM(U184))&lt;&gt;10,1,""))</f>
        <v/>
      </c>
      <c r="AB184" s="36" t="str">
        <f aca="false">IF(U184="","",IF(OR(LEN(TRIM(H184))&gt;250,LEN(TRIM(H184))&lt;1),1,""))</f>
        <v/>
      </c>
      <c r="AC184" s="36" t="str">
        <f aca="false">IF(U184="","",IF(OR(LEN(TRIM(H184))&gt;220,LEN(TRIM(H184))&lt;1),1,""))</f>
        <v/>
      </c>
      <c r="AD184" s="37" t="n">
        <f aca="false">IF(U184="","",LEN(TRIM(H184)))</f>
        <v>37</v>
      </c>
      <c r="AF184" s="36" t="n">
        <f aca="false">IF(I184="","",_xlfn.IFNA(VLOOKUP(I184,TabelleFisse!$B$4:$C$21,2,0),1))</f>
        <v>0</v>
      </c>
      <c r="AH184" s="36" t="str">
        <f aca="false">IF(U184="","",IF(OR(ISNUMBER(J184)=0,J184&lt;0),1,""))</f>
        <v/>
      </c>
      <c r="AI184" s="36" t="str">
        <f aca="false">IF(U184="","",IF(OR(ISNUMBER(M184)=0,M184&lt;0),1,""))</f>
        <v/>
      </c>
      <c r="AK184" s="36" t="n">
        <f aca="false">IF(OR(U184="",K184=""),"",IF(OR(K184&lt;TabelleFisse!E$4,K184&gt;TabelleFisse!E$5),1,""))</f>
        <v>1</v>
      </c>
      <c r="AL184" s="36" t="str">
        <f aca="false">IF(OR(U184="",L184=""),"",IF(OR(L184&lt;TabelleFisse!E$4,L184&gt;TabelleFisse!E$5),1,""))</f>
        <v/>
      </c>
      <c r="AM184" s="36" t="str">
        <f aca="false">IF(OR(U184="",K184=""),"",IF(K184&gt;TabelleFisse!E$6,1,""))</f>
        <v/>
      </c>
      <c r="AN184" s="36" t="str">
        <f aca="false">IF(OR(U184="",L184=""),"",IF(L184&gt;TabelleFisse!E$6,1,""))</f>
        <v/>
      </c>
      <c r="AP184" s="36" t="n">
        <f aca="false">IF(U184="","",_xlfn.IFNA(VLOOKUP(C184,Partecipanti!$N$10:$O$1203,2,0),1))</f>
        <v>0</v>
      </c>
      <c r="AS184" s="37" t="str">
        <f aca="false">IF(R184=1,CONCATENATE(C184," ",1),"")</f>
        <v>L178 1</v>
      </c>
    </row>
    <row r="185" customFormat="false" ht="100.5" hidden="false" customHeight="true" outlineLevel="0" collapsed="false">
      <c r="A185" s="25" t="s">
        <v>401</v>
      </c>
      <c r="B185" s="21" t="str">
        <f aca="false">IF(Q185="","",Q185)</f>
        <v>ERRORI / ANOMALIE</v>
      </c>
      <c r="C185" s="26" t="str">
        <f aca="false">IF(E185="","",CONCATENATE("L",A185))</f>
        <v>L179</v>
      </c>
      <c r="D185" s="27"/>
      <c r="E185" s="42" t="s">
        <v>402</v>
      </c>
      <c r="F185" s="39" t="e">
        <f aca="false">IF(E185="","",TRIM(#REF!))</f>
        <v>#REF!</v>
      </c>
      <c r="G185" s="40" t="e">
        <f aca="false">IF(E185="","",TRIM(UPPER(#REF!)))</f>
        <v>#REF!</v>
      </c>
      <c r="H185" s="31" t="s">
        <v>43</v>
      </c>
      <c r="I185" s="32" t="s">
        <v>44</v>
      </c>
      <c r="J185" s="43" t="n">
        <v>20000</v>
      </c>
      <c r="K185" s="41" t="n">
        <v>42479</v>
      </c>
      <c r="L185" s="41"/>
      <c r="M185" s="35" t="n">
        <v>0</v>
      </c>
      <c r="N185" s="42"/>
      <c r="O185" s="28" t="s">
        <v>45</v>
      </c>
      <c r="Q185" s="20" t="str">
        <f aca="false">IF(AND(R185="",S185="",U185=""),"",IF(OR(R185=1,S185=1),"ERRORI / ANOMALIE","OK"))</f>
        <v>ERRORI / ANOMALIE</v>
      </c>
      <c r="R185" s="21" t="n">
        <f aca="false">IF(U185="","",IF(SUM(X185:AC185)+SUM(AF185:AP185)&gt;0,1,""))</f>
        <v>1</v>
      </c>
      <c r="S185" s="21" t="str">
        <f aca="false">IF(U185="","",IF(_xlfn.IFNA(VLOOKUP(CONCATENATE(C185," ",1),Partecipanti!AE$10:AF$1203,2,0),1)=1,"",1))</f>
        <v/>
      </c>
      <c r="U185" s="36" t="str">
        <f aca="false">TRIM(E185)</f>
        <v>Z7E19803EC</v>
      </c>
      <c r="V185" s="36"/>
      <c r="W185" s="36" t="n">
        <f aca="false">IF(R185="","",1)</f>
        <v>1</v>
      </c>
      <c r="X185" s="36" t="str">
        <f aca="false">IF(U185="","",IF(COUNTIF(U$7:U$601,U185)=1,"",COUNTIF(U$7:U$601,U185)))</f>
        <v/>
      </c>
      <c r="Y185" s="36" t="str">
        <f aca="false">IF(X185="","",IF(X185&gt;1,1,""))</f>
        <v/>
      </c>
      <c r="Z185" s="36" t="str">
        <f aca="false">IF(U185="","",IF(LEN(TRIM(U185))&lt;&gt;10,1,""))</f>
        <v/>
      </c>
      <c r="AB185" s="36" t="str">
        <f aca="false">IF(U185="","",IF(OR(LEN(TRIM(H185))&gt;250,LEN(TRIM(H185))&lt;1),1,""))</f>
        <v/>
      </c>
      <c r="AC185" s="36" t="str">
        <f aca="false">IF(U185="","",IF(OR(LEN(TRIM(H185))&gt;220,LEN(TRIM(H185))&lt;1),1,""))</f>
        <v/>
      </c>
      <c r="AD185" s="37" t="n">
        <f aca="false">IF(U185="","",LEN(TRIM(H185)))</f>
        <v>37</v>
      </c>
      <c r="AF185" s="36" t="n">
        <f aca="false">IF(I185="","",_xlfn.IFNA(VLOOKUP(I185,TabelleFisse!$B$4:$C$21,2,0),1))</f>
        <v>0</v>
      </c>
      <c r="AH185" s="36" t="str">
        <f aca="false">IF(U185="","",IF(OR(ISNUMBER(J185)=0,J185&lt;0),1,""))</f>
        <v/>
      </c>
      <c r="AI185" s="36" t="str">
        <f aca="false">IF(U185="","",IF(OR(ISNUMBER(M185)=0,M185&lt;0),1,""))</f>
        <v/>
      </c>
      <c r="AK185" s="36" t="n">
        <f aca="false">IF(OR(U185="",K185=""),"",IF(OR(K185&lt;TabelleFisse!E$4,K185&gt;TabelleFisse!E$5),1,""))</f>
        <v>1</v>
      </c>
      <c r="AL185" s="36" t="str">
        <f aca="false">IF(OR(U185="",L185=""),"",IF(OR(L185&lt;TabelleFisse!E$4,L185&gt;TabelleFisse!E$5),1,""))</f>
        <v/>
      </c>
      <c r="AM185" s="36" t="str">
        <f aca="false">IF(OR(U185="",K185=""),"",IF(K185&gt;TabelleFisse!E$6,1,""))</f>
        <v/>
      </c>
      <c r="AN185" s="36" t="str">
        <f aca="false">IF(OR(U185="",L185=""),"",IF(L185&gt;TabelleFisse!E$6,1,""))</f>
        <v/>
      </c>
      <c r="AP185" s="36" t="n">
        <f aca="false">IF(U185="","",_xlfn.IFNA(VLOOKUP(C185,Partecipanti!$N$10:$O$1203,2,0),1))</f>
        <v>0</v>
      </c>
      <c r="AS185" s="37" t="str">
        <f aca="false">IF(R185=1,CONCATENATE(C185," ",1),"")</f>
        <v>L179 1</v>
      </c>
    </row>
    <row r="186" customFormat="false" ht="100.5" hidden="false" customHeight="true" outlineLevel="0" collapsed="false">
      <c r="A186" s="25" t="s">
        <v>403</v>
      </c>
      <c r="B186" s="21" t="str">
        <f aca="false">IF(Q186="","",Q186)</f>
        <v>ERRORI / ANOMALIE</v>
      </c>
      <c r="C186" s="26" t="str">
        <f aca="false">IF(E186="","",CONCATENATE("L",A186))</f>
        <v>L180</v>
      </c>
      <c r="D186" s="27"/>
      <c r="E186" s="42" t="s">
        <v>404</v>
      </c>
      <c r="F186" s="39" t="e">
        <f aca="false">IF(E186="","",TRIM(#REF!))</f>
        <v>#REF!</v>
      </c>
      <c r="G186" s="40" t="e">
        <f aca="false">IF(E186="","",TRIM(UPPER(#REF!)))</f>
        <v>#REF!</v>
      </c>
      <c r="H186" s="31" t="s">
        <v>43</v>
      </c>
      <c r="I186" s="32" t="s">
        <v>44</v>
      </c>
      <c r="J186" s="43" t="n">
        <v>20000</v>
      </c>
      <c r="K186" s="41" t="n">
        <v>42479</v>
      </c>
      <c r="L186" s="41"/>
      <c r="M186" s="35" t="n">
        <v>0</v>
      </c>
      <c r="N186" s="42"/>
      <c r="O186" s="28" t="s">
        <v>45</v>
      </c>
      <c r="Q186" s="20" t="str">
        <f aca="false">IF(AND(R186="",S186="",U186=""),"",IF(OR(R186=1,S186=1),"ERRORI / ANOMALIE","OK"))</f>
        <v>ERRORI / ANOMALIE</v>
      </c>
      <c r="R186" s="21" t="n">
        <f aca="false">IF(U186="","",IF(SUM(X186:AC186)+SUM(AF186:AP186)&gt;0,1,""))</f>
        <v>1</v>
      </c>
      <c r="S186" s="21" t="str">
        <f aca="false">IF(U186="","",IF(_xlfn.IFNA(VLOOKUP(CONCATENATE(C186," ",1),Partecipanti!AE$10:AF$1203,2,0),1)=1,"",1))</f>
        <v/>
      </c>
      <c r="U186" s="36" t="str">
        <f aca="false">TRIM(E186)</f>
        <v>ZE51982C6E</v>
      </c>
      <c r="V186" s="36"/>
      <c r="W186" s="36" t="n">
        <f aca="false">IF(R186="","",1)</f>
        <v>1</v>
      </c>
      <c r="X186" s="36" t="str">
        <f aca="false">IF(U186="","",IF(COUNTIF(U$7:U$601,U186)=1,"",COUNTIF(U$7:U$601,U186)))</f>
        <v/>
      </c>
      <c r="Y186" s="36" t="str">
        <f aca="false">IF(X186="","",IF(X186&gt;1,1,""))</f>
        <v/>
      </c>
      <c r="Z186" s="36" t="str">
        <f aca="false">IF(U186="","",IF(LEN(TRIM(U186))&lt;&gt;10,1,""))</f>
        <v/>
      </c>
      <c r="AB186" s="36" t="str">
        <f aca="false">IF(U186="","",IF(OR(LEN(TRIM(H186))&gt;250,LEN(TRIM(H186))&lt;1),1,""))</f>
        <v/>
      </c>
      <c r="AC186" s="36" t="str">
        <f aca="false">IF(U186="","",IF(OR(LEN(TRIM(H186))&gt;220,LEN(TRIM(H186))&lt;1),1,""))</f>
        <v/>
      </c>
      <c r="AD186" s="37" t="n">
        <f aca="false">IF(U186="","",LEN(TRIM(H186)))</f>
        <v>37</v>
      </c>
      <c r="AF186" s="36" t="n">
        <f aca="false">IF(I186="","",_xlfn.IFNA(VLOOKUP(I186,TabelleFisse!$B$4:$C$21,2,0),1))</f>
        <v>0</v>
      </c>
      <c r="AH186" s="36" t="str">
        <f aca="false">IF(U186="","",IF(OR(ISNUMBER(J186)=0,J186&lt;0),1,""))</f>
        <v/>
      </c>
      <c r="AI186" s="36" t="str">
        <f aca="false">IF(U186="","",IF(OR(ISNUMBER(M186)=0,M186&lt;0),1,""))</f>
        <v/>
      </c>
      <c r="AK186" s="36" t="n">
        <f aca="false">IF(OR(U186="",K186=""),"",IF(OR(K186&lt;TabelleFisse!E$4,K186&gt;TabelleFisse!E$5),1,""))</f>
        <v>1</v>
      </c>
      <c r="AL186" s="36" t="str">
        <f aca="false">IF(OR(U186="",L186=""),"",IF(OR(L186&lt;TabelleFisse!E$4,L186&gt;TabelleFisse!E$5),1,""))</f>
        <v/>
      </c>
      <c r="AM186" s="36" t="str">
        <f aca="false">IF(OR(U186="",K186=""),"",IF(K186&gt;TabelleFisse!E$6,1,""))</f>
        <v/>
      </c>
      <c r="AN186" s="36" t="str">
        <f aca="false">IF(OR(U186="",L186=""),"",IF(L186&gt;TabelleFisse!E$6,1,""))</f>
        <v/>
      </c>
      <c r="AP186" s="36" t="n">
        <f aca="false">IF(U186="","",_xlfn.IFNA(VLOOKUP(C186,Partecipanti!$N$10:$O$1203,2,0),1))</f>
        <v>0</v>
      </c>
      <c r="AS186" s="37" t="str">
        <f aca="false">IF(R186=1,CONCATENATE(C186," ",1),"")</f>
        <v>L180 1</v>
      </c>
    </row>
    <row r="187" customFormat="false" ht="100.5" hidden="false" customHeight="true" outlineLevel="0" collapsed="false">
      <c r="A187" s="25" t="s">
        <v>405</v>
      </c>
      <c r="B187" s="21" t="str">
        <f aca="false">IF(Q187="","",Q187)</f>
        <v>ERRORI / ANOMALIE</v>
      </c>
      <c r="C187" s="26" t="str">
        <f aca="false">IF(E187="","",CONCATENATE("L",A187))</f>
        <v>L181</v>
      </c>
      <c r="D187" s="27"/>
      <c r="E187" s="42" t="s">
        <v>406</v>
      </c>
      <c r="F187" s="39" t="e">
        <f aca="false">IF(E187="","",TRIM(#REF!))</f>
        <v>#REF!</v>
      </c>
      <c r="G187" s="40" t="e">
        <f aca="false">IF(E187="","",TRIM(UPPER(#REF!)))</f>
        <v>#REF!</v>
      </c>
      <c r="H187" s="31" t="s">
        <v>43</v>
      </c>
      <c r="I187" s="32" t="s">
        <v>44</v>
      </c>
      <c r="J187" s="43" t="n">
        <v>20000</v>
      </c>
      <c r="K187" s="41" t="n">
        <v>42481</v>
      </c>
      <c r="L187" s="41"/>
      <c r="M187" s="35" t="n">
        <v>0</v>
      </c>
      <c r="N187" s="42"/>
      <c r="O187" s="28" t="s">
        <v>45</v>
      </c>
      <c r="Q187" s="20" t="str">
        <f aca="false">IF(AND(R187="",S187="",U187=""),"",IF(OR(R187=1,S187=1),"ERRORI / ANOMALIE","OK"))</f>
        <v>ERRORI / ANOMALIE</v>
      </c>
      <c r="R187" s="21" t="n">
        <f aca="false">IF(U187="","",IF(SUM(X187:AC187)+SUM(AF187:AP187)&gt;0,1,""))</f>
        <v>1</v>
      </c>
      <c r="S187" s="21" t="str">
        <f aca="false">IF(U187="","",IF(_xlfn.IFNA(VLOOKUP(CONCATENATE(C187," ",1),Partecipanti!AE$10:AF$1203,2,0),1)=1,"",1))</f>
        <v/>
      </c>
      <c r="U187" s="36" t="str">
        <f aca="false">TRIM(E187)</f>
        <v>Z48198BC67</v>
      </c>
      <c r="V187" s="36"/>
      <c r="W187" s="36" t="n">
        <f aca="false">IF(R187="","",1)</f>
        <v>1</v>
      </c>
      <c r="X187" s="36" t="str">
        <f aca="false">IF(U187="","",IF(COUNTIF(U$7:U$601,U187)=1,"",COUNTIF(U$7:U$601,U187)))</f>
        <v/>
      </c>
      <c r="Y187" s="36" t="str">
        <f aca="false">IF(X187="","",IF(X187&gt;1,1,""))</f>
        <v/>
      </c>
      <c r="Z187" s="36" t="str">
        <f aca="false">IF(U187="","",IF(LEN(TRIM(U187))&lt;&gt;10,1,""))</f>
        <v/>
      </c>
      <c r="AB187" s="36" t="str">
        <f aca="false">IF(U187="","",IF(OR(LEN(TRIM(H187))&gt;250,LEN(TRIM(H187))&lt;1),1,""))</f>
        <v/>
      </c>
      <c r="AC187" s="36" t="str">
        <f aca="false">IF(U187="","",IF(OR(LEN(TRIM(H187))&gt;220,LEN(TRIM(H187))&lt;1),1,""))</f>
        <v/>
      </c>
      <c r="AD187" s="37" t="n">
        <f aca="false">IF(U187="","",LEN(TRIM(H187)))</f>
        <v>37</v>
      </c>
      <c r="AF187" s="36" t="n">
        <f aca="false">IF(I187="","",_xlfn.IFNA(VLOOKUP(I187,TabelleFisse!$B$4:$C$21,2,0),1))</f>
        <v>0</v>
      </c>
      <c r="AH187" s="36" t="str">
        <f aca="false">IF(U187="","",IF(OR(ISNUMBER(J187)=0,J187&lt;0),1,""))</f>
        <v/>
      </c>
      <c r="AI187" s="36" t="str">
        <f aca="false">IF(U187="","",IF(OR(ISNUMBER(M187)=0,M187&lt;0),1,""))</f>
        <v/>
      </c>
      <c r="AK187" s="36" t="n">
        <f aca="false">IF(OR(U187="",K187=""),"",IF(OR(K187&lt;TabelleFisse!E$4,K187&gt;TabelleFisse!E$5),1,""))</f>
        <v>1</v>
      </c>
      <c r="AL187" s="36" t="str">
        <f aca="false">IF(OR(U187="",L187=""),"",IF(OR(L187&lt;TabelleFisse!E$4,L187&gt;TabelleFisse!E$5),1,""))</f>
        <v/>
      </c>
      <c r="AM187" s="36" t="str">
        <f aca="false">IF(OR(U187="",K187=""),"",IF(K187&gt;TabelleFisse!E$6,1,""))</f>
        <v/>
      </c>
      <c r="AN187" s="36" t="str">
        <f aca="false">IF(OR(U187="",L187=""),"",IF(L187&gt;TabelleFisse!E$6,1,""))</f>
        <v/>
      </c>
      <c r="AP187" s="36" t="n">
        <f aca="false">IF(U187="","",_xlfn.IFNA(VLOOKUP(C187,Partecipanti!$N$10:$O$1203,2,0),1))</f>
        <v>0</v>
      </c>
      <c r="AS187" s="37" t="str">
        <f aca="false">IF(R187=1,CONCATENATE(C187," ",1),"")</f>
        <v>L181 1</v>
      </c>
    </row>
    <row r="188" customFormat="false" ht="100.5" hidden="false" customHeight="true" outlineLevel="0" collapsed="false">
      <c r="A188" s="25" t="s">
        <v>407</v>
      </c>
      <c r="B188" s="21" t="str">
        <f aca="false">IF(Q188="","",Q188)</f>
        <v>ERRORI / ANOMALIE</v>
      </c>
      <c r="C188" s="26" t="str">
        <f aca="false">IF(E188="","",CONCATENATE("L",A188))</f>
        <v>L182</v>
      </c>
      <c r="D188" s="27"/>
      <c r="E188" s="42" t="s">
        <v>408</v>
      </c>
      <c r="F188" s="39" t="e">
        <f aca="false">IF(E188="","",TRIM(#REF!))</f>
        <v>#REF!</v>
      </c>
      <c r="G188" s="40" t="e">
        <f aca="false">IF(E188="","",TRIM(UPPER(#REF!)))</f>
        <v>#REF!</v>
      </c>
      <c r="H188" s="31" t="s">
        <v>43</v>
      </c>
      <c r="I188" s="32" t="s">
        <v>44</v>
      </c>
      <c r="J188" s="43" t="n">
        <v>10000</v>
      </c>
      <c r="K188" s="41" t="n">
        <v>42486</v>
      </c>
      <c r="L188" s="41"/>
      <c r="M188" s="35" t="n">
        <v>0</v>
      </c>
      <c r="N188" s="42"/>
      <c r="O188" s="28" t="s">
        <v>45</v>
      </c>
      <c r="Q188" s="20" t="str">
        <f aca="false">IF(AND(R188="",S188="",U188=""),"",IF(OR(R188=1,S188=1),"ERRORI / ANOMALIE","OK"))</f>
        <v>ERRORI / ANOMALIE</v>
      </c>
      <c r="R188" s="21" t="n">
        <f aca="false">IF(U188="","",IF(SUM(X188:AC188)+SUM(AF188:AP188)&gt;0,1,""))</f>
        <v>1</v>
      </c>
      <c r="S188" s="21" t="str">
        <f aca="false">IF(U188="","",IF(_xlfn.IFNA(VLOOKUP(CONCATENATE(C188," ",1),Partecipanti!AE$10:AF$1203,2,0),1)=1,"",1))</f>
        <v/>
      </c>
      <c r="U188" s="36" t="str">
        <f aca="false">TRIM(E188)</f>
        <v>Z471994275</v>
      </c>
      <c r="V188" s="36"/>
      <c r="W188" s="36" t="n">
        <f aca="false">IF(R188="","",1)</f>
        <v>1</v>
      </c>
      <c r="X188" s="36" t="str">
        <f aca="false">IF(U188="","",IF(COUNTIF(U$7:U$601,U188)=1,"",COUNTIF(U$7:U$601,U188)))</f>
        <v/>
      </c>
      <c r="Y188" s="36" t="str">
        <f aca="false">IF(X188="","",IF(X188&gt;1,1,""))</f>
        <v/>
      </c>
      <c r="Z188" s="36" t="str">
        <f aca="false">IF(U188="","",IF(LEN(TRIM(U188))&lt;&gt;10,1,""))</f>
        <v/>
      </c>
      <c r="AB188" s="36" t="str">
        <f aca="false">IF(U188="","",IF(OR(LEN(TRIM(H188))&gt;250,LEN(TRIM(H188))&lt;1),1,""))</f>
        <v/>
      </c>
      <c r="AC188" s="36" t="str">
        <f aca="false">IF(U188="","",IF(OR(LEN(TRIM(H188))&gt;220,LEN(TRIM(H188))&lt;1),1,""))</f>
        <v/>
      </c>
      <c r="AD188" s="37" t="n">
        <f aca="false">IF(U188="","",LEN(TRIM(H188)))</f>
        <v>37</v>
      </c>
      <c r="AF188" s="36" t="n">
        <f aca="false">IF(I188="","",_xlfn.IFNA(VLOOKUP(I188,TabelleFisse!$B$4:$C$21,2,0),1))</f>
        <v>0</v>
      </c>
      <c r="AH188" s="36" t="str">
        <f aca="false">IF(U188="","",IF(OR(ISNUMBER(J188)=0,J188&lt;0),1,""))</f>
        <v/>
      </c>
      <c r="AI188" s="36" t="str">
        <f aca="false">IF(U188="","",IF(OR(ISNUMBER(M188)=0,M188&lt;0),1,""))</f>
        <v/>
      </c>
      <c r="AK188" s="36" t="n">
        <f aca="false">IF(OR(U188="",K188=""),"",IF(OR(K188&lt;TabelleFisse!E$4,K188&gt;TabelleFisse!E$5),1,""))</f>
        <v>1</v>
      </c>
      <c r="AL188" s="36" t="str">
        <f aca="false">IF(OR(U188="",L188=""),"",IF(OR(L188&lt;TabelleFisse!E$4,L188&gt;TabelleFisse!E$5),1,""))</f>
        <v/>
      </c>
      <c r="AM188" s="36" t="str">
        <f aca="false">IF(OR(U188="",K188=""),"",IF(K188&gt;TabelleFisse!E$6,1,""))</f>
        <v/>
      </c>
      <c r="AN188" s="36" t="str">
        <f aca="false">IF(OR(U188="",L188=""),"",IF(L188&gt;TabelleFisse!E$6,1,""))</f>
        <v/>
      </c>
      <c r="AP188" s="36" t="n">
        <f aca="false">IF(U188="","",_xlfn.IFNA(VLOOKUP(C188,Partecipanti!$N$10:$O$1203,2,0),1))</f>
        <v>0</v>
      </c>
      <c r="AS188" s="37" t="str">
        <f aca="false">IF(R188=1,CONCATENATE(C188," ",1),"")</f>
        <v>L182 1</v>
      </c>
    </row>
    <row r="189" customFormat="false" ht="100.5" hidden="false" customHeight="true" outlineLevel="0" collapsed="false">
      <c r="A189" s="25" t="s">
        <v>409</v>
      </c>
      <c r="B189" s="21" t="str">
        <f aca="false">IF(Q189="","",Q189)</f>
        <v>ERRORI / ANOMALIE</v>
      </c>
      <c r="C189" s="26" t="str">
        <f aca="false">IF(E189="","",CONCATENATE("L",A189))</f>
        <v>L183</v>
      </c>
      <c r="D189" s="27"/>
      <c r="E189" s="42" t="s">
        <v>410</v>
      </c>
      <c r="F189" s="39" t="e">
        <f aca="false">IF(E189="","",TRIM(#REF!))</f>
        <v>#REF!</v>
      </c>
      <c r="G189" s="40" t="e">
        <f aca="false">IF(E189="","",TRIM(UPPER(#REF!)))</f>
        <v>#REF!</v>
      </c>
      <c r="H189" s="31" t="s">
        <v>43</v>
      </c>
      <c r="I189" s="32" t="s">
        <v>44</v>
      </c>
      <c r="J189" s="43" t="n">
        <v>20000</v>
      </c>
      <c r="K189" s="41" t="n">
        <v>42487</v>
      </c>
      <c r="L189" s="41"/>
      <c r="M189" s="35" t="n">
        <v>0</v>
      </c>
      <c r="N189" s="42"/>
      <c r="O189" s="28" t="s">
        <v>45</v>
      </c>
      <c r="Q189" s="20" t="str">
        <f aca="false">IF(AND(R189="",S189="",U189=""),"",IF(OR(R189=1,S189=1),"ERRORI / ANOMALIE","OK"))</f>
        <v>ERRORI / ANOMALIE</v>
      </c>
      <c r="R189" s="21" t="n">
        <f aca="false">IF(U189="","",IF(SUM(X189:AC189)+SUM(AF189:AP189)&gt;0,1,""))</f>
        <v>1</v>
      </c>
      <c r="S189" s="21" t="str">
        <f aca="false">IF(U189="","",IF(_xlfn.IFNA(VLOOKUP(CONCATENATE(C189," ",1),Partecipanti!AE$10:AF$1203,2,0),1)=1,"",1))</f>
        <v/>
      </c>
      <c r="U189" s="36" t="str">
        <f aca="false">TRIM(E189)</f>
        <v>ZE019997D1</v>
      </c>
      <c r="V189" s="36"/>
      <c r="W189" s="36" t="n">
        <f aca="false">IF(R189="","",1)</f>
        <v>1</v>
      </c>
      <c r="X189" s="36" t="str">
        <f aca="false">IF(U189="","",IF(COUNTIF(U$7:U$601,U189)=1,"",COUNTIF(U$7:U$601,U189)))</f>
        <v/>
      </c>
      <c r="Y189" s="36" t="str">
        <f aca="false">IF(X189="","",IF(X189&gt;1,1,""))</f>
        <v/>
      </c>
      <c r="Z189" s="36" t="str">
        <f aca="false">IF(U189="","",IF(LEN(TRIM(U189))&lt;&gt;10,1,""))</f>
        <v/>
      </c>
      <c r="AB189" s="36" t="str">
        <f aca="false">IF(U189="","",IF(OR(LEN(TRIM(H189))&gt;250,LEN(TRIM(H189))&lt;1),1,""))</f>
        <v/>
      </c>
      <c r="AC189" s="36" t="str">
        <f aca="false">IF(U189="","",IF(OR(LEN(TRIM(H189))&gt;220,LEN(TRIM(H189))&lt;1),1,""))</f>
        <v/>
      </c>
      <c r="AD189" s="37" t="n">
        <f aca="false">IF(U189="","",LEN(TRIM(H189)))</f>
        <v>37</v>
      </c>
      <c r="AF189" s="36" t="n">
        <f aca="false">IF(I189="","",_xlfn.IFNA(VLOOKUP(I189,TabelleFisse!$B$4:$C$21,2,0),1))</f>
        <v>0</v>
      </c>
      <c r="AH189" s="36" t="str">
        <f aca="false">IF(U189="","",IF(OR(ISNUMBER(J189)=0,J189&lt;0),1,""))</f>
        <v/>
      </c>
      <c r="AI189" s="36" t="str">
        <f aca="false">IF(U189="","",IF(OR(ISNUMBER(M189)=0,M189&lt;0),1,""))</f>
        <v/>
      </c>
      <c r="AK189" s="36" t="n">
        <f aca="false">IF(OR(U189="",K189=""),"",IF(OR(K189&lt;TabelleFisse!E$4,K189&gt;TabelleFisse!E$5),1,""))</f>
        <v>1</v>
      </c>
      <c r="AL189" s="36" t="str">
        <f aca="false">IF(OR(U189="",L189=""),"",IF(OR(L189&lt;TabelleFisse!E$4,L189&gt;TabelleFisse!E$5),1,""))</f>
        <v/>
      </c>
      <c r="AM189" s="36" t="str">
        <f aca="false">IF(OR(U189="",K189=""),"",IF(K189&gt;TabelleFisse!E$6,1,""))</f>
        <v/>
      </c>
      <c r="AN189" s="36" t="str">
        <f aca="false">IF(OR(U189="",L189=""),"",IF(L189&gt;TabelleFisse!E$6,1,""))</f>
        <v/>
      </c>
      <c r="AP189" s="36" t="n">
        <f aca="false">IF(U189="","",_xlfn.IFNA(VLOOKUP(C189,Partecipanti!$N$10:$O$1203,2,0),1))</f>
        <v>0</v>
      </c>
      <c r="AS189" s="37" t="str">
        <f aca="false">IF(R189=1,CONCATENATE(C189," ",1),"")</f>
        <v>L183 1</v>
      </c>
    </row>
    <row r="190" customFormat="false" ht="100.5" hidden="false" customHeight="true" outlineLevel="0" collapsed="false">
      <c r="A190" s="25" t="s">
        <v>411</v>
      </c>
      <c r="B190" s="21" t="str">
        <f aca="false">IF(Q190="","",Q190)</f>
        <v>ERRORI / ANOMALIE</v>
      </c>
      <c r="C190" s="26" t="str">
        <f aca="false">IF(E190="","",CONCATENATE("L",A190))</f>
        <v>L184</v>
      </c>
      <c r="D190" s="27"/>
      <c r="E190" s="42" t="s">
        <v>412</v>
      </c>
      <c r="F190" s="39" t="e">
        <f aca="false">IF(E190="","",TRIM(#REF!))</f>
        <v>#REF!</v>
      </c>
      <c r="G190" s="40" t="e">
        <f aca="false">IF(E190="","",TRIM(UPPER(#REF!)))</f>
        <v>#REF!</v>
      </c>
      <c r="H190" s="31" t="s">
        <v>43</v>
      </c>
      <c r="I190" s="32" t="s">
        <v>44</v>
      </c>
      <c r="J190" s="43" t="n">
        <v>20000</v>
      </c>
      <c r="K190" s="41" t="n">
        <v>42488</v>
      </c>
      <c r="L190" s="41"/>
      <c r="M190" s="35" t="n">
        <v>0</v>
      </c>
      <c r="N190" s="42"/>
      <c r="O190" s="28" t="s">
        <v>45</v>
      </c>
      <c r="Q190" s="20" t="str">
        <f aca="false">IF(AND(R190="",S190="",U190=""),"",IF(OR(R190=1,S190=1),"ERRORI / ANOMALIE","OK"))</f>
        <v>ERRORI / ANOMALIE</v>
      </c>
      <c r="R190" s="21" t="n">
        <f aca="false">IF(U190="","",IF(SUM(X190:AC190)+SUM(AF190:AP190)&gt;0,1,""))</f>
        <v>1</v>
      </c>
      <c r="S190" s="21" t="str">
        <f aca="false">IF(U190="","",IF(_xlfn.IFNA(VLOOKUP(CONCATENATE(C190," ",1),Partecipanti!AE$10:AF$1203,2,0),1)=1,"",1))</f>
        <v/>
      </c>
      <c r="U190" s="36" t="str">
        <f aca="false">TRIM(E190)</f>
        <v>ZF0199DAE1</v>
      </c>
      <c r="V190" s="36"/>
      <c r="W190" s="36" t="n">
        <f aca="false">IF(R190="","",1)</f>
        <v>1</v>
      </c>
      <c r="X190" s="36" t="str">
        <f aca="false">IF(U190="","",IF(COUNTIF(U$7:U$601,U190)=1,"",COUNTIF(U$7:U$601,U190)))</f>
        <v/>
      </c>
      <c r="Y190" s="36" t="str">
        <f aca="false">IF(X190="","",IF(X190&gt;1,1,""))</f>
        <v/>
      </c>
      <c r="Z190" s="36" t="str">
        <f aca="false">IF(U190="","",IF(LEN(TRIM(U190))&lt;&gt;10,1,""))</f>
        <v/>
      </c>
      <c r="AB190" s="36" t="str">
        <f aca="false">IF(U190="","",IF(OR(LEN(TRIM(H190))&gt;250,LEN(TRIM(H190))&lt;1),1,""))</f>
        <v/>
      </c>
      <c r="AC190" s="36" t="str">
        <f aca="false">IF(U190="","",IF(OR(LEN(TRIM(H190))&gt;220,LEN(TRIM(H190))&lt;1),1,""))</f>
        <v/>
      </c>
      <c r="AD190" s="37" t="n">
        <f aca="false">IF(U190="","",LEN(TRIM(H190)))</f>
        <v>37</v>
      </c>
      <c r="AF190" s="36" t="n">
        <f aca="false">IF(I190="","",_xlfn.IFNA(VLOOKUP(I190,TabelleFisse!$B$4:$C$21,2,0),1))</f>
        <v>0</v>
      </c>
      <c r="AH190" s="36" t="str">
        <f aca="false">IF(U190="","",IF(OR(ISNUMBER(J190)=0,J190&lt;0),1,""))</f>
        <v/>
      </c>
      <c r="AI190" s="36" t="str">
        <f aca="false">IF(U190="","",IF(OR(ISNUMBER(M190)=0,M190&lt;0),1,""))</f>
        <v/>
      </c>
      <c r="AK190" s="36" t="n">
        <f aca="false">IF(OR(U190="",K190=""),"",IF(OR(K190&lt;TabelleFisse!E$4,K190&gt;TabelleFisse!E$5),1,""))</f>
        <v>1</v>
      </c>
      <c r="AL190" s="36" t="str">
        <f aca="false">IF(OR(U190="",L190=""),"",IF(OR(L190&lt;TabelleFisse!E$4,L190&gt;TabelleFisse!E$5),1,""))</f>
        <v/>
      </c>
      <c r="AM190" s="36" t="str">
        <f aca="false">IF(OR(U190="",K190=""),"",IF(K190&gt;TabelleFisse!E$6,1,""))</f>
        <v/>
      </c>
      <c r="AN190" s="36" t="str">
        <f aca="false">IF(OR(U190="",L190=""),"",IF(L190&gt;TabelleFisse!E$6,1,""))</f>
        <v/>
      </c>
      <c r="AP190" s="36" t="n">
        <f aca="false">IF(U190="","",_xlfn.IFNA(VLOOKUP(C190,Partecipanti!$N$10:$O$1203,2,0),1))</f>
        <v>0</v>
      </c>
      <c r="AS190" s="37" t="str">
        <f aca="false">IF(R190=1,CONCATENATE(C190," ",1),"")</f>
        <v>L184 1</v>
      </c>
    </row>
    <row r="191" customFormat="false" ht="100.5" hidden="false" customHeight="true" outlineLevel="0" collapsed="false">
      <c r="A191" s="25" t="s">
        <v>413</v>
      </c>
      <c r="B191" s="21" t="str">
        <f aca="false">IF(Q191="","",Q191)</f>
        <v>ERRORI / ANOMALIE</v>
      </c>
      <c r="C191" s="26" t="str">
        <f aca="false">IF(E191="","",CONCATENATE("L",A191))</f>
        <v>L185</v>
      </c>
      <c r="D191" s="27"/>
      <c r="E191" s="42" t="s">
        <v>414</v>
      </c>
      <c r="F191" s="39" t="e">
        <f aca="false">IF(E191="","",TRIM(#REF!))</f>
        <v>#REF!</v>
      </c>
      <c r="G191" s="40" t="e">
        <f aca="false">IF(E191="","",TRIM(UPPER(#REF!)))</f>
        <v>#REF!</v>
      </c>
      <c r="H191" s="31" t="s">
        <v>43</v>
      </c>
      <c r="I191" s="32" t="s">
        <v>44</v>
      </c>
      <c r="J191" s="43" t="n">
        <v>10000</v>
      </c>
      <c r="K191" s="41" t="n">
        <v>42488</v>
      </c>
      <c r="L191" s="41"/>
      <c r="M191" s="35" t="n">
        <v>0</v>
      </c>
      <c r="N191" s="42"/>
      <c r="O191" s="28" t="s">
        <v>45</v>
      </c>
      <c r="Q191" s="20" t="str">
        <f aca="false">IF(AND(R191="",S191="",U191=""),"",IF(OR(R191=1,S191=1),"ERRORI / ANOMALIE","OK"))</f>
        <v>ERRORI / ANOMALIE</v>
      </c>
      <c r="R191" s="21" t="n">
        <f aca="false">IF(U191="","",IF(SUM(X191:AC191)+SUM(AF191:AP191)&gt;0,1,""))</f>
        <v>1</v>
      </c>
      <c r="S191" s="21" t="str">
        <f aca="false">IF(U191="","",IF(_xlfn.IFNA(VLOOKUP(CONCATENATE(C191," ",1),Partecipanti!AE$10:AF$1203,2,0),1)=1,"",1))</f>
        <v/>
      </c>
      <c r="U191" s="36" t="str">
        <f aca="false">TRIM(E191)</f>
        <v>ZED199F586</v>
      </c>
      <c r="V191" s="36"/>
      <c r="W191" s="36" t="n">
        <f aca="false">IF(R191="","",1)</f>
        <v>1</v>
      </c>
      <c r="X191" s="36" t="str">
        <f aca="false">IF(U191="","",IF(COUNTIF(U$7:U$601,U191)=1,"",COUNTIF(U$7:U$601,U191)))</f>
        <v/>
      </c>
      <c r="Y191" s="36" t="str">
        <f aca="false">IF(X191="","",IF(X191&gt;1,1,""))</f>
        <v/>
      </c>
      <c r="Z191" s="36" t="str">
        <f aca="false">IF(U191="","",IF(LEN(TRIM(U191))&lt;&gt;10,1,""))</f>
        <v/>
      </c>
      <c r="AB191" s="36" t="str">
        <f aca="false">IF(U191="","",IF(OR(LEN(TRIM(H191))&gt;250,LEN(TRIM(H191))&lt;1),1,""))</f>
        <v/>
      </c>
      <c r="AC191" s="36" t="str">
        <f aca="false">IF(U191="","",IF(OR(LEN(TRIM(H191))&gt;220,LEN(TRIM(H191))&lt;1),1,""))</f>
        <v/>
      </c>
      <c r="AD191" s="37" t="n">
        <f aca="false">IF(U191="","",LEN(TRIM(H191)))</f>
        <v>37</v>
      </c>
      <c r="AF191" s="36" t="n">
        <f aca="false">IF(I191="","",_xlfn.IFNA(VLOOKUP(I191,TabelleFisse!$B$4:$C$21,2,0),1))</f>
        <v>0</v>
      </c>
      <c r="AH191" s="36" t="str">
        <f aca="false">IF(U191="","",IF(OR(ISNUMBER(J191)=0,J191&lt;0),1,""))</f>
        <v/>
      </c>
      <c r="AI191" s="36" t="str">
        <f aca="false">IF(U191="","",IF(OR(ISNUMBER(M191)=0,M191&lt;0),1,""))</f>
        <v/>
      </c>
      <c r="AK191" s="36" t="n">
        <f aca="false">IF(OR(U191="",K191=""),"",IF(OR(K191&lt;TabelleFisse!E$4,K191&gt;TabelleFisse!E$5),1,""))</f>
        <v>1</v>
      </c>
      <c r="AL191" s="36" t="str">
        <f aca="false">IF(OR(U191="",L191=""),"",IF(OR(L191&lt;TabelleFisse!E$4,L191&gt;TabelleFisse!E$5),1,""))</f>
        <v/>
      </c>
      <c r="AM191" s="36" t="str">
        <f aca="false">IF(OR(U191="",K191=""),"",IF(K191&gt;TabelleFisse!E$6,1,""))</f>
        <v/>
      </c>
      <c r="AN191" s="36" t="str">
        <f aca="false">IF(OR(U191="",L191=""),"",IF(L191&gt;TabelleFisse!E$6,1,""))</f>
        <v/>
      </c>
      <c r="AP191" s="36" t="n">
        <f aca="false">IF(U191="","",_xlfn.IFNA(VLOOKUP(C191,Partecipanti!$N$10:$O$1203,2,0),1))</f>
        <v>0</v>
      </c>
      <c r="AS191" s="37" t="str">
        <f aca="false">IF(R191=1,CONCATENATE(C191," ",1),"")</f>
        <v>L185 1</v>
      </c>
    </row>
    <row r="192" customFormat="false" ht="100.5" hidden="false" customHeight="true" outlineLevel="0" collapsed="false">
      <c r="A192" s="25" t="s">
        <v>415</v>
      </c>
      <c r="B192" s="21" t="str">
        <f aca="false">IF(Q192="","",Q192)</f>
        <v>ERRORI / ANOMALIE</v>
      </c>
      <c r="C192" s="26" t="str">
        <f aca="false">IF(E192="","",CONCATENATE("L",A192))</f>
        <v>L186</v>
      </c>
      <c r="D192" s="27"/>
      <c r="E192" s="42" t="s">
        <v>416</v>
      </c>
      <c r="F192" s="39" t="e">
        <f aca="false">IF(E192="","",TRIM(#REF!))</f>
        <v>#REF!</v>
      </c>
      <c r="G192" s="40" t="e">
        <f aca="false">IF(E192="","",TRIM(UPPER(#REF!)))</f>
        <v>#REF!</v>
      </c>
      <c r="H192" s="31" t="s">
        <v>43</v>
      </c>
      <c r="I192" s="32" t="s">
        <v>44</v>
      </c>
      <c r="J192" s="43" t="n">
        <v>10000</v>
      </c>
      <c r="K192" s="41" t="n">
        <v>42492</v>
      </c>
      <c r="L192" s="41"/>
      <c r="M192" s="35" t="n">
        <v>0</v>
      </c>
      <c r="N192" s="42"/>
      <c r="O192" s="28" t="s">
        <v>45</v>
      </c>
      <c r="Q192" s="20" t="str">
        <f aca="false">IF(AND(R192="",S192="",U192=""),"",IF(OR(R192=1,S192=1),"ERRORI / ANOMALIE","OK"))</f>
        <v>ERRORI / ANOMALIE</v>
      </c>
      <c r="R192" s="21" t="n">
        <f aca="false">IF(U192="","",IF(SUM(X192:AC192)+SUM(AF192:AP192)&gt;0,1,""))</f>
        <v>1</v>
      </c>
      <c r="S192" s="21" t="str">
        <f aca="false">IF(U192="","",IF(_xlfn.IFNA(VLOOKUP(CONCATENATE(C192," ",1),Partecipanti!AE$10:AF$1203,2,0),1)=1,"",1))</f>
        <v/>
      </c>
      <c r="U192" s="36" t="str">
        <f aca="false">TRIM(E192)</f>
        <v>Z3C19AA753</v>
      </c>
      <c r="V192" s="36"/>
      <c r="W192" s="36" t="n">
        <f aca="false">IF(R192="","",1)</f>
        <v>1</v>
      </c>
      <c r="X192" s="36" t="str">
        <f aca="false">IF(U192="","",IF(COUNTIF(U$7:U$601,U192)=1,"",COUNTIF(U$7:U$601,U192)))</f>
        <v/>
      </c>
      <c r="Y192" s="36" t="str">
        <f aca="false">IF(X192="","",IF(X192&gt;1,1,""))</f>
        <v/>
      </c>
      <c r="Z192" s="36" t="str">
        <f aca="false">IF(U192="","",IF(LEN(TRIM(U192))&lt;&gt;10,1,""))</f>
        <v/>
      </c>
      <c r="AB192" s="36" t="str">
        <f aca="false">IF(U192="","",IF(OR(LEN(TRIM(H192))&gt;250,LEN(TRIM(H192))&lt;1),1,""))</f>
        <v/>
      </c>
      <c r="AC192" s="36" t="str">
        <f aca="false">IF(U192="","",IF(OR(LEN(TRIM(H192))&gt;220,LEN(TRIM(H192))&lt;1),1,""))</f>
        <v/>
      </c>
      <c r="AD192" s="37" t="n">
        <f aca="false">IF(U192="","",LEN(TRIM(H192)))</f>
        <v>37</v>
      </c>
      <c r="AF192" s="36" t="n">
        <f aca="false">IF(I192="","",_xlfn.IFNA(VLOOKUP(I192,TabelleFisse!$B$4:$C$21,2,0),1))</f>
        <v>0</v>
      </c>
      <c r="AH192" s="36" t="str">
        <f aca="false">IF(U192="","",IF(OR(ISNUMBER(J192)=0,J192&lt;0),1,""))</f>
        <v/>
      </c>
      <c r="AI192" s="36" t="str">
        <f aca="false">IF(U192="","",IF(OR(ISNUMBER(M192)=0,M192&lt;0),1,""))</f>
        <v/>
      </c>
      <c r="AK192" s="36" t="n">
        <f aca="false">IF(OR(U192="",K192=""),"",IF(OR(K192&lt;TabelleFisse!E$4,K192&gt;TabelleFisse!E$5),1,""))</f>
        <v>1</v>
      </c>
      <c r="AL192" s="36" t="str">
        <f aca="false">IF(OR(U192="",L192=""),"",IF(OR(L192&lt;TabelleFisse!E$4,L192&gt;TabelleFisse!E$5),1,""))</f>
        <v/>
      </c>
      <c r="AM192" s="36" t="str">
        <f aca="false">IF(OR(U192="",K192=""),"",IF(K192&gt;TabelleFisse!E$6,1,""))</f>
        <v/>
      </c>
      <c r="AN192" s="36" t="str">
        <f aca="false">IF(OR(U192="",L192=""),"",IF(L192&gt;TabelleFisse!E$6,1,""))</f>
        <v/>
      </c>
      <c r="AP192" s="36" t="n">
        <f aca="false">IF(U192="","",_xlfn.IFNA(VLOOKUP(C192,Partecipanti!$N$10:$O$1203,2,0),1))</f>
        <v>0</v>
      </c>
      <c r="AS192" s="37" t="str">
        <f aca="false">IF(R192=1,CONCATENATE(C192," ",1),"")</f>
        <v>L186 1</v>
      </c>
    </row>
    <row r="193" customFormat="false" ht="100.5" hidden="false" customHeight="true" outlineLevel="0" collapsed="false">
      <c r="A193" s="25" t="s">
        <v>417</v>
      </c>
      <c r="B193" s="21" t="str">
        <f aca="false">IF(Q193="","",Q193)</f>
        <v>ERRORI / ANOMALIE</v>
      </c>
      <c r="C193" s="26" t="str">
        <f aca="false">IF(E193="","",CONCATENATE("L",A193))</f>
        <v>L187</v>
      </c>
      <c r="D193" s="27"/>
      <c r="E193" s="42" t="s">
        <v>418</v>
      </c>
      <c r="F193" s="39" t="e">
        <f aca="false">IF(E193="","",TRIM(#REF!))</f>
        <v>#REF!</v>
      </c>
      <c r="G193" s="40" t="e">
        <f aca="false">IF(E193="","",TRIM(UPPER(#REF!)))</f>
        <v>#REF!</v>
      </c>
      <c r="H193" s="31" t="s">
        <v>43</v>
      </c>
      <c r="I193" s="32" t="s">
        <v>44</v>
      </c>
      <c r="J193" s="43" t="n">
        <v>20000</v>
      </c>
      <c r="K193" s="41" t="n">
        <v>42492</v>
      </c>
      <c r="L193" s="41"/>
      <c r="M193" s="35" t="n">
        <v>0</v>
      </c>
      <c r="N193" s="42"/>
      <c r="O193" s="28" t="s">
        <v>45</v>
      </c>
      <c r="Q193" s="20" t="str">
        <f aca="false">IF(AND(R193="",S193="",U193=""),"",IF(OR(R193=1,S193=1),"ERRORI / ANOMALIE","OK"))</f>
        <v>ERRORI / ANOMALIE</v>
      </c>
      <c r="R193" s="21" t="n">
        <f aca="false">IF(U193="","",IF(SUM(X193:AC193)+SUM(AF193:AP193)&gt;0,1,""))</f>
        <v>1</v>
      </c>
      <c r="S193" s="21" t="str">
        <f aca="false">IF(U193="","",IF(_xlfn.IFNA(VLOOKUP(CONCATENATE(C193," ",1),Partecipanti!AE$10:AF$1203,2,0),1)=1,"",1))</f>
        <v/>
      </c>
      <c r="U193" s="36" t="str">
        <f aca="false">TRIM(E193)</f>
        <v>Z5319ABA45</v>
      </c>
      <c r="V193" s="36"/>
      <c r="W193" s="36" t="n">
        <f aca="false">IF(R193="","",1)</f>
        <v>1</v>
      </c>
      <c r="X193" s="36" t="str">
        <f aca="false">IF(U193="","",IF(COUNTIF(U$7:U$601,U193)=1,"",COUNTIF(U$7:U$601,U193)))</f>
        <v/>
      </c>
      <c r="Y193" s="36" t="str">
        <f aca="false">IF(X193="","",IF(X193&gt;1,1,""))</f>
        <v/>
      </c>
      <c r="Z193" s="36" t="str">
        <f aca="false">IF(U193="","",IF(LEN(TRIM(U193))&lt;&gt;10,1,""))</f>
        <v/>
      </c>
      <c r="AB193" s="36" t="str">
        <f aca="false">IF(U193="","",IF(OR(LEN(TRIM(H193))&gt;250,LEN(TRIM(H193))&lt;1),1,""))</f>
        <v/>
      </c>
      <c r="AC193" s="36" t="str">
        <f aca="false">IF(U193="","",IF(OR(LEN(TRIM(H193))&gt;220,LEN(TRIM(H193))&lt;1),1,""))</f>
        <v/>
      </c>
      <c r="AD193" s="37" t="n">
        <f aca="false">IF(U193="","",LEN(TRIM(H193)))</f>
        <v>37</v>
      </c>
      <c r="AF193" s="36" t="n">
        <f aca="false">IF(I193="","",_xlfn.IFNA(VLOOKUP(I193,TabelleFisse!$B$4:$C$21,2,0),1))</f>
        <v>0</v>
      </c>
      <c r="AH193" s="36" t="str">
        <f aca="false">IF(U193="","",IF(OR(ISNUMBER(J193)=0,J193&lt;0),1,""))</f>
        <v/>
      </c>
      <c r="AI193" s="36" t="str">
        <f aca="false">IF(U193="","",IF(OR(ISNUMBER(M193)=0,M193&lt;0),1,""))</f>
        <v/>
      </c>
      <c r="AK193" s="36" t="n">
        <f aca="false">IF(OR(U193="",K193=""),"",IF(OR(K193&lt;TabelleFisse!E$4,K193&gt;TabelleFisse!E$5),1,""))</f>
        <v>1</v>
      </c>
      <c r="AL193" s="36" t="str">
        <f aca="false">IF(OR(U193="",L193=""),"",IF(OR(L193&lt;TabelleFisse!E$4,L193&gt;TabelleFisse!E$5),1,""))</f>
        <v/>
      </c>
      <c r="AM193" s="36" t="str">
        <f aca="false">IF(OR(U193="",K193=""),"",IF(K193&gt;TabelleFisse!E$6,1,""))</f>
        <v/>
      </c>
      <c r="AN193" s="36" t="str">
        <f aca="false">IF(OR(U193="",L193=""),"",IF(L193&gt;TabelleFisse!E$6,1,""))</f>
        <v/>
      </c>
      <c r="AP193" s="36" t="n">
        <f aca="false">IF(U193="","",_xlfn.IFNA(VLOOKUP(C193,Partecipanti!$N$10:$O$1203,2,0),1))</f>
        <v>0</v>
      </c>
      <c r="AS193" s="37" t="str">
        <f aca="false">IF(R193=1,CONCATENATE(C193," ",1),"")</f>
        <v>L187 1</v>
      </c>
    </row>
    <row r="194" customFormat="false" ht="100.5" hidden="false" customHeight="true" outlineLevel="0" collapsed="false">
      <c r="A194" s="25" t="s">
        <v>419</v>
      </c>
      <c r="B194" s="21" t="str">
        <f aca="false">IF(Q194="","",Q194)</f>
        <v>ERRORI / ANOMALIE</v>
      </c>
      <c r="C194" s="26" t="str">
        <f aca="false">IF(E194="","",CONCATENATE("L",A194))</f>
        <v>L188</v>
      </c>
      <c r="D194" s="27"/>
      <c r="E194" s="42" t="s">
        <v>420</v>
      </c>
      <c r="F194" s="39" t="e">
        <f aca="false">IF(E194="","",TRIM(#REF!))</f>
        <v>#REF!</v>
      </c>
      <c r="G194" s="40" t="e">
        <f aca="false">IF(E194="","",TRIM(UPPER(#REF!)))</f>
        <v>#REF!</v>
      </c>
      <c r="H194" s="31" t="s">
        <v>43</v>
      </c>
      <c r="I194" s="32" t="s">
        <v>44</v>
      </c>
      <c r="J194" s="43" t="n">
        <v>20000</v>
      </c>
      <c r="K194" s="41" t="n">
        <v>42493</v>
      </c>
      <c r="L194" s="41"/>
      <c r="M194" s="35" t="n">
        <v>0</v>
      </c>
      <c r="N194" s="42"/>
      <c r="O194" s="28" t="s">
        <v>45</v>
      </c>
      <c r="Q194" s="20" t="str">
        <f aca="false">IF(AND(R194="",S194="",U194=""),"",IF(OR(R194=1,S194=1),"ERRORI / ANOMALIE","OK"))</f>
        <v>ERRORI / ANOMALIE</v>
      </c>
      <c r="R194" s="21" t="n">
        <f aca="false">IF(U194="","",IF(SUM(X194:AC194)+SUM(AF194:AP194)&gt;0,1,""))</f>
        <v>1</v>
      </c>
      <c r="S194" s="21" t="str">
        <f aca="false">IF(U194="","",IF(_xlfn.IFNA(VLOOKUP(CONCATENATE(C194," ",1),Partecipanti!AE$10:AF$1203,2,0),1)=1,"",1))</f>
        <v/>
      </c>
      <c r="U194" s="36" t="str">
        <f aca="false">TRIM(E194)</f>
        <v>Z2919B17DC</v>
      </c>
      <c r="V194" s="36"/>
      <c r="W194" s="36" t="n">
        <f aca="false">IF(R194="","",1)</f>
        <v>1</v>
      </c>
      <c r="X194" s="36" t="str">
        <f aca="false">IF(U194="","",IF(COUNTIF(U$7:U$601,U194)=1,"",COUNTIF(U$7:U$601,U194)))</f>
        <v/>
      </c>
      <c r="Y194" s="36" t="str">
        <f aca="false">IF(X194="","",IF(X194&gt;1,1,""))</f>
        <v/>
      </c>
      <c r="Z194" s="36" t="str">
        <f aca="false">IF(U194="","",IF(LEN(TRIM(U194))&lt;&gt;10,1,""))</f>
        <v/>
      </c>
      <c r="AB194" s="36" t="str">
        <f aca="false">IF(U194="","",IF(OR(LEN(TRIM(H194))&gt;250,LEN(TRIM(H194))&lt;1),1,""))</f>
        <v/>
      </c>
      <c r="AC194" s="36" t="str">
        <f aca="false">IF(U194="","",IF(OR(LEN(TRIM(H194))&gt;220,LEN(TRIM(H194))&lt;1),1,""))</f>
        <v/>
      </c>
      <c r="AD194" s="37" t="n">
        <f aca="false">IF(U194="","",LEN(TRIM(H194)))</f>
        <v>37</v>
      </c>
      <c r="AF194" s="36" t="n">
        <f aca="false">IF(I194="","",_xlfn.IFNA(VLOOKUP(I194,TabelleFisse!$B$4:$C$21,2,0),1))</f>
        <v>0</v>
      </c>
      <c r="AH194" s="36" t="str">
        <f aca="false">IF(U194="","",IF(OR(ISNUMBER(J194)=0,J194&lt;0),1,""))</f>
        <v/>
      </c>
      <c r="AI194" s="36" t="str">
        <f aca="false">IF(U194="","",IF(OR(ISNUMBER(M194)=0,M194&lt;0),1,""))</f>
        <v/>
      </c>
      <c r="AK194" s="36" t="n">
        <f aca="false">IF(OR(U194="",K194=""),"",IF(OR(K194&lt;TabelleFisse!E$4,K194&gt;TabelleFisse!E$5),1,""))</f>
        <v>1</v>
      </c>
      <c r="AL194" s="36" t="str">
        <f aca="false">IF(OR(U194="",L194=""),"",IF(OR(L194&lt;TabelleFisse!E$4,L194&gt;TabelleFisse!E$5),1,""))</f>
        <v/>
      </c>
      <c r="AM194" s="36" t="str">
        <f aca="false">IF(OR(U194="",K194=""),"",IF(K194&gt;TabelleFisse!E$6,1,""))</f>
        <v/>
      </c>
      <c r="AN194" s="36" t="str">
        <f aca="false">IF(OR(U194="",L194=""),"",IF(L194&gt;TabelleFisse!E$6,1,""))</f>
        <v/>
      </c>
      <c r="AP194" s="36" t="n">
        <f aca="false">IF(U194="","",_xlfn.IFNA(VLOOKUP(C194,Partecipanti!$N$10:$O$1203,2,0),1))</f>
        <v>0</v>
      </c>
      <c r="AS194" s="37" t="str">
        <f aca="false">IF(R194=1,CONCATENATE(C194," ",1),"")</f>
        <v>L188 1</v>
      </c>
    </row>
    <row r="195" customFormat="false" ht="100.5" hidden="false" customHeight="true" outlineLevel="0" collapsed="false">
      <c r="A195" s="25" t="s">
        <v>421</v>
      </c>
      <c r="B195" s="21" t="str">
        <f aca="false">IF(Q195="","",Q195)</f>
        <v>ERRORI / ANOMALIE</v>
      </c>
      <c r="C195" s="26" t="str">
        <f aca="false">IF(E195="","",CONCATENATE("L",A195))</f>
        <v>L189</v>
      </c>
      <c r="D195" s="27"/>
      <c r="E195" s="42" t="s">
        <v>422</v>
      </c>
      <c r="F195" s="39" t="e">
        <f aca="false">IF(E195="","",TRIM(#REF!))</f>
        <v>#REF!</v>
      </c>
      <c r="G195" s="40" t="e">
        <f aca="false">IF(E195="","",TRIM(UPPER(#REF!)))</f>
        <v>#REF!</v>
      </c>
      <c r="H195" s="31" t="s">
        <v>43</v>
      </c>
      <c r="I195" s="32" t="s">
        <v>44</v>
      </c>
      <c r="J195" s="43" t="n">
        <v>10000</v>
      </c>
      <c r="K195" s="41" t="n">
        <v>42499</v>
      </c>
      <c r="L195" s="41"/>
      <c r="M195" s="35" t="n">
        <v>0</v>
      </c>
      <c r="N195" s="42"/>
      <c r="O195" s="28" t="s">
        <v>45</v>
      </c>
      <c r="Q195" s="20" t="str">
        <f aca="false">IF(AND(R195="",S195="",U195=""),"",IF(OR(R195=1,S195=1),"ERRORI / ANOMALIE","OK"))</f>
        <v>ERRORI / ANOMALIE</v>
      </c>
      <c r="R195" s="21" t="n">
        <f aca="false">IF(U195="","",IF(SUM(X195:AC195)+SUM(AF195:AP195)&gt;0,1,""))</f>
        <v>1</v>
      </c>
      <c r="S195" s="21" t="str">
        <f aca="false">IF(U195="","",IF(_xlfn.IFNA(VLOOKUP(CONCATENATE(C195," ",1),Partecipanti!AE$10:AF$1203,2,0),1)=1,"",1))</f>
        <v/>
      </c>
      <c r="U195" s="36" t="str">
        <f aca="false">TRIM(E195)</f>
        <v>ZCB19C65BE</v>
      </c>
      <c r="V195" s="36"/>
      <c r="W195" s="36" t="n">
        <f aca="false">IF(R195="","",1)</f>
        <v>1</v>
      </c>
      <c r="X195" s="36" t="str">
        <f aca="false">IF(U195="","",IF(COUNTIF(U$7:U$601,U195)=1,"",COUNTIF(U$7:U$601,U195)))</f>
        <v/>
      </c>
      <c r="Y195" s="36" t="str">
        <f aca="false">IF(X195="","",IF(X195&gt;1,1,""))</f>
        <v/>
      </c>
      <c r="Z195" s="36" t="str">
        <f aca="false">IF(U195="","",IF(LEN(TRIM(U195))&lt;&gt;10,1,""))</f>
        <v/>
      </c>
      <c r="AB195" s="36" t="str">
        <f aca="false">IF(U195="","",IF(OR(LEN(TRIM(H195))&gt;250,LEN(TRIM(H195))&lt;1),1,""))</f>
        <v/>
      </c>
      <c r="AC195" s="36" t="str">
        <f aca="false">IF(U195="","",IF(OR(LEN(TRIM(H195))&gt;220,LEN(TRIM(H195))&lt;1),1,""))</f>
        <v/>
      </c>
      <c r="AD195" s="37" t="n">
        <f aca="false">IF(U195="","",LEN(TRIM(H195)))</f>
        <v>37</v>
      </c>
      <c r="AF195" s="36" t="n">
        <f aca="false">IF(I195="","",_xlfn.IFNA(VLOOKUP(I195,TabelleFisse!$B$4:$C$21,2,0),1))</f>
        <v>0</v>
      </c>
      <c r="AH195" s="36" t="str">
        <f aca="false">IF(U195="","",IF(OR(ISNUMBER(J195)=0,J195&lt;0),1,""))</f>
        <v/>
      </c>
      <c r="AI195" s="36" t="str">
        <f aca="false">IF(U195="","",IF(OR(ISNUMBER(M195)=0,M195&lt;0),1,""))</f>
        <v/>
      </c>
      <c r="AK195" s="36" t="n">
        <f aca="false">IF(OR(U195="",K195=""),"",IF(OR(K195&lt;TabelleFisse!E$4,K195&gt;TabelleFisse!E$5),1,""))</f>
        <v>1</v>
      </c>
      <c r="AL195" s="36" t="str">
        <f aca="false">IF(OR(U195="",L195=""),"",IF(OR(L195&lt;TabelleFisse!E$4,L195&gt;TabelleFisse!E$5),1,""))</f>
        <v/>
      </c>
      <c r="AM195" s="36" t="str">
        <f aca="false">IF(OR(U195="",K195=""),"",IF(K195&gt;TabelleFisse!E$6,1,""))</f>
        <v/>
      </c>
      <c r="AN195" s="36" t="str">
        <f aca="false">IF(OR(U195="",L195=""),"",IF(L195&gt;TabelleFisse!E$6,1,""))</f>
        <v/>
      </c>
      <c r="AP195" s="36" t="n">
        <f aca="false">IF(U195="","",_xlfn.IFNA(VLOOKUP(C195,Partecipanti!$N$10:$O$1203,2,0),1))</f>
        <v>0</v>
      </c>
      <c r="AS195" s="37" t="str">
        <f aca="false">IF(R195=1,CONCATENATE(C195," ",1),"")</f>
        <v>L189 1</v>
      </c>
    </row>
    <row r="196" customFormat="false" ht="100.5" hidden="false" customHeight="true" outlineLevel="0" collapsed="false">
      <c r="A196" s="25" t="s">
        <v>423</v>
      </c>
      <c r="B196" s="21" t="str">
        <f aca="false">IF(Q196="","",Q196)</f>
        <v>ERRORI / ANOMALIE</v>
      </c>
      <c r="C196" s="26" t="str">
        <f aca="false">IF(E196="","",CONCATENATE("L",A196))</f>
        <v>L190</v>
      </c>
      <c r="D196" s="27"/>
      <c r="E196" s="42" t="s">
        <v>424</v>
      </c>
      <c r="F196" s="39" t="e">
        <f aca="false">IF(E196="","",TRIM(#REF!))</f>
        <v>#REF!</v>
      </c>
      <c r="G196" s="40" t="e">
        <f aca="false">IF(E196="","",TRIM(UPPER(#REF!)))</f>
        <v>#REF!</v>
      </c>
      <c r="H196" s="31" t="s">
        <v>43</v>
      </c>
      <c r="I196" s="32" t="s">
        <v>44</v>
      </c>
      <c r="J196" s="43" t="n">
        <v>10000</v>
      </c>
      <c r="K196" s="41" t="n">
        <v>42499</v>
      </c>
      <c r="L196" s="41"/>
      <c r="M196" s="35" t="n">
        <v>0</v>
      </c>
      <c r="N196" s="42"/>
      <c r="O196" s="28" t="s">
        <v>45</v>
      </c>
      <c r="Q196" s="20" t="str">
        <f aca="false">IF(AND(R196="",S196="",U196=""),"",IF(OR(R196=1,S196=1),"ERRORI / ANOMALIE","OK"))</f>
        <v>ERRORI / ANOMALIE</v>
      </c>
      <c r="R196" s="21" t="n">
        <f aca="false">IF(U196="","",IF(SUM(X196:AC196)+SUM(AF196:AP196)&gt;0,1,""))</f>
        <v>1</v>
      </c>
      <c r="S196" s="21" t="str">
        <f aca="false">IF(U196="","",IF(_xlfn.IFNA(VLOOKUP(CONCATENATE(C196," ",1),Partecipanti!AE$10:AF$1203,2,0),1)=1,"",1))</f>
        <v/>
      </c>
      <c r="U196" s="36" t="str">
        <f aca="false">TRIM(E196)</f>
        <v>Z6C19C6F6F</v>
      </c>
      <c r="V196" s="36"/>
      <c r="W196" s="36" t="n">
        <f aca="false">IF(R196="","",1)</f>
        <v>1</v>
      </c>
      <c r="X196" s="36" t="str">
        <f aca="false">IF(U196="","",IF(COUNTIF(U$7:U$601,U196)=1,"",COUNTIF(U$7:U$601,U196)))</f>
        <v/>
      </c>
      <c r="Y196" s="36" t="str">
        <f aca="false">IF(X196="","",IF(X196&gt;1,1,""))</f>
        <v/>
      </c>
      <c r="Z196" s="36" t="str">
        <f aca="false">IF(U196="","",IF(LEN(TRIM(U196))&lt;&gt;10,1,""))</f>
        <v/>
      </c>
      <c r="AB196" s="36" t="str">
        <f aca="false">IF(U196="","",IF(OR(LEN(TRIM(H196))&gt;250,LEN(TRIM(H196))&lt;1),1,""))</f>
        <v/>
      </c>
      <c r="AC196" s="36" t="str">
        <f aca="false">IF(U196="","",IF(OR(LEN(TRIM(H196))&gt;220,LEN(TRIM(H196))&lt;1),1,""))</f>
        <v/>
      </c>
      <c r="AD196" s="37" t="n">
        <f aca="false">IF(U196="","",LEN(TRIM(H196)))</f>
        <v>37</v>
      </c>
      <c r="AF196" s="36" t="n">
        <f aca="false">IF(I196="","",_xlfn.IFNA(VLOOKUP(I196,TabelleFisse!$B$4:$C$21,2,0),1))</f>
        <v>0</v>
      </c>
      <c r="AH196" s="36" t="str">
        <f aca="false">IF(U196="","",IF(OR(ISNUMBER(J196)=0,J196&lt;0),1,""))</f>
        <v/>
      </c>
      <c r="AI196" s="36" t="str">
        <f aca="false">IF(U196="","",IF(OR(ISNUMBER(M196)=0,M196&lt;0),1,""))</f>
        <v/>
      </c>
      <c r="AK196" s="36" t="n">
        <f aca="false">IF(OR(U196="",K196=""),"",IF(OR(K196&lt;TabelleFisse!E$4,K196&gt;TabelleFisse!E$5),1,""))</f>
        <v>1</v>
      </c>
      <c r="AL196" s="36" t="str">
        <f aca="false">IF(OR(U196="",L196=""),"",IF(OR(L196&lt;TabelleFisse!E$4,L196&gt;TabelleFisse!E$5),1,""))</f>
        <v/>
      </c>
      <c r="AM196" s="36" t="str">
        <f aca="false">IF(OR(U196="",K196=""),"",IF(K196&gt;TabelleFisse!E$6,1,""))</f>
        <v/>
      </c>
      <c r="AN196" s="36" t="str">
        <f aca="false">IF(OR(U196="",L196=""),"",IF(L196&gt;TabelleFisse!E$6,1,""))</f>
        <v/>
      </c>
      <c r="AP196" s="36" t="n">
        <f aca="false">IF(U196="","",_xlfn.IFNA(VLOOKUP(C196,Partecipanti!$N$10:$O$1203,2,0),1))</f>
        <v>0</v>
      </c>
      <c r="AS196" s="37" t="str">
        <f aca="false">IF(R196=1,CONCATENATE(C196," ",1),"")</f>
        <v>L190 1</v>
      </c>
    </row>
    <row r="197" customFormat="false" ht="100.5" hidden="false" customHeight="true" outlineLevel="0" collapsed="false">
      <c r="A197" s="25" t="s">
        <v>425</v>
      </c>
      <c r="B197" s="21" t="str">
        <f aca="false">IF(Q197="","",Q197)</f>
        <v>ERRORI / ANOMALIE</v>
      </c>
      <c r="C197" s="26" t="str">
        <f aca="false">IF(E197="","",CONCATENATE("L",A197))</f>
        <v>L191</v>
      </c>
      <c r="D197" s="27"/>
      <c r="E197" s="42" t="s">
        <v>426</v>
      </c>
      <c r="F197" s="39" t="e">
        <f aca="false">IF(E197="","",TRIM(#REF!))</f>
        <v>#REF!</v>
      </c>
      <c r="G197" s="40" t="e">
        <f aca="false">IF(E197="","",TRIM(UPPER(#REF!)))</f>
        <v>#REF!</v>
      </c>
      <c r="H197" s="31" t="s">
        <v>43</v>
      </c>
      <c r="I197" s="32" t="s">
        <v>44</v>
      </c>
      <c r="J197" s="43" t="n">
        <v>10000</v>
      </c>
      <c r="K197" s="41" t="n">
        <v>42499</v>
      </c>
      <c r="L197" s="41"/>
      <c r="M197" s="35" t="n">
        <v>0</v>
      </c>
      <c r="N197" s="42"/>
      <c r="O197" s="28" t="s">
        <v>45</v>
      </c>
      <c r="Q197" s="20" t="str">
        <f aca="false">IF(AND(R197="",S197="",U197=""),"",IF(OR(R197=1,S197=1),"ERRORI / ANOMALIE","OK"))</f>
        <v>ERRORI / ANOMALIE</v>
      </c>
      <c r="R197" s="21" t="n">
        <f aca="false">IF(U197="","",IF(SUM(X197:AC197)+SUM(AF197:AP197)&gt;0,1,""))</f>
        <v>1</v>
      </c>
      <c r="S197" s="21" t="str">
        <f aca="false">IF(U197="","",IF(_xlfn.IFNA(VLOOKUP(CONCATENATE(C197," ",1),Partecipanti!AE$10:AF$1203,2,0),1)=1,"",1))</f>
        <v/>
      </c>
      <c r="U197" s="36" t="str">
        <f aca="false">TRIM(E197)</f>
        <v>Z8A19C824E</v>
      </c>
      <c r="V197" s="36"/>
      <c r="W197" s="36" t="n">
        <f aca="false">IF(R197="","",1)</f>
        <v>1</v>
      </c>
      <c r="X197" s="36" t="str">
        <f aca="false">IF(U197="","",IF(COUNTIF(U$7:U$601,U197)=1,"",COUNTIF(U$7:U$601,U197)))</f>
        <v/>
      </c>
      <c r="Y197" s="36" t="str">
        <f aca="false">IF(X197="","",IF(X197&gt;1,1,""))</f>
        <v/>
      </c>
      <c r="Z197" s="36" t="str">
        <f aca="false">IF(U197="","",IF(LEN(TRIM(U197))&lt;&gt;10,1,""))</f>
        <v/>
      </c>
      <c r="AB197" s="36" t="str">
        <f aca="false">IF(U197="","",IF(OR(LEN(TRIM(H197))&gt;250,LEN(TRIM(H197))&lt;1),1,""))</f>
        <v/>
      </c>
      <c r="AC197" s="36" t="str">
        <f aca="false">IF(U197="","",IF(OR(LEN(TRIM(H197))&gt;220,LEN(TRIM(H197))&lt;1),1,""))</f>
        <v/>
      </c>
      <c r="AD197" s="37" t="n">
        <f aca="false">IF(U197="","",LEN(TRIM(H197)))</f>
        <v>37</v>
      </c>
      <c r="AF197" s="36" t="n">
        <f aca="false">IF(I197="","",_xlfn.IFNA(VLOOKUP(I197,TabelleFisse!$B$4:$C$21,2,0),1))</f>
        <v>0</v>
      </c>
      <c r="AH197" s="36" t="str">
        <f aca="false">IF(U197="","",IF(OR(ISNUMBER(J197)=0,J197&lt;0),1,""))</f>
        <v/>
      </c>
      <c r="AI197" s="36" t="str">
        <f aca="false">IF(U197="","",IF(OR(ISNUMBER(M197)=0,M197&lt;0),1,""))</f>
        <v/>
      </c>
      <c r="AK197" s="36" t="n">
        <f aca="false">IF(OR(U197="",K197=""),"",IF(OR(K197&lt;TabelleFisse!E$4,K197&gt;TabelleFisse!E$5),1,""))</f>
        <v>1</v>
      </c>
      <c r="AL197" s="36" t="str">
        <f aca="false">IF(OR(U197="",L197=""),"",IF(OR(L197&lt;TabelleFisse!E$4,L197&gt;TabelleFisse!E$5),1,""))</f>
        <v/>
      </c>
      <c r="AM197" s="36" t="str">
        <f aca="false">IF(OR(U197="",K197=""),"",IF(K197&gt;TabelleFisse!E$6,1,""))</f>
        <v/>
      </c>
      <c r="AN197" s="36" t="str">
        <f aca="false">IF(OR(U197="",L197=""),"",IF(L197&gt;TabelleFisse!E$6,1,""))</f>
        <v/>
      </c>
      <c r="AP197" s="36" t="n">
        <f aca="false">IF(U197="","",_xlfn.IFNA(VLOOKUP(C197,Partecipanti!$N$10:$O$1203,2,0),1))</f>
        <v>0</v>
      </c>
      <c r="AS197" s="37" t="str">
        <f aca="false">IF(R197=1,CONCATENATE(C197," ",1),"")</f>
        <v>L191 1</v>
      </c>
    </row>
    <row r="198" customFormat="false" ht="100.5" hidden="false" customHeight="true" outlineLevel="0" collapsed="false">
      <c r="A198" s="25" t="s">
        <v>427</v>
      </c>
      <c r="B198" s="21" t="str">
        <f aca="false">IF(Q198="","",Q198)</f>
        <v>ERRORI / ANOMALIE</v>
      </c>
      <c r="C198" s="26" t="str">
        <f aca="false">IF(E198="","",CONCATENATE("L",A198))</f>
        <v>L192</v>
      </c>
      <c r="D198" s="27"/>
      <c r="E198" s="42" t="s">
        <v>428</v>
      </c>
      <c r="F198" s="39" t="e">
        <f aca="false">IF(E198="","",TRIM(#REF!))</f>
        <v>#REF!</v>
      </c>
      <c r="G198" s="40" t="e">
        <f aca="false">IF(E198="","",TRIM(UPPER(#REF!)))</f>
        <v>#REF!</v>
      </c>
      <c r="H198" s="31" t="s">
        <v>43</v>
      </c>
      <c r="I198" s="32" t="s">
        <v>44</v>
      </c>
      <c r="J198" s="43" t="n">
        <v>10000</v>
      </c>
      <c r="K198" s="41" t="n">
        <v>42500</v>
      </c>
      <c r="L198" s="41"/>
      <c r="M198" s="35" t="n">
        <v>0</v>
      </c>
      <c r="N198" s="42"/>
      <c r="O198" s="28" t="s">
        <v>45</v>
      </c>
      <c r="Q198" s="20" t="str">
        <f aca="false">IF(AND(R198="",S198="",U198=""),"",IF(OR(R198=1,S198=1),"ERRORI / ANOMALIE","OK"))</f>
        <v>ERRORI / ANOMALIE</v>
      </c>
      <c r="R198" s="21" t="n">
        <f aca="false">IF(U198="","",IF(SUM(X198:AC198)+SUM(AF198:AP198)&gt;0,1,""))</f>
        <v>1</v>
      </c>
      <c r="S198" s="21" t="str">
        <f aca="false">IF(U198="","",IF(_xlfn.IFNA(VLOOKUP(CONCATENATE(C198," ",1),Partecipanti!AE$10:AF$1203,2,0),1)=1,"",1))</f>
        <v/>
      </c>
      <c r="U198" s="36" t="str">
        <f aca="false">TRIM(E198)</f>
        <v>Z3A19CA88D</v>
      </c>
      <c r="V198" s="36"/>
      <c r="W198" s="36" t="n">
        <f aca="false">IF(R198="","",1)</f>
        <v>1</v>
      </c>
      <c r="X198" s="36" t="str">
        <f aca="false">IF(U198="","",IF(COUNTIF(U$7:U$601,U198)=1,"",COUNTIF(U$7:U$601,U198)))</f>
        <v/>
      </c>
      <c r="Y198" s="36" t="str">
        <f aca="false">IF(X198="","",IF(X198&gt;1,1,""))</f>
        <v/>
      </c>
      <c r="Z198" s="36" t="str">
        <f aca="false">IF(U198="","",IF(LEN(TRIM(U198))&lt;&gt;10,1,""))</f>
        <v/>
      </c>
      <c r="AB198" s="36" t="str">
        <f aca="false">IF(U198="","",IF(OR(LEN(TRIM(H198))&gt;250,LEN(TRIM(H198))&lt;1),1,""))</f>
        <v/>
      </c>
      <c r="AC198" s="36" t="str">
        <f aca="false">IF(U198="","",IF(OR(LEN(TRIM(H198))&gt;220,LEN(TRIM(H198))&lt;1),1,""))</f>
        <v/>
      </c>
      <c r="AD198" s="37" t="n">
        <f aca="false">IF(U198="","",LEN(TRIM(H198)))</f>
        <v>37</v>
      </c>
      <c r="AF198" s="36" t="n">
        <f aca="false">IF(I198="","",_xlfn.IFNA(VLOOKUP(I198,TabelleFisse!$B$4:$C$21,2,0),1))</f>
        <v>0</v>
      </c>
      <c r="AH198" s="36" t="str">
        <f aca="false">IF(U198="","",IF(OR(ISNUMBER(J198)=0,J198&lt;0),1,""))</f>
        <v/>
      </c>
      <c r="AI198" s="36" t="str">
        <f aca="false">IF(U198="","",IF(OR(ISNUMBER(M198)=0,M198&lt;0),1,""))</f>
        <v/>
      </c>
      <c r="AK198" s="36" t="n">
        <f aca="false">IF(OR(U198="",K198=""),"",IF(OR(K198&lt;TabelleFisse!E$4,K198&gt;TabelleFisse!E$5),1,""))</f>
        <v>1</v>
      </c>
      <c r="AL198" s="36" t="str">
        <f aca="false">IF(OR(U198="",L198=""),"",IF(OR(L198&lt;TabelleFisse!E$4,L198&gt;TabelleFisse!E$5),1,""))</f>
        <v/>
      </c>
      <c r="AM198" s="36" t="str">
        <f aca="false">IF(OR(U198="",K198=""),"",IF(K198&gt;TabelleFisse!E$6,1,""))</f>
        <v/>
      </c>
      <c r="AN198" s="36" t="str">
        <f aca="false">IF(OR(U198="",L198=""),"",IF(L198&gt;TabelleFisse!E$6,1,""))</f>
        <v/>
      </c>
      <c r="AP198" s="36" t="n">
        <f aca="false">IF(U198="","",_xlfn.IFNA(VLOOKUP(C198,Partecipanti!$N$10:$O$1203,2,0),1))</f>
        <v>0</v>
      </c>
      <c r="AS198" s="37" t="str">
        <f aca="false">IF(R198=1,CONCATENATE(C198," ",1),"")</f>
        <v>L192 1</v>
      </c>
    </row>
    <row r="199" customFormat="false" ht="100.5" hidden="false" customHeight="true" outlineLevel="0" collapsed="false">
      <c r="A199" s="25" t="s">
        <v>429</v>
      </c>
      <c r="B199" s="21" t="str">
        <f aca="false">IF(Q199="","",Q199)</f>
        <v>ERRORI / ANOMALIE</v>
      </c>
      <c r="C199" s="26" t="str">
        <f aca="false">IF(E199="","",CONCATENATE("L",A199))</f>
        <v>L193</v>
      </c>
      <c r="D199" s="27"/>
      <c r="E199" s="42" t="s">
        <v>430</v>
      </c>
      <c r="F199" s="39" t="e">
        <f aca="false">IF(E199="","",TRIM(#REF!))</f>
        <v>#REF!</v>
      </c>
      <c r="G199" s="40" t="e">
        <f aca="false">IF(E199="","",TRIM(UPPER(#REF!)))</f>
        <v>#REF!</v>
      </c>
      <c r="H199" s="31" t="s">
        <v>43</v>
      </c>
      <c r="I199" s="32" t="s">
        <v>44</v>
      </c>
      <c r="J199" s="43" t="n">
        <v>10000</v>
      </c>
      <c r="K199" s="41" t="n">
        <v>42500</v>
      </c>
      <c r="L199" s="41"/>
      <c r="M199" s="35" t="n">
        <v>0</v>
      </c>
      <c r="N199" s="42"/>
      <c r="O199" s="28" t="s">
        <v>45</v>
      </c>
      <c r="Q199" s="20" t="str">
        <f aca="false">IF(AND(R199="",S199="",U199=""),"",IF(OR(R199=1,S199=1),"ERRORI / ANOMALIE","OK"))</f>
        <v>ERRORI / ANOMALIE</v>
      </c>
      <c r="R199" s="21" t="n">
        <f aca="false">IF(U199="","",IF(SUM(X199:AC199)+SUM(AF199:AP199)&gt;0,1,""))</f>
        <v>1</v>
      </c>
      <c r="S199" s="21" t="str">
        <f aca="false">IF(U199="","",IF(_xlfn.IFNA(VLOOKUP(CONCATENATE(C199," ",1),Partecipanti!AE$10:AF$1203,2,0),1)=1,"",1))</f>
        <v/>
      </c>
      <c r="U199" s="36" t="str">
        <f aca="false">TRIM(E199)</f>
        <v>Z3219CDF43</v>
      </c>
      <c r="V199" s="36"/>
      <c r="W199" s="36" t="n">
        <f aca="false">IF(R199="","",1)</f>
        <v>1</v>
      </c>
      <c r="X199" s="36" t="str">
        <f aca="false">IF(U199="","",IF(COUNTIF(U$7:U$601,U199)=1,"",COUNTIF(U$7:U$601,U199)))</f>
        <v/>
      </c>
      <c r="Y199" s="36" t="str">
        <f aca="false">IF(X199="","",IF(X199&gt;1,1,""))</f>
        <v/>
      </c>
      <c r="Z199" s="36" t="str">
        <f aca="false">IF(U199="","",IF(LEN(TRIM(U199))&lt;&gt;10,1,""))</f>
        <v/>
      </c>
      <c r="AB199" s="36" t="str">
        <f aca="false">IF(U199="","",IF(OR(LEN(TRIM(H199))&gt;250,LEN(TRIM(H199))&lt;1),1,""))</f>
        <v/>
      </c>
      <c r="AC199" s="36" t="str">
        <f aca="false">IF(U199="","",IF(OR(LEN(TRIM(H199))&gt;220,LEN(TRIM(H199))&lt;1),1,""))</f>
        <v/>
      </c>
      <c r="AD199" s="37" t="n">
        <f aca="false">IF(U199="","",LEN(TRIM(H199)))</f>
        <v>37</v>
      </c>
      <c r="AF199" s="36" t="n">
        <f aca="false">IF(I199="","",_xlfn.IFNA(VLOOKUP(I199,TabelleFisse!$B$4:$C$21,2,0),1))</f>
        <v>0</v>
      </c>
      <c r="AH199" s="36" t="str">
        <f aca="false">IF(U199="","",IF(OR(ISNUMBER(J199)=0,J199&lt;0),1,""))</f>
        <v/>
      </c>
      <c r="AI199" s="36" t="str">
        <f aca="false">IF(U199="","",IF(OR(ISNUMBER(M199)=0,M199&lt;0),1,""))</f>
        <v/>
      </c>
      <c r="AK199" s="36" t="n">
        <f aca="false">IF(OR(U199="",K199=""),"",IF(OR(K199&lt;TabelleFisse!E$4,K199&gt;TabelleFisse!E$5),1,""))</f>
        <v>1</v>
      </c>
      <c r="AL199" s="36" t="str">
        <f aca="false">IF(OR(U199="",L199=""),"",IF(OR(L199&lt;TabelleFisse!E$4,L199&gt;TabelleFisse!E$5),1,""))</f>
        <v/>
      </c>
      <c r="AM199" s="36" t="str">
        <f aca="false">IF(OR(U199="",K199=""),"",IF(K199&gt;TabelleFisse!E$6,1,""))</f>
        <v/>
      </c>
      <c r="AN199" s="36" t="str">
        <f aca="false">IF(OR(U199="",L199=""),"",IF(L199&gt;TabelleFisse!E$6,1,""))</f>
        <v/>
      </c>
      <c r="AP199" s="36" t="n">
        <f aca="false">IF(U199="","",_xlfn.IFNA(VLOOKUP(C199,Partecipanti!$N$10:$O$1203,2,0),1))</f>
        <v>0</v>
      </c>
      <c r="AS199" s="37" t="str">
        <f aca="false">IF(R199=1,CONCATENATE(C199," ",1),"")</f>
        <v>L193 1</v>
      </c>
    </row>
    <row r="200" customFormat="false" ht="100.5" hidden="false" customHeight="true" outlineLevel="0" collapsed="false">
      <c r="A200" s="25" t="s">
        <v>431</v>
      </c>
      <c r="B200" s="21" t="str">
        <f aca="false">IF(Q200="","",Q200)</f>
        <v>ERRORI / ANOMALIE</v>
      </c>
      <c r="C200" s="26" t="str">
        <f aca="false">IF(E200="","",CONCATENATE("L",A200))</f>
        <v>L194</v>
      </c>
      <c r="D200" s="27"/>
      <c r="E200" s="42" t="s">
        <v>432</v>
      </c>
      <c r="F200" s="39" t="e">
        <f aca="false">IF(E200="","",TRIM(#REF!))</f>
        <v>#REF!</v>
      </c>
      <c r="G200" s="40" t="e">
        <f aca="false">IF(E200="","",TRIM(UPPER(#REF!)))</f>
        <v>#REF!</v>
      </c>
      <c r="H200" s="31" t="s">
        <v>43</v>
      </c>
      <c r="I200" s="32" t="s">
        <v>44</v>
      </c>
      <c r="J200" s="43" t="n">
        <v>39000</v>
      </c>
      <c r="K200" s="41" t="n">
        <v>42501</v>
      </c>
      <c r="L200" s="41"/>
      <c r="M200" s="35" t="n">
        <v>0</v>
      </c>
      <c r="N200" s="42"/>
      <c r="O200" s="28" t="s">
        <v>45</v>
      </c>
      <c r="Q200" s="20" t="str">
        <f aca="false">IF(AND(R200="",S200="",U200=""),"",IF(OR(R200=1,S200=1),"ERRORI / ANOMALIE","OK"))</f>
        <v>ERRORI / ANOMALIE</v>
      </c>
      <c r="R200" s="21" t="n">
        <f aca="false">IF(U200="","",IF(SUM(X200:AC200)+SUM(AF200:AP200)&gt;0,1,""))</f>
        <v>1</v>
      </c>
      <c r="S200" s="21" t="str">
        <f aca="false">IF(U200="","",IF(_xlfn.IFNA(VLOOKUP(CONCATENATE(C200," ",1),Partecipanti!AE$10:AF$1203,2,0),1)=1,"",1))</f>
        <v/>
      </c>
      <c r="U200" s="36" t="str">
        <f aca="false">TRIM(E200)</f>
        <v>ZAE19D1350</v>
      </c>
      <c r="V200" s="36"/>
      <c r="W200" s="36" t="n">
        <f aca="false">IF(R200="","",1)</f>
        <v>1</v>
      </c>
      <c r="X200" s="36" t="str">
        <f aca="false">IF(U200="","",IF(COUNTIF(U$7:U$601,U200)=1,"",COUNTIF(U$7:U$601,U200)))</f>
        <v/>
      </c>
      <c r="Y200" s="36" t="str">
        <f aca="false">IF(X200="","",IF(X200&gt;1,1,""))</f>
        <v/>
      </c>
      <c r="Z200" s="36" t="str">
        <f aca="false">IF(U200="","",IF(LEN(TRIM(U200))&lt;&gt;10,1,""))</f>
        <v/>
      </c>
      <c r="AB200" s="36" t="str">
        <f aca="false">IF(U200="","",IF(OR(LEN(TRIM(H200))&gt;250,LEN(TRIM(H200))&lt;1),1,""))</f>
        <v/>
      </c>
      <c r="AC200" s="36" t="str">
        <f aca="false">IF(U200="","",IF(OR(LEN(TRIM(H200))&gt;220,LEN(TRIM(H200))&lt;1),1,""))</f>
        <v/>
      </c>
      <c r="AD200" s="37" t="n">
        <f aca="false">IF(U200="","",LEN(TRIM(H200)))</f>
        <v>37</v>
      </c>
      <c r="AF200" s="36" t="n">
        <f aca="false">IF(I200="","",_xlfn.IFNA(VLOOKUP(I200,TabelleFisse!$B$4:$C$21,2,0),1))</f>
        <v>0</v>
      </c>
      <c r="AH200" s="36" t="str">
        <f aca="false">IF(U200="","",IF(OR(ISNUMBER(J200)=0,J200&lt;0),1,""))</f>
        <v/>
      </c>
      <c r="AI200" s="36" t="str">
        <f aca="false">IF(U200="","",IF(OR(ISNUMBER(M200)=0,M200&lt;0),1,""))</f>
        <v/>
      </c>
      <c r="AK200" s="36" t="n">
        <f aca="false">IF(OR(U200="",K200=""),"",IF(OR(K200&lt;TabelleFisse!E$4,K200&gt;TabelleFisse!E$5),1,""))</f>
        <v>1</v>
      </c>
      <c r="AL200" s="36" t="str">
        <f aca="false">IF(OR(U200="",L200=""),"",IF(OR(L200&lt;TabelleFisse!E$4,L200&gt;TabelleFisse!E$5),1,""))</f>
        <v/>
      </c>
      <c r="AM200" s="36" t="str">
        <f aca="false">IF(OR(U200="",K200=""),"",IF(K200&gt;TabelleFisse!E$6,1,""))</f>
        <v/>
      </c>
      <c r="AN200" s="36" t="str">
        <f aca="false">IF(OR(U200="",L200=""),"",IF(L200&gt;TabelleFisse!E$6,1,""))</f>
        <v/>
      </c>
      <c r="AP200" s="36" t="n">
        <f aca="false">IF(U200="","",_xlfn.IFNA(VLOOKUP(C200,Partecipanti!$N$10:$O$1203,2,0),1))</f>
        <v>0</v>
      </c>
      <c r="AS200" s="37" t="str">
        <f aca="false">IF(R200=1,CONCATENATE(C200," ",1),"")</f>
        <v>L194 1</v>
      </c>
    </row>
    <row r="201" customFormat="false" ht="100.5" hidden="false" customHeight="true" outlineLevel="0" collapsed="false">
      <c r="A201" s="25" t="s">
        <v>433</v>
      </c>
      <c r="B201" s="21" t="str">
        <f aca="false">IF(Q201="","",Q201)</f>
        <v>ERRORI / ANOMALIE</v>
      </c>
      <c r="C201" s="26" t="str">
        <f aca="false">IF(E201="","",CONCATENATE("L",A201))</f>
        <v>L195</v>
      </c>
      <c r="D201" s="27"/>
      <c r="E201" s="42" t="s">
        <v>434</v>
      </c>
      <c r="F201" s="39" t="e">
        <f aca="false">IF(E201="","",TRIM(#REF!))</f>
        <v>#REF!</v>
      </c>
      <c r="G201" s="40" t="e">
        <f aca="false">IF(E201="","",TRIM(UPPER(#REF!)))</f>
        <v>#REF!</v>
      </c>
      <c r="H201" s="31" t="s">
        <v>43</v>
      </c>
      <c r="I201" s="32" t="s">
        <v>44</v>
      </c>
      <c r="J201" s="43" t="n">
        <v>5000</v>
      </c>
      <c r="K201" s="41" t="n">
        <v>42502</v>
      </c>
      <c r="L201" s="41"/>
      <c r="M201" s="35" t="n">
        <v>0</v>
      </c>
      <c r="N201" s="42"/>
      <c r="O201" s="28" t="s">
        <v>45</v>
      </c>
      <c r="Q201" s="20" t="str">
        <f aca="false">IF(AND(R201="",S201="",U201=""),"",IF(OR(R201=1,S201=1),"ERRORI / ANOMALIE","OK"))</f>
        <v>ERRORI / ANOMALIE</v>
      </c>
      <c r="R201" s="21" t="n">
        <f aca="false">IF(U201="","",IF(SUM(X201:AC201)+SUM(AF201:AP201)&gt;0,1,""))</f>
        <v>1</v>
      </c>
      <c r="S201" s="21" t="str">
        <f aca="false">IF(U201="","",IF(_xlfn.IFNA(VLOOKUP(CONCATENATE(C201," ",1),Partecipanti!AE$10:AF$1203,2,0),1)=1,"",1))</f>
        <v/>
      </c>
      <c r="U201" s="36" t="str">
        <f aca="false">TRIM(E201)</f>
        <v>ZB519D5EBC</v>
      </c>
      <c r="V201" s="36"/>
      <c r="W201" s="36" t="n">
        <f aca="false">IF(R201="","",1)</f>
        <v>1</v>
      </c>
      <c r="X201" s="36" t="str">
        <f aca="false">IF(U201="","",IF(COUNTIF(U$7:U$601,U201)=1,"",COUNTIF(U$7:U$601,U201)))</f>
        <v/>
      </c>
      <c r="Y201" s="36" t="str">
        <f aca="false">IF(X201="","",IF(X201&gt;1,1,""))</f>
        <v/>
      </c>
      <c r="Z201" s="36" t="str">
        <f aca="false">IF(U201="","",IF(LEN(TRIM(U201))&lt;&gt;10,1,""))</f>
        <v/>
      </c>
      <c r="AB201" s="36" t="str">
        <f aca="false">IF(U201="","",IF(OR(LEN(TRIM(H201))&gt;250,LEN(TRIM(H201))&lt;1),1,""))</f>
        <v/>
      </c>
      <c r="AC201" s="36" t="str">
        <f aca="false">IF(U201="","",IF(OR(LEN(TRIM(H201))&gt;220,LEN(TRIM(H201))&lt;1),1,""))</f>
        <v/>
      </c>
      <c r="AD201" s="37" t="n">
        <f aca="false">IF(U201="","",LEN(TRIM(H201)))</f>
        <v>37</v>
      </c>
      <c r="AF201" s="36" t="n">
        <f aca="false">IF(I201="","",_xlfn.IFNA(VLOOKUP(I201,TabelleFisse!$B$4:$C$21,2,0),1))</f>
        <v>0</v>
      </c>
      <c r="AH201" s="36" t="str">
        <f aca="false">IF(U201="","",IF(OR(ISNUMBER(J201)=0,J201&lt;0),1,""))</f>
        <v/>
      </c>
      <c r="AI201" s="36" t="str">
        <f aca="false">IF(U201="","",IF(OR(ISNUMBER(M201)=0,M201&lt;0),1,""))</f>
        <v/>
      </c>
      <c r="AK201" s="36" t="n">
        <f aca="false">IF(OR(U201="",K201=""),"",IF(OR(K201&lt;TabelleFisse!E$4,K201&gt;TabelleFisse!E$5),1,""))</f>
        <v>1</v>
      </c>
      <c r="AL201" s="36" t="str">
        <f aca="false">IF(OR(U201="",L201=""),"",IF(OR(L201&lt;TabelleFisse!E$4,L201&gt;TabelleFisse!E$5),1,""))</f>
        <v/>
      </c>
      <c r="AM201" s="36" t="str">
        <f aca="false">IF(OR(U201="",K201=""),"",IF(K201&gt;TabelleFisse!E$6,1,""))</f>
        <v/>
      </c>
      <c r="AN201" s="36" t="str">
        <f aca="false">IF(OR(U201="",L201=""),"",IF(L201&gt;TabelleFisse!E$6,1,""))</f>
        <v/>
      </c>
      <c r="AP201" s="36" t="n">
        <f aca="false">IF(U201="","",_xlfn.IFNA(VLOOKUP(C201,Partecipanti!$N$10:$O$1203,2,0),1))</f>
        <v>0</v>
      </c>
      <c r="AS201" s="37" t="str">
        <f aca="false">IF(R201=1,CONCATENATE(C201," ",1),"")</f>
        <v>L195 1</v>
      </c>
    </row>
    <row r="202" customFormat="false" ht="100.5" hidden="false" customHeight="true" outlineLevel="0" collapsed="false">
      <c r="A202" s="25" t="s">
        <v>435</v>
      </c>
      <c r="B202" s="21" t="str">
        <f aca="false">IF(Q202="","",Q202)</f>
        <v>ERRORI / ANOMALIE</v>
      </c>
      <c r="C202" s="26" t="str">
        <f aca="false">IF(E202="","",CONCATENATE("L",A202))</f>
        <v>L196</v>
      </c>
      <c r="D202" s="27"/>
      <c r="E202" s="42" t="s">
        <v>436</v>
      </c>
      <c r="F202" s="39" t="e">
        <f aca="false">IF(E202="","",TRIM(#REF!))</f>
        <v>#REF!</v>
      </c>
      <c r="G202" s="40" t="e">
        <f aca="false">IF(E202="","",TRIM(UPPER(#REF!)))</f>
        <v>#REF!</v>
      </c>
      <c r="H202" s="31" t="s">
        <v>43</v>
      </c>
      <c r="I202" s="32" t="s">
        <v>44</v>
      </c>
      <c r="J202" s="43" t="n">
        <v>10000</v>
      </c>
      <c r="K202" s="41" t="n">
        <v>42502</v>
      </c>
      <c r="L202" s="41"/>
      <c r="M202" s="35" t="n">
        <v>0</v>
      </c>
      <c r="N202" s="42"/>
      <c r="O202" s="28" t="s">
        <v>45</v>
      </c>
      <c r="Q202" s="20" t="str">
        <f aca="false">IF(AND(R202="",S202="",U202=""),"",IF(OR(R202=1,S202=1),"ERRORI / ANOMALIE","OK"))</f>
        <v>ERRORI / ANOMALIE</v>
      </c>
      <c r="R202" s="21" t="n">
        <f aca="false">IF(U202="","",IF(SUM(X202:AC202)+SUM(AF202:AP202)&gt;0,1,""))</f>
        <v>1</v>
      </c>
      <c r="S202" s="21" t="str">
        <f aca="false">IF(U202="","",IF(_xlfn.IFNA(VLOOKUP(CONCATENATE(C202," ",1),Partecipanti!AE$10:AF$1203,2,0),1)=1,"",1))</f>
        <v/>
      </c>
      <c r="U202" s="36" t="str">
        <f aca="false">TRIM(E202)</f>
        <v>Z4419D9885</v>
      </c>
      <c r="V202" s="36"/>
      <c r="W202" s="36" t="n">
        <f aca="false">IF(R202="","",1)</f>
        <v>1</v>
      </c>
      <c r="X202" s="36" t="str">
        <f aca="false">IF(U202="","",IF(COUNTIF(U$7:U$601,U202)=1,"",COUNTIF(U$7:U$601,U202)))</f>
        <v/>
      </c>
      <c r="Y202" s="36" t="str">
        <f aca="false">IF(X202="","",IF(X202&gt;1,1,""))</f>
        <v/>
      </c>
      <c r="Z202" s="36" t="str">
        <f aca="false">IF(U202="","",IF(LEN(TRIM(U202))&lt;&gt;10,1,""))</f>
        <v/>
      </c>
      <c r="AB202" s="36" t="str">
        <f aca="false">IF(U202="","",IF(OR(LEN(TRIM(H202))&gt;250,LEN(TRIM(H202))&lt;1),1,""))</f>
        <v/>
      </c>
      <c r="AC202" s="36" t="str">
        <f aca="false">IF(U202="","",IF(OR(LEN(TRIM(H202))&gt;220,LEN(TRIM(H202))&lt;1),1,""))</f>
        <v/>
      </c>
      <c r="AD202" s="37" t="n">
        <f aca="false">IF(U202="","",LEN(TRIM(H202)))</f>
        <v>37</v>
      </c>
      <c r="AF202" s="36" t="n">
        <f aca="false">IF(I202="","",_xlfn.IFNA(VLOOKUP(I202,TabelleFisse!$B$4:$C$21,2,0),1))</f>
        <v>0</v>
      </c>
      <c r="AH202" s="36" t="str">
        <f aca="false">IF(U202="","",IF(OR(ISNUMBER(J202)=0,J202&lt;0),1,""))</f>
        <v/>
      </c>
      <c r="AI202" s="36" t="str">
        <f aca="false">IF(U202="","",IF(OR(ISNUMBER(M202)=0,M202&lt;0),1,""))</f>
        <v/>
      </c>
      <c r="AK202" s="36" t="n">
        <f aca="false">IF(OR(U202="",K202=""),"",IF(OR(K202&lt;TabelleFisse!E$4,K202&gt;TabelleFisse!E$5),1,""))</f>
        <v>1</v>
      </c>
      <c r="AL202" s="36" t="str">
        <f aca="false">IF(OR(U202="",L202=""),"",IF(OR(L202&lt;TabelleFisse!E$4,L202&gt;TabelleFisse!E$5),1,""))</f>
        <v/>
      </c>
      <c r="AM202" s="36" t="str">
        <f aca="false">IF(OR(U202="",K202=""),"",IF(K202&gt;TabelleFisse!E$6,1,""))</f>
        <v/>
      </c>
      <c r="AN202" s="36" t="str">
        <f aca="false">IF(OR(U202="",L202=""),"",IF(L202&gt;TabelleFisse!E$6,1,""))</f>
        <v/>
      </c>
      <c r="AP202" s="36" t="n">
        <f aca="false">IF(U202="","",_xlfn.IFNA(VLOOKUP(C202,Partecipanti!$N$10:$O$1203,2,0),1))</f>
        <v>0</v>
      </c>
      <c r="AS202" s="37" t="str">
        <f aca="false">IF(R202=1,CONCATENATE(C202," ",1),"")</f>
        <v>L196 1</v>
      </c>
    </row>
    <row r="203" customFormat="false" ht="100.5" hidden="false" customHeight="true" outlineLevel="0" collapsed="false">
      <c r="A203" s="25" t="s">
        <v>437</v>
      </c>
      <c r="B203" s="21" t="str">
        <f aca="false">IF(Q203="","",Q203)</f>
        <v>ERRORI / ANOMALIE</v>
      </c>
      <c r="C203" s="26" t="str">
        <f aca="false">IF(E203="","",CONCATENATE("L",A203))</f>
        <v>L197</v>
      </c>
      <c r="D203" s="27"/>
      <c r="E203" s="42" t="s">
        <v>438</v>
      </c>
      <c r="F203" s="39" t="e">
        <f aca="false">IF(E203="","",TRIM(#REF!))</f>
        <v>#REF!</v>
      </c>
      <c r="G203" s="40" t="e">
        <f aca="false">IF(E203="","",TRIM(UPPER(#REF!)))</f>
        <v>#REF!</v>
      </c>
      <c r="H203" s="31" t="s">
        <v>43</v>
      </c>
      <c r="I203" s="32" t="s">
        <v>44</v>
      </c>
      <c r="J203" s="43" t="n">
        <v>30000</v>
      </c>
      <c r="K203" s="41" t="n">
        <v>42506</v>
      </c>
      <c r="L203" s="41"/>
      <c r="M203" s="35" t="n">
        <v>0</v>
      </c>
      <c r="N203" s="42"/>
      <c r="O203" s="28" t="s">
        <v>45</v>
      </c>
      <c r="Q203" s="20" t="str">
        <f aca="false">IF(AND(R203="",S203="",U203=""),"",IF(OR(R203=1,S203=1),"ERRORI / ANOMALIE","OK"))</f>
        <v>ERRORI / ANOMALIE</v>
      </c>
      <c r="R203" s="21" t="n">
        <f aca="false">IF(U203="","",IF(SUM(X203:AC203)+SUM(AF203:AP203)&gt;0,1,""))</f>
        <v>1</v>
      </c>
      <c r="S203" s="21" t="str">
        <f aca="false">IF(U203="","",IF(_xlfn.IFNA(VLOOKUP(CONCATENATE(C203," ",1),Partecipanti!AE$10:AF$1203,2,0),1)=1,"",1))</f>
        <v/>
      </c>
      <c r="U203" s="36" t="str">
        <f aca="false">TRIM(E203)</f>
        <v>Z6119DFB85</v>
      </c>
      <c r="V203" s="36"/>
      <c r="W203" s="36" t="n">
        <f aca="false">IF(R203="","",1)</f>
        <v>1</v>
      </c>
      <c r="X203" s="36" t="str">
        <f aca="false">IF(U203="","",IF(COUNTIF(U$7:U$601,U203)=1,"",COUNTIF(U$7:U$601,U203)))</f>
        <v/>
      </c>
      <c r="Y203" s="36" t="str">
        <f aca="false">IF(X203="","",IF(X203&gt;1,1,""))</f>
        <v/>
      </c>
      <c r="Z203" s="36" t="str">
        <f aca="false">IF(U203="","",IF(LEN(TRIM(U203))&lt;&gt;10,1,""))</f>
        <v/>
      </c>
      <c r="AB203" s="36" t="str">
        <f aca="false">IF(U203="","",IF(OR(LEN(TRIM(H203))&gt;250,LEN(TRIM(H203))&lt;1),1,""))</f>
        <v/>
      </c>
      <c r="AC203" s="36" t="str">
        <f aca="false">IF(U203="","",IF(OR(LEN(TRIM(H203))&gt;220,LEN(TRIM(H203))&lt;1),1,""))</f>
        <v/>
      </c>
      <c r="AD203" s="37" t="n">
        <f aca="false">IF(U203="","",LEN(TRIM(H203)))</f>
        <v>37</v>
      </c>
      <c r="AF203" s="36" t="n">
        <f aca="false">IF(I203="","",_xlfn.IFNA(VLOOKUP(I203,TabelleFisse!$B$4:$C$21,2,0),1))</f>
        <v>0</v>
      </c>
      <c r="AH203" s="36" t="str">
        <f aca="false">IF(U203="","",IF(OR(ISNUMBER(J203)=0,J203&lt;0),1,""))</f>
        <v/>
      </c>
      <c r="AI203" s="36" t="str">
        <f aca="false">IF(U203="","",IF(OR(ISNUMBER(M203)=0,M203&lt;0),1,""))</f>
        <v/>
      </c>
      <c r="AK203" s="36" t="n">
        <f aca="false">IF(OR(U203="",K203=""),"",IF(OR(K203&lt;TabelleFisse!E$4,K203&gt;TabelleFisse!E$5),1,""))</f>
        <v>1</v>
      </c>
      <c r="AL203" s="36" t="str">
        <f aca="false">IF(OR(U203="",L203=""),"",IF(OR(L203&lt;TabelleFisse!E$4,L203&gt;TabelleFisse!E$5),1,""))</f>
        <v/>
      </c>
      <c r="AM203" s="36" t="str">
        <f aca="false">IF(OR(U203="",K203=""),"",IF(K203&gt;TabelleFisse!E$6,1,""))</f>
        <v/>
      </c>
      <c r="AN203" s="36" t="str">
        <f aca="false">IF(OR(U203="",L203=""),"",IF(L203&gt;TabelleFisse!E$6,1,""))</f>
        <v/>
      </c>
      <c r="AP203" s="36" t="n">
        <f aca="false">IF(U203="","",_xlfn.IFNA(VLOOKUP(C203,Partecipanti!$N$10:$O$1203,2,0),1))</f>
        <v>0</v>
      </c>
      <c r="AS203" s="37" t="str">
        <f aca="false">IF(R203=1,CONCATENATE(C203," ",1),"")</f>
        <v>L197 1</v>
      </c>
    </row>
    <row r="204" customFormat="false" ht="100.5" hidden="false" customHeight="true" outlineLevel="0" collapsed="false">
      <c r="A204" s="25" t="s">
        <v>439</v>
      </c>
      <c r="B204" s="21" t="str">
        <f aca="false">IF(Q204="","",Q204)</f>
        <v>ERRORI / ANOMALIE</v>
      </c>
      <c r="C204" s="26" t="str">
        <f aca="false">IF(E204="","",CONCATENATE("L",A204))</f>
        <v>L198</v>
      </c>
      <c r="D204" s="27"/>
      <c r="E204" s="42" t="s">
        <v>440</v>
      </c>
      <c r="F204" s="39" t="e">
        <f aca="false">IF(E204="","",TRIM(#REF!))</f>
        <v>#REF!</v>
      </c>
      <c r="G204" s="40" t="e">
        <f aca="false">IF(E204="","",TRIM(UPPER(#REF!)))</f>
        <v>#REF!</v>
      </c>
      <c r="H204" s="31" t="s">
        <v>43</v>
      </c>
      <c r="I204" s="32" t="s">
        <v>44</v>
      </c>
      <c r="J204" s="43" t="n">
        <v>20000</v>
      </c>
      <c r="K204" s="41" t="n">
        <v>42506</v>
      </c>
      <c r="L204" s="41"/>
      <c r="M204" s="35" t="n">
        <v>0</v>
      </c>
      <c r="N204" s="42"/>
      <c r="O204" s="28" t="s">
        <v>45</v>
      </c>
      <c r="Q204" s="20" t="str">
        <f aca="false">IF(AND(R204="",S204="",U204=""),"",IF(OR(R204=1,S204=1),"ERRORI / ANOMALIE","OK"))</f>
        <v>ERRORI / ANOMALIE</v>
      </c>
      <c r="R204" s="21" t="n">
        <f aca="false">IF(U204="","",IF(SUM(X204:AC204)+SUM(AF204:AP204)&gt;0,1,""))</f>
        <v>1</v>
      </c>
      <c r="S204" s="21" t="str">
        <f aca="false">IF(U204="","",IF(_xlfn.IFNA(VLOOKUP(CONCATENATE(C204," ",1),Partecipanti!AE$10:AF$1203,2,0),1)=1,"",1))</f>
        <v/>
      </c>
      <c r="U204" s="36" t="str">
        <f aca="false">TRIM(E204)</f>
        <v>Z1E19DFC17</v>
      </c>
      <c r="V204" s="36"/>
      <c r="W204" s="36" t="n">
        <f aca="false">IF(R204="","",1)</f>
        <v>1</v>
      </c>
      <c r="X204" s="36" t="str">
        <f aca="false">IF(U204="","",IF(COUNTIF(U$7:U$601,U204)=1,"",COUNTIF(U$7:U$601,U204)))</f>
        <v/>
      </c>
      <c r="Y204" s="36" t="str">
        <f aca="false">IF(X204="","",IF(X204&gt;1,1,""))</f>
        <v/>
      </c>
      <c r="Z204" s="36" t="str">
        <f aca="false">IF(U204="","",IF(LEN(TRIM(U204))&lt;&gt;10,1,""))</f>
        <v/>
      </c>
      <c r="AB204" s="36" t="str">
        <f aca="false">IF(U204="","",IF(OR(LEN(TRIM(H204))&gt;250,LEN(TRIM(H204))&lt;1),1,""))</f>
        <v/>
      </c>
      <c r="AC204" s="36" t="str">
        <f aca="false">IF(U204="","",IF(OR(LEN(TRIM(H204))&gt;220,LEN(TRIM(H204))&lt;1),1,""))</f>
        <v/>
      </c>
      <c r="AD204" s="37" t="n">
        <f aca="false">IF(U204="","",LEN(TRIM(H204)))</f>
        <v>37</v>
      </c>
      <c r="AF204" s="36" t="n">
        <f aca="false">IF(I204="","",_xlfn.IFNA(VLOOKUP(I204,TabelleFisse!$B$4:$C$21,2,0),1))</f>
        <v>0</v>
      </c>
      <c r="AH204" s="36" t="str">
        <f aca="false">IF(U204="","",IF(OR(ISNUMBER(J204)=0,J204&lt;0),1,""))</f>
        <v/>
      </c>
      <c r="AI204" s="36" t="str">
        <f aca="false">IF(U204="","",IF(OR(ISNUMBER(M204)=0,M204&lt;0),1,""))</f>
        <v/>
      </c>
      <c r="AK204" s="36" t="n">
        <f aca="false">IF(OR(U204="",K204=""),"",IF(OR(K204&lt;TabelleFisse!E$4,K204&gt;TabelleFisse!E$5),1,""))</f>
        <v>1</v>
      </c>
      <c r="AL204" s="36" t="str">
        <f aca="false">IF(OR(U204="",L204=""),"",IF(OR(L204&lt;TabelleFisse!E$4,L204&gt;TabelleFisse!E$5),1,""))</f>
        <v/>
      </c>
      <c r="AM204" s="36" t="str">
        <f aca="false">IF(OR(U204="",K204=""),"",IF(K204&gt;TabelleFisse!E$6,1,""))</f>
        <v/>
      </c>
      <c r="AN204" s="36" t="str">
        <f aca="false">IF(OR(U204="",L204=""),"",IF(L204&gt;TabelleFisse!E$6,1,""))</f>
        <v/>
      </c>
      <c r="AP204" s="36" t="n">
        <f aca="false">IF(U204="","",_xlfn.IFNA(VLOOKUP(C204,Partecipanti!$N$10:$O$1203,2,0),1))</f>
        <v>0</v>
      </c>
      <c r="AS204" s="37" t="str">
        <f aca="false">IF(R204=1,CONCATENATE(C204," ",1),"")</f>
        <v>L198 1</v>
      </c>
    </row>
    <row r="205" customFormat="false" ht="100.5" hidden="false" customHeight="true" outlineLevel="0" collapsed="false">
      <c r="A205" s="25" t="s">
        <v>441</v>
      </c>
      <c r="B205" s="21" t="str">
        <f aca="false">IF(Q205="","",Q205)</f>
        <v>ERRORI / ANOMALIE</v>
      </c>
      <c r="C205" s="26" t="str">
        <f aca="false">IF(E205="","",CONCATENATE("L",A205))</f>
        <v>L199</v>
      </c>
      <c r="D205" s="27"/>
      <c r="E205" s="42" t="s">
        <v>442</v>
      </c>
      <c r="F205" s="39" t="e">
        <f aca="false">IF(E205="","",TRIM(#REF!))</f>
        <v>#REF!</v>
      </c>
      <c r="G205" s="40" t="e">
        <f aca="false">IF(E205="","",TRIM(UPPER(#REF!)))</f>
        <v>#REF!</v>
      </c>
      <c r="H205" s="31" t="s">
        <v>43</v>
      </c>
      <c r="I205" s="32" t="s">
        <v>44</v>
      </c>
      <c r="J205" s="43" t="n">
        <v>20000</v>
      </c>
      <c r="K205" s="41" t="n">
        <v>42506</v>
      </c>
      <c r="L205" s="41"/>
      <c r="M205" s="35" t="n">
        <v>0</v>
      </c>
      <c r="N205" s="42"/>
      <c r="O205" s="28" t="s">
        <v>45</v>
      </c>
      <c r="Q205" s="20" t="str">
        <f aca="false">IF(AND(R205="",S205="",U205=""),"",IF(OR(R205=1,S205=1),"ERRORI / ANOMALIE","OK"))</f>
        <v>ERRORI / ANOMALIE</v>
      </c>
      <c r="R205" s="21" t="n">
        <f aca="false">IF(U205="","",IF(SUM(X205:AC205)+SUM(AF205:AP205)&gt;0,1,""))</f>
        <v>1</v>
      </c>
      <c r="S205" s="21" t="str">
        <f aca="false">IF(U205="","",IF(_xlfn.IFNA(VLOOKUP(CONCATENATE(C205," ",1),Partecipanti!AE$10:AF$1203,2,0),1)=1,"",1))</f>
        <v/>
      </c>
      <c r="U205" s="36" t="str">
        <f aca="false">TRIM(E205)</f>
        <v>Z2819DFFC4</v>
      </c>
      <c r="V205" s="36"/>
      <c r="W205" s="36" t="n">
        <f aca="false">IF(R205="","",1)</f>
        <v>1</v>
      </c>
      <c r="X205" s="36" t="str">
        <f aca="false">IF(U205="","",IF(COUNTIF(U$7:U$601,U205)=1,"",COUNTIF(U$7:U$601,U205)))</f>
        <v/>
      </c>
      <c r="Y205" s="36" t="str">
        <f aca="false">IF(X205="","",IF(X205&gt;1,1,""))</f>
        <v/>
      </c>
      <c r="Z205" s="36" t="str">
        <f aca="false">IF(U205="","",IF(LEN(TRIM(U205))&lt;&gt;10,1,""))</f>
        <v/>
      </c>
      <c r="AB205" s="36" t="str">
        <f aca="false">IF(U205="","",IF(OR(LEN(TRIM(H205))&gt;250,LEN(TRIM(H205))&lt;1),1,""))</f>
        <v/>
      </c>
      <c r="AC205" s="36" t="str">
        <f aca="false">IF(U205="","",IF(OR(LEN(TRIM(H205))&gt;220,LEN(TRIM(H205))&lt;1),1,""))</f>
        <v/>
      </c>
      <c r="AD205" s="37" t="n">
        <f aca="false">IF(U205="","",LEN(TRIM(H205)))</f>
        <v>37</v>
      </c>
      <c r="AF205" s="36" t="n">
        <f aca="false">IF(I205="","",_xlfn.IFNA(VLOOKUP(I205,TabelleFisse!$B$4:$C$21,2,0),1))</f>
        <v>0</v>
      </c>
      <c r="AH205" s="36" t="str">
        <f aca="false">IF(U205="","",IF(OR(ISNUMBER(J205)=0,J205&lt;0),1,""))</f>
        <v/>
      </c>
      <c r="AI205" s="36" t="str">
        <f aca="false">IF(U205="","",IF(OR(ISNUMBER(M205)=0,M205&lt;0),1,""))</f>
        <v/>
      </c>
      <c r="AK205" s="36" t="n">
        <f aca="false">IF(OR(U205="",K205=""),"",IF(OR(K205&lt;TabelleFisse!E$4,K205&gt;TabelleFisse!E$5),1,""))</f>
        <v>1</v>
      </c>
      <c r="AL205" s="36" t="str">
        <f aca="false">IF(OR(U205="",L205=""),"",IF(OR(L205&lt;TabelleFisse!E$4,L205&gt;TabelleFisse!E$5),1,""))</f>
        <v/>
      </c>
      <c r="AM205" s="36" t="str">
        <f aca="false">IF(OR(U205="",K205=""),"",IF(K205&gt;TabelleFisse!E$6,1,""))</f>
        <v/>
      </c>
      <c r="AN205" s="36" t="str">
        <f aca="false">IF(OR(U205="",L205=""),"",IF(L205&gt;TabelleFisse!E$6,1,""))</f>
        <v/>
      </c>
      <c r="AP205" s="36" t="n">
        <f aca="false">IF(U205="","",_xlfn.IFNA(VLOOKUP(C205,Partecipanti!$N$10:$O$1203,2,0),1))</f>
        <v>0</v>
      </c>
      <c r="AS205" s="37" t="str">
        <f aca="false">IF(R205=1,CONCATENATE(C205," ",1),"")</f>
        <v>L199 1</v>
      </c>
    </row>
    <row r="206" customFormat="false" ht="100.5" hidden="false" customHeight="true" outlineLevel="0" collapsed="false">
      <c r="A206" s="25" t="s">
        <v>443</v>
      </c>
      <c r="B206" s="21" t="str">
        <f aca="false">IF(Q206="","",Q206)</f>
        <v>ERRORI / ANOMALIE</v>
      </c>
      <c r="C206" s="26" t="str">
        <f aca="false">IF(E206="","",CONCATENATE("L",A206))</f>
        <v>L200</v>
      </c>
      <c r="D206" s="27"/>
      <c r="E206" s="42" t="s">
        <v>444</v>
      </c>
      <c r="F206" s="39" t="e">
        <f aca="false">IF(E206="","",TRIM(#REF!))</f>
        <v>#REF!</v>
      </c>
      <c r="G206" s="40" t="e">
        <f aca="false">IF(E206="","",TRIM(UPPER(#REF!)))</f>
        <v>#REF!</v>
      </c>
      <c r="H206" s="31" t="s">
        <v>43</v>
      </c>
      <c r="I206" s="32" t="s">
        <v>44</v>
      </c>
      <c r="J206" s="43" t="n">
        <v>30000</v>
      </c>
      <c r="K206" s="41" t="n">
        <v>42507</v>
      </c>
      <c r="L206" s="41"/>
      <c r="M206" s="35" t="n">
        <v>0</v>
      </c>
      <c r="N206" s="42"/>
      <c r="O206" s="28" t="s">
        <v>45</v>
      </c>
      <c r="Q206" s="20" t="str">
        <f aca="false">IF(AND(R206="",S206="",U206=""),"",IF(OR(R206=1,S206=1),"ERRORI / ANOMALIE","OK"))</f>
        <v>ERRORI / ANOMALIE</v>
      </c>
      <c r="R206" s="21" t="n">
        <f aca="false">IF(U206="","",IF(SUM(X206:AC206)+SUM(AF206:AP206)&gt;0,1,""))</f>
        <v>1</v>
      </c>
      <c r="S206" s="21" t="str">
        <f aca="false">IF(U206="","",IF(_xlfn.IFNA(VLOOKUP(CONCATENATE(C206," ",1),Partecipanti!AE$10:AF$1203,2,0),1)=1,"",1))</f>
        <v/>
      </c>
      <c r="U206" s="36" t="str">
        <f aca="false">TRIM(E206)</f>
        <v>Z1F19E5A7C</v>
      </c>
      <c r="V206" s="36"/>
      <c r="W206" s="36" t="n">
        <f aca="false">IF(R206="","",1)</f>
        <v>1</v>
      </c>
      <c r="X206" s="36" t="str">
        <f aca="false">IF(U206="","",IF(COUNTIF(U$7:U$601,U206)=1,"",COUNTIF(U$7:U$601,U206)))</f>
        <v/>
      </c>
      <c r="Y206" s="36" t="str">
        <f aca="false">IF(X206="","",IF(X206&gt;1,1,""))</f>
        <v/>
      </c>
      <c r="Z206" s="36" t="str">
        <f aca="false">IF(U206="","",IF(LEN(TRIM(U206))&lt;&gt;10,1,""))</f>
        <v/>
      </c>
      <c r="AB206" s="36" t="str">
        <f aca="false">IF(U206="","",IF(OR(LEN(TRIM(H206))&gt;250,LEN(TRIM(H206))&lt;1),1,""))</f>
        <v/>
      </c>
      <c r="AC206" s="36" t="str">
        <f aca="false">IF(U206="","",IF(OR(LEN(TRIM(H206))&gt;220,LEN(TRIM(H206))&lt;1),1,""))</f>
        <v/>
      </c>
      <c r="AD206" s="37" t="n">
        <f aca="false">IF(U206="","",LEN(TRIM(H206)))</f>
        <v>37</v>
      </c>
      <c r="AF206" s="36" t="n">
        <f aca="false">IF(I206="","",_xlfn.IFNA(VLOOKUP(I206,TabelleFisse!$B$4:$C$21,2,0),1))</f>
        <v>0</v>
      </c>
      <c r="AH206" s="36" t="str">
        <f aca="false">IF(U206="","",IF(OR(ISNUMBER(J206)=0,J206&lt;0),1,""))</f>
        <v/>
      </c>
      <c r="AI206" s="36" t="str">
        <f aca="false">IF(U206="","",IF(OR(ISNUMBER(M206)=0,M206&lt;0),1,""))</f>
        <v/>
      </c>
      <c r="AK206" s="36" t="n">
        <f aca="false">IF(OR(U206="",K206=""),"",IF(OR(K206&lt;TabelleFisse!E$4,K206&gt;TabelleFisse!E$5),1,""))</f>
        <v>1</v>
      </c>
      <c r="AL206" s="36" t="str">
        <f aca="false">IF(OR(U206="",L206=""),"",IF(OR(L206&lt;TabelleFisse!E$4,L206&gt;TabelleFisse!E$5),1,""))</f>
        <v/>
      </c>
      <c r="AM206" s="36" t="str">
        <f aca="false">IF(OR(U206="",K206=""),"",IF(K206&gt;TabelleFisse!E$6,1,""))</f>
        <v/>
      </c>
      <c r="AN206" s="36" t="str">
        <f aca="false">IF(OR(U206="",L206=""),"",IF(L206&gt;TabelleFisse!E$6,1,""))</f>
        <v/>
      </c>
      <c r="AP206" s="36" t="n">
        <f aca="false">IF(U206="","",_xlfn.IFNA(VLOOKUP(C206,Partecipanti!$N$10:$O$1203,2,0),1))</f>
        <v>0</v>
      </c>
      <c r="AS206" s="37" t="str">
        <f aca="false">IF(R206=1,CONCATENATE(C206," ",1),"")</f>
        <v>L200 1</v>
      </c>
    </row>
    <row r="207" customFormat="false" ht="100.5" hidden="false" customHeight="true" outlineLevel="0" collapsed="false">
      <c r="A207" s="25" t="s">
        <v>445</v>
      </c>
      <c r="B207" s="21" t="str">
        <f aca="false">IF(Q207="","",Q207)</f>
        <v>ERRORI / ANOMALIE</v>
      </c>
      <c r="C207" s="26" t="str">
        <f aca="false">IF(E207="","",CONCATENATE("L",A207))</f>
        <v>L201</v>
      </c>
      <c r="D207" s="27"/>
      <c r="E207" s="42" t="s">
        <v>446</v>
      </c>
      <c r="F207" s="39" t="e">
        <f aca="false">IF(E207="","",TRIM(#REF!))</f>
        <v>#REF!</v>
      </c>
      <c r="G207" s="40" t="e">
        <f aca="false">IF(E207="","",TRIM(UPPER(#REF!)))</f>
        <v>#REF!</v>
      </c>
      <c r="H207" s="31" t="s">
        <v>43</v>
      </c>
      <c r="I207" s="32" t="s">
        <v>44</v>
      </c>
      <c r="J207" s="43" t="n">
        <v>20000</v>
      </c>
      <c r="K207" s="41" t="n">
        <v>42507</v>
      </c>
      <c r="L207" s="41"/>
      <c r="M207" s="35" t="n">
        <v>0</v>
      </c>
      <c r="N207" s="42"/>
      <c r="O207" s="28" t="s">
        <v>45</v>
      </c>
      <c r="Q207" s="20" t="str">
        <f aca="false">IF(AND(R207="",S207="",U207=""),"",IF(OR(R207=1,S207=1),"ERRORI / ANOMALIE","OK"))</f>
        <v>ERRORI / ANOMALIE</v>
      </c>
      <c r="R207" s="21" t="n">
        <f aca="false">IF(U207="","",IF(SUM(X207:AC207)+SUM(AF207:AP207)&gt;0,1,""))</f>
        <v>1</v>
      </c>
      <c r="S207" s="21" t="str">
        <f aca="false">IF(U207="","",IF(_xlfn.IFNA(VLOOKUP(CONCATENATE(C207," ",1),Partecipanti!AE$10:AF$1203,2,0),1)=1,"",1))</f>
        <v/>
      </c>
      <c r="U207" s="36" t="str">
        <f aca="false">TRIM(E207)</f>
        <v>Z7119E8337</v>
      </c>
      <c r="V207" s="36"/>
      <c r="W207" s="36" t="n">
        <f aca="false">IF(R207="","",1)</f>
        <v>1</v>
      </c>
      <c r="X207" s="36" t="str">
        <f aca="false">IF(U207="","",IF(COUNTIF(U$7:U$601,U207)=1,"",COUNTIF(U$7:U$601,U207)))</f>
        <v/>
      </c>
      <c r="Y207" s="36" t="str">
        <f aca="false">IF(X207="","",IF(X207&gt;1,1,""))</f>
        <v/>
      </c>
      <c r="Z207" s="36" t="str">
        <f aca="false">IF(U207="","",IF(LEN(TRIM(U207))&lt;&gt;10,1,""))</f>
        <v/>
      </c>
      <c r="AB207" s="36" t="str">
        <f aca="false">IF(U207="","",IF(OR(LEN(TRIM(H207))&gt;250,LEN(TRIM(H207))&lt;1),1,""))</f>
        <v/>
      </c>
      <c r="AC207" s="36" t="str">
        <f aca="false">IF(U207="","",IF(OR(LEN(TRIM(H207))&gt;220,LEN(TRIM(H207))&lt;1),1,""))</f>
        <v/>
      </c>
      <c r="AD207" s="37" t="n">
        <f aca="false">IF(U207="","",LEN(TRIM(H207)))</f>
        <v>37</v>
      </c>
      <c r="AF207" s="36" t="n">
        <f aca="false">IF(I207="","",_xlfn.IFNA(VLOOKUP(I207,TabelleFisse!$B$4:$C$21,2,0),1))</f>
        <v>0</v>
      </c>
      <c r="AH207" s="36" t="str">
        <f aca="false">IF(U207="","",IF(OR(ISNUMBER(J207)=0,J207&lt;0),1,""))</f>
        <v/>
      </c>
      <c r="AI207" s="36" t="str">
        <f aca="false">IF(U207="","",IF(OR(ISNUMBER(M207)=0,M207&lt;0),1,""))</f>
        <v/>
      </c>
      <c r="AK207" s="36" t="n">
        <f aca="false">IF(OR(U207="",K207=""),"",IF(OR(K207&lt;TabelleFisse!E$4,K207&gt;TabelleFisse!E$5),1,""))</f>
        <v>1</v>
      </c>
      <c r="AL207" s="36" t="str">
        <f aca="false">IF(OR(U207="",L207=""),"",IF(OR(L207&lt;TabelleFisse!E$4,L207&gt;TabelleFisse!E$5),1,""))</f>
        <v/>
      </c>
      <c r="AM207" s="36" t="str">
        <f aca="false">IF(OR(U207="",K207=""),"",IF(K207&gt;TabelleFisse!E$6,1,""))</f>
        <v/>
      </c>
      <c r="AN207" s="36" t="str">
        <f aca="false">IF(OR(U207="",L207=""),"",IF(L207&gt;TabelleFisse!E$6,1,""))</f>
        <v/>
      </c>
      <c r="AP207" s="36" t="n">
        <f aca="false">IF(U207="","",_xlfn.IFNA(VLOOKUP(C207,Partecipanti!$N$10:$O$1203,2,0),1))</f>
        <v>0</v>
      </c>
      <c r="AS207" s="37" t="str">
        <f aca="false">IF(R207=1,CONCATENATE(C207," ",1),"")</f>
        <v>L201 1</v>
      </c>
    </row>
    <row r="208" customFormat="false" ht="100.5" hidden="false" customHeight="true" outlineLevel="0" collapsed="false">
      <c r="A208" s="25" t="s">
        <v>447</v>
      </c>
      <c r="B208" s="21" t="str">
        <f aca="false">IF(Q208="","",Q208)</f>
        <v>ERRORI / ANOMALIE</v>
      </c>
      <c r="C208" s="26" t="str">
        <f aca="false">IF(E208="","",CONCATENATE("L",A208))</f>
        <v>L202</v>
      </c>
      <c r="D208" s="27"/>
      <c r="E208" s="42" t="s">
        <v>448</v>
      </c>
      <c r="F208" s="39" t="e">
        <f aca="false">IF(E208="","",TRIM(#REF!))</f>
        <v>#REF!</v>
      </c>
      <c r="G208" s="40" t="e">
        <f aca="false">IF(E208="","",TRIM(UPPER(#REF!)))</f>
        <v>#REF!</v>
      </c>
      <c r="H208" s="31" t="s">
        <v>43</v>
      </c>
      <c r="I208" s="32" t="s">
        <v>44</v>
      </c>
      <c r="J208" s="43" t="n">
        <v>39000</v>
      </c>
      <c r="K208" s="41" t="n">
        <v>42510</v>
      </c>
      <c r="L208" s="41"/>
      <c r="M208" s="35" t="n">
        <v>0</v>
      </c>
      <c r="N208" s="42"/>
      <c r="O208" s="28" t="s">
        <v>45</v>
      </c>
      <c r="Q208" s="20" t="str">
        <f aca="false">IF(AND(R208="",S208="",U208=""),"",IF(OR(R208=1,S208=1),"ERRORI / ANOMALIE","OK"))</f>
        <v>ERRORI / ANOMALIE</v>
      </c>
      <c r="R208" s="21" t="n">
        <f aca="false">IF(U208="","",IF(SUM(X208:AC208)+SUM(AF208:AP208)&gt;0,1,""))</f>
        <v>1</v>
      </c>
      <c r="S208" s="21" t="str">
        <f aca="false">IF(U208="","",IF(_xlfn.IFNA(VLOOKUP(CONCATENATE(C208," ",1),Partecipanti!AE$10:AF$1203,2,0),1)=1,"",1))</f>
        <v/>
      </c>
      <c r="U208" s="36" t="str">
        <f aca="false">TRIM(E208)</f>
        <v>ZC319F7BCE</v>
      </c>
      <c r="V208" s="36"/>
      <c r="W208" s="36" t="n">
        <f aca="false">IF(R208="","",1)</f>
        <v>1</v>
      </c>
      <c r="X208" s="36" t="str">
        <f aca="false">IF(U208="","",IF(COUNTIF(U$7:U$601,U208)=1,"",COUNTIF(U$7:U$601,U208)))</f>
        <v/>
      </c>
      <c r="Y208" s="36" t="str">
        <f aca="false">IF(X208="","",IF(X208&gt;1,1,""))</f>
        <v/>
      </c>
      <c r="Z208" s="36" t="str">
        <f aca="false">IF(U208="","",IF(LEN(TRIM(U208))&lt;&gt;10,1,""))</f>
        <v/>
      </c>
      <c r="AB208" s="36" t="str">
        <f aca="false">IF(U208="","",IF(OR(LEN(TRIM(H208))&gt;250,LEN(TRIM(H208))&lt;1),1,""))</f>
        <v/>
      </c>
      <c r="AC208" s="36" t="str">
        <f aca="false">IF(U208="","",IF(OR(LEN(TRIM(H208))&gt;220,LEN(TRIM(H208))&lt;1),1,""))</f>
        <v/>
      </c>
      <c r="AD208" s="37" t="n">
        <f aca="false">IF(U208="","",LEN(TRIM(H208)))</f>
        <v>37</v>
      </c>
      <c r="AF208" s="36" t="n">
        <f aca="false">IF(I208="","",_xlfn.IFNA(VLOOKUP(I208,TabelleFisse!$B$4:$C$21,2,0),1))</f>
        <v>0</v>
      </c>
      <c r="AH208" s="36" t="str">
        <f aca="false">IF(U208="","",IF(OR(ISNUMBER(J208)=0,J208&lt;0),1,""))</f>
        <v/>
      </c>
      <c r="AI208" s="36" t="str">
        <f aca="false">IF(U208="","",IF(OR(ISNUMBER(M208)=0,M208&lt;0),1,""))</f>
        <v/>
      </c>
      <c r="AK208" s="36" t="n">
        <f aca="false">IF(OR(U208="",K208=""),"",IF(OR(K208&lt;TabelleFisse!E$4,K208&gt;TabelleFisse!E$5),1,""))</f>
        <v>1</v>
      </c>
      <c r="AL208" s="36" t="str">
        <f aca="false">IF(OR(U208="",L208=""),"",IF(OR(L208&lt;TabelleFisse!E$4,L208&gt;TabelleFisse!E$5),1,""))</f>
        <v/>
      </c>
      <c r="AM208" s="36" t="str">
        <f aca="false">IF(OR(U208="",K208=""),"",IF(K208&gt;TabelleFisse!E$6,1,""))</f>
        <v/>
      </c>
      <c r="AN208" s="36" t="str">
        <f aca="false">IF(OR(U208="",L208=""),"",IF(L208&gt;TabelleFisse!E$6,1,""))</f>
        <v/>
      </c>
      <c r="AP208" s="36" t="n">
        <f aca="false">IF(U208="","",_xlfn.IFNA(VLOOKUP(C208,Partecipanti!$N$10:$O$1203,2,0),1))</f>
        <v>0</v>
      </c>
      <c r="AS208" s="37" t="str">
        <f aca="false">IF(R208=1,CONCATENATE(C208," ",1),"")</f>
        <v>L202 1</v>
      </c>
    </row>
    <row r="209" customFormat="false" ht="100.5" hidden="false" customHeight="true" outlineLevel="0" collapsed="false">
      <c r="A209" s="25" t="s">
        <v>449</v>
      </c>
      <c r="B209" s="21" t="str">
        <f aca="false">IF(Q209="","",Q209)</f>
        <v>ERRORI / ANOMALIE</v>
      </c>
      <c r="C209" s="26" t="str">
        <f aca="false">IF(E209="","",CONCATENATE("L",A209))</f>
        <v>L203</v>
      </c>
      <c r="D209" s="27"/>
      <c r="E209" s="42" t="s">
        <v>450</v>
      </c>
      <c r="F209" s="39" t="e">
        <f aca="false">IF(E209="","",TRIM(#REF!))</f>
        <v>#REF!</v>
      </c>
      <c r="G209" s="40" t="e">
        <f aca="false">IF(E209="","",TRIM(UPPER(#REF!)))</f>
        <v>#REF!</v>
      </c>
      <c r="H209" s="31" t="s">
        <v>43</v>
      </c>
      <c r="I209" s="32" t="s">
        <v>44</v>
      </c>
      <c r="J209" s="43" t="n">
        <v>10000</v>
      </c>
      <c r="K209" s="41" t="n">
        <v>42513</v>
      </c>
      <c r="L209" s="41"/>
      <c r="M209" s="35" t="n">
        <v>0</v>
      </c>
      <c r="N209" s="42"/>
      <c r="O209" s="28" t="s">
        <v>45</v>
      </c>
      <c r="Q209" s="20" t="str">
        <f aca="false">IF(AND(R209="",S209="",U209=""),"",IF(OR(R209=1,S209=1),"ERRORI / ANOMALIE","OK"))</f>
        <v>ERRORI / ANOMALIE</v>
      </c>
      <c r="R209" s="21" t="n">
        <f aca="false">IF(U209="","",IF(SUM(X209:AC209)+SUM(AF209:AP209)&gt;0,1,""))</f>
        <v>1</v>
      </c>
      <c r="S209" s="21" t="str">
        <f aca="false">IF(U209="","",IF(_xlfn.IFNA(VLOOKUP(CONCATENATE(C209," ",1),Partecipanti!AE$10:AF$1203,2,0),1)=1,"",1))</f>
        <v/>
      </c>
      <c r="U209" s="36" t="str">
        <f aca="false">TRIM(E209)</f>
        <v>ZF919F9EF3</v>
      </c>
      <c r="V209" s="36"/>
      <c r="W209" s="36" t="n">
        <f aca="false">IF(R209="","",1)</f>
        <v>1</v>
      </c>
      <c r="X209" s="36" t="str">
        <f aca="false">IF(U209="","",IF(COUNTIF(U$7:U$601,U209)=1,"",COUNTIF(U$7:U$601,U209)))</f>
        <v/>
      </c>
      <c r="Y209" s="36" t="str">
        <f aca="false">IF(X209="","",IF(X209&gt;1,1,""))</f>
        <v/>
      </c>
      <c r="Z209" s="36" t="str">
        <f aca="false">IF(U209="","",IF(LEN(TRIM(U209))&lt;&gt;10,1,""))</f>
        <v/>
      </c>
      <c r="AB209" s="36" t="str">
        <f aca="false">IF(U209="","",IF(OR(LEN(TRIM(H209))&gt;250,LEN(TRIM(H209))&lt;1),1,""))</f>
        <v/>
      </c>
      <c r="AC209" s="36" t="str">
        <f aca="false">IF(U209="","",IF(OR(LEN(TRIM(H209))&gt;220,LEN(TRIM(H209))&lt;1),1,""))</f>
        <v/>
      </c>
      <c r="AD209" s="37" t="n">
        <f aca="false">IF(U209="","",LEN(TRIM(H209)))</f>
        <v>37</v>
      </c>
      <c r="AF209" s="36" t="n">
        <f aca="false">IF(I209="","",_xlfn.IFNA(VLOOKUP(I209,TabelleFisse!$B$4:$C$21,2,0),1))</f>
        <v>0</v>
      </c>
      <c r="AH209" s="36" t="str">
        <f aca="false">IF(U209="","",IF(OR(ISNUMBER(J209)=0,J209&lt;0),1,""))</f>
        <v/>
      </c>
      <c r="AI209" s="36" t="str">
        <f aca="false">IF(U209="","",IF(OR(ISNUMBER(M209)=0,M209&lt;0),1,""))</f>
        <v/>
      </c>
      <c r="AK209" s="36" t="n">
        <f aca="false">IF(OR(U209="",K209=""),"",IF(OR(K209&lt;TabelleFisse!E$4,K209&gt;TabelleFisse!E$5),1,""))</f>
        <v>1</v>
      </c>
      <c r="AL209" s="36" t="str">
        <f aca="false">IF(OR(U209="",L209=""),"",IF(OR(L209&lt;TabelleFisse!E$4,L209&gt;TabelleFisse!E$5),1,""))</f>
        <v/>
      </c>
      <c r="AM209" s="36" t="str">
        <f aca="false">IF(OR(U209="",K209=""),"",IF(K209&gt;TabelleFisse!E$6,1,""))</f>
        <v/>
      </c>
      <c r="AN209" s="36" t="str">
        <f aca="false">IF(OR(U209="",L209=""),"",IF(L209&gt;TabelleFisse!E$6,1,""))</f>
        <v/>
      </c>
      <c r="AP209" s="36" t="n">
        <f aca="false">IF(U209="","",_xlfn.IFNA(VLOOKUP(C209,Partecipanti!$N$10:$O$1203,2,0),1))</f>
        <v>0</v>
      </c>
      <c r="AS209" s="37" t="str">
        <f aca="false">IF(R209=1,CONCATENATE(C209," ",1),"")</f>
        <v>L203 1</v>
      </c>
    </row>
    <row r="210" customFormat="false" ht="100.5" hidden="false" customHeight="true" outlineLevel="0" collapsed="false">
      <c r="A210" s="25" t="s">
        <v>451</v>
      </c>
      <c r="B210" s="21" t="str">
        <f aca="false">IF(Q210="","",Q210)</f>
        <v>ERRORI / ANOMALIE</v>
      </c>
      <c r="C210" s="26" t="str">
        <f aca="false">IF(E210="","",CONCATENATE("L",A210))</f>
        <v>L204</v>
      </c>
      <c r="D210" s="27"/>
      <c r="E210" s="42" t="s">
        <v>452</v>
      </c>
      <c r="F210" s="39" t="e">
        <f aca="false">IF(E210="","",TRIM(#REF!))</f>
        <v>#REF!</v>
      </c>
      <c r="G210" s="40" t="e">
        <f aca="false">IF(E210="","",TRIM(UPPER(#REF!)))</f>
        <v>#REF!</v>
      </c>
      <c r="H210" s="31" t="s">
        <v>43</v>
      </c>
      <c r="I210" s="32" t="s">
        <v>44</v>
      </c>
      <c r="J210" s="43" t="n">
        <v>20000</v>
      </c>
      <c r="K210" s="41" t="n">
        <v>42513</v>
      </c>
      <c r="L210" s="41"/>
      <c r="M210" s="35" t="n">
        <v>0</v>
      </c>
      <c r="N210" s="42"/>
      <c r="O210" s="28" t="s">
        <v>45</v>
      </c>
      <c r="Q210" s="20" t="str">
        <f aca="false">IF(AND(R210="",S210="",U210=""),"",IF(OR(R210=1,S210=1),"ERRORI / ANOMALIE","OK"))</f>
        <v>ERRORI / ANOMALIE</v>
      </c>
      <c r="R210" s="21" t="n">
        <f aca="false">IF(U210="","",IF(SUM(X210:AC210)+SUM(AF210:AP210)&gt;0,1,""))</f>
        <v>1</v>
      </c>
      <c r="S210" s="21" t="str">
        <f aca="false">IF(U210="","",IF(_xlfn.IFNA(VLOOKUP(CONCATENATE(C210," ",1),Partecipanti!AE$10:AF$1203,2,0),1)=1,"",1))</f>
        <v/>
      </c>
      <c r="U210" s="36" t="str">
        <f aca="false">TRIM(E210)</f>
        <v>ZE219FA098</v>
      </c>
      <c r="V210" s="36"/>
      <c r="W210" s="36" t="n">
        <f aca="false">IF(R210="","",1)</f>
        <v>1</v>
      </c>
      <c r="X210" s="36" t="str">
        <f aca="false">IF(U210="","",IF(COUNTIF(U$7:U$601,U210)=1,"",COUNTIF(U$7:U$601,U210)))</f>
        <v/>
      </c>
      <c r="Y210" s="36" t="str">
        <f aca="false">IF(X210="","",IF(X210&gt;1,1,""))</f>
        <v/>
      </c>
      <c r="Z210" s="36" t="str">
        <f aca="false">IF(U210="","",IF(LEN(TRIM(U210))&lt;&gt;10,1,""))</f>
        <v/>
      </c>
      <c r="AB210" s="36" t="str">
        <f aca="false">IF(U210="","",IF(OR(LEN(TRIM(H210))&gt;250,LEN(TRIM(H210))&lt;1),1,""))</f>
        <v/>
      </c>
      <c r="AC210" s="36" t="str">
        <f aca="false">IF(U210="","",IF(OR(LEN(TRIM(H210))&gt;220,LEN(TRIM(H210))&lt;1),1,""))</f>
        <v/>
      </c>
      <c r="AD210" s="37" t="n">
        <f aca="false">IF(U210="","",LEN(TRIM(H210)))</f>
        <v>37</v>
      </c>
      <c r="AF210" s="36" t="n">
        <f aca="false">IF(I210="","",_xlfn.IFNA(VLOOKUP(I210,TabelleFisse!$B$4:$C$21,2,0),1))</f>
        <v>0</v>
      </c>
      <c r="AH210" s="36" t="str">
        <f aca="false">IF(U210="","",IF(OR(ISNUMBER(J210)=0,J210&lt;0),1,""))</f>
        <v/>
      </c>
      <c r="AI210" s="36" t="str">
        <f aca="false">IF(U210="","",IF(OR(ISNUMBER(M210)=0,M210&lt;0),1,""))</f>
        <v/>
      </c>
      <c r="AK210" s="36" t="n">
        <f aca="false">IF(OR(U210="",K210=""),"",IF(OR(K210&lt;TabelleFisse!E$4,K210&gt;TabelleFisse!E$5),1,""))</f>
        <v>1</v>
      </c>
      <c r="AL210" s="36" t="str">
        <f aca="false">IF(OR(U210="",L210=""),"",IF(OR(L210&lt;TabelleFisse!E$4,L210&gt;TabelleFisse!E$5),1,""))</f>
        <v/>
      </c>
      <c r="AM210" s="36" t="str">
        <f aca="false">IF(OR(U210="",K210=""),"",IF(K210&gt;TabelleFisse!E$6,1,""))</f>
        <v/>
      </c>
      <c r="AN210" s="36" t="str">
        <f aca="false">IF(OR(U210="",L210=""),"",IF(L210&gt;TabelleFisse!E$6,1,""))</f>
        <v/>
      </c>
      <c r="AP210" s="36" t="n">
        <f aca="false">IF(U210="","",_xlfn.IFNA(VLOOKUP(C210,Partecipanti!$N$10:$O$1203,2,0),1))</f>
        <v>0</v>
      </c>
      <c r="AS210" s="37" t="str">
        <f aca="false">IF(R210=1,CONCATENATE(C210," ",1),"")</f>
        <v>L204 1</v>
      </c>
    </row>
    <row r="211" customFormat="false" ht="100.5" hidden="false" customHeight="true" outlineLevel="0" collapsed="false">
      <c r="A211" s="25" t="s">
        <v>453</v>
      </c>
      <c r="B211" s="21" t="str">
        <f aca="false">IF(Q211="","",Q211)</f>
        <v>ERRORI / ANOMALIE</v>
      </c>
      <c r="C211" s="26" t="str">
        <f aca="false">IF(E211="","",CONCATENATE("L",A211))</f>
        <v>L205</v>
      </c>
      <c r="D211" s="27"/>
      <c r="E211" s="42" t="s">
        <v>454</v>
      </c>
      <c r="F211" s="39" t="e">
        <f aca="false">IF(E211="","",TRIM(#REF!))</f>
        <v>#REF!</v>
      </c>
      <c r="G211" s="40" t="e">
        <f aca="false">IF(E211="","",TRIM(UPPER(#REF!)))</f>
        <v>#REF!</v>
      </c>
      <c r="H211" s="31" t="s">
        <v>43</v>
      </c>
      <c r="I211" s="32" t="s">
        <v>44</v>
      </c>
      <c r="J211" s="43" t="n">
        <v>20000</v>
      </c>
      <c r="K211" s="41" t="s">
        <v>455</v>
      </c>
      <c r="L211" s="41"/>
      <c r="M211" s="35" t="n">
        <v>0</v>
      </c>
      <c r="N211" s="42"/>
      <c r="O211" s="28" t="s">
        <v>45</v>
      </c>
      <c r="Q211" s="20" t="str">
        <f aca="false">IF(AND(R211="",S211="",U211=""),"",IF(OR(R211=1,S211=1),"ERRORI / ANOMALIE","OK"))</f>
        <v>ERRORI / ANOMALIE</v>
      </c>
      <c r="R211" s="21" t="n">
        <f aca="false">IF(U211="","",IF(SUM(X211:AC211)+SUM(AF211:AP211)&gt;0,1,""))</f>
        <v>1</v>
      </c>
      <c r="S211" s="21" t="str">
        <f aca="false">IF(U211="","",IF(_xlfn.IFNA(VLOOKUP(CONCATENATE(C211," ",1),Partecipanti!AE$10:AF$1203,2,0),1)=1,"",1))</f>
        <v/>
      </c>
      <c r="U211" s="36" t="str">
        <f aca="false">TRIM(E211)</f>
        <v>ZCE19FFC45</v>
      </c>
      <c r="V211" s="36"/>
      <c r="W211" s="36" t="n">
        <f aca="false">IF(R211="","",1)</f>
        <v>1</v>
      </c>
      <c r="X211" s="36" t="str">
        <f aca="false">IF(U211="","",IF(COUNTIF(U$7:U$601,U211)=1,"",COUNTIF(U$7:U$601,U211)))</f>
        <v/>
      </c>
      <c r="Y211" s="36" t="str">
        <f aca="false">IF(X211="","",IF(X211&gt;1,1,""))</f>
        <v/>
      </c>
      <c r="Z211" s="36" t="str">
        <f aca="false">IF(U211="","",IF(LEN(TRIM(U211))&lt;&gt;10,1,""))</f>
        <v/>
      </c>
      <c r="AB211" s="36" t="str">
        <f aca="false">IF(U211="","",IF(OR(LEN(TRIM(H211))&gt;250,LEN(TRIM(H211))&lt;1),1,""))</f>
        <v/>
      </c>
      <c r="AC211" s="36" t="str">
        <f aca="false">IF(U211="","",IF(OR(LEN(TRIM(H211))&gt;220,LEN(TRIM(H211))&lt;1),1,""))</f>
        <v/>
      </c>
      <c r="AD211" s="37" t="n">
        <f aca="false">IF(U211="","",LEN(TRIM(H211)))</f>
        <v>37</v>
      </c>
      <c r="AF211" s="36" t="n">
        <f aca="false">IF(I211="","",_xlfn.IFNA(VLOOKUP(I211,TabelleFisse!$B$4:$C$21,2,0),1))</f>
        <v>0</v>
      </c>
      <c r="AH211" s="36" t="str">
        <f aca="false">IF(U211="","",IF(OR(ISNUMBER(J211)=0,J211&lt;0),1,""))</f>
        <v/>
      </c>
      <c r="AI211" s="36" t="str">
        <f aca="false">IF(U211="","",IF(OR(ISNUMBER(M211)=0,M211&lt;0),1,""))</f>
        <v/>
      </c>
      <c r="AK211" s="36" t="n">
        <f aca="false">IF(OR(U211="",K211=""),"",IF(OR(K211&lt;TabelleFisse!E$4,K211&gt;TabelleFisse!E$5),1,""))</f>
        <v>1</v>
      </c>
      <c r="AL211" s="36" t="str">
        <f aca="false">IF(OR(U211="",L211=""),"",IF(OR(L211&lt;TabelleFisse!E$4,L211&gt;TabelleFisse!E$5),1,""))</f>
        <v/>
      </c>
      <c r="AM211" s="36" t="n">
        <f aca="false">IF(OR(U211="",K211=""),"",IF(K211&gt;TabelleFisse!E$6,1,""))</f>
        <v>1</v>
      </c>
      <c r="AN211" s="36" t="str">
        <f aca="false">IF(OR(U211="",L211=""),"",IF(L211&gt;TabelleFisse!E$6,1,""))</f>
        <v/>
      </c>
      <c r="AP211" s="36" t="n">
        <f aca="false">IF(U211="","",_xlfn.IFNA(VLOOKUP(C211,Partecipanti!$N$10:$O$1203,2,0),1))</f>
        <v>0</v>
      </c>
      <c r="AS211" s="37" t="str">
        <f aca="false">IF(R211=1,CONCATENATE(C211," ",1),"")</f>
        <v>L205 1</v>
      </c>
    </row>
    <row r="212" customFormat="false" ht="100.5" hidden="false" customHeight="true" outlineLevel="0" collapsed="false">
      <c r="A212" s="25" t="s">
        <v>456</v>
      </c>
      <c r="B212" s="21" t="str">
        <f aca="false">IF(Q212="","",Q212)</f>
        <v>ERRORI / ANOMALIE</v>
      </c>
      <c r="C212" s="26" t="str">
        <f aca="false">IF(E212="","",CONCATENATE("L",A212))</f>
        <v>L206</v>
      </c>
      <c r="D212" s="27"/>
      <c r="E212" s="42" t="s">
        <v>457</v>
      </c>
      <c r="F212" s="39" t="e">
        <f aca="false">IF(E212="","",TRIM(#REF!))</f>
        <v>#REF!</v>
      </c>
      <c r="G212" s="40" t="e">
        <f aca="false">IF(E212="","",TRIM(UPPER(#REF!)))</f>
        <v>#REF!</v>
      </c>
      <c r="H212" s="31" t="s">
        <v>43</v>
      </c>
      <c r="I212" s="32" t="s">
        <v>44</v>
      </c>
      <c r="J212" s="43" t="n">
        <v>39000</v>
      </c>
      <c r="K212" s="41" t="n">
        <v>42516</v>
      </c>
      <c r="L212" s="41"/>
      <c r="M212" s="35" t="n">
        <v>0</v>
      </c>
      <c r="N212" s="42"/>
      <c r="O212" s="28" t="s">
        <v>45</v>
      </c>
      <c r="Q212" s="20" t="str">
        <f aca="false">IF(AND(R212="",S212="",U212=""),"",IF(OR(R212=1,S212=1),"ERRORI / ANOMALIE","OK"))</f>
        <v>ERRORI / ANOMALIE</v>
      </c>
      <c r="R212" s="21" t="n">
        <f aca="false">IF(U212="","",IF(SUM(X212:AC212)+SUM(AF212:AP212)&gt;0,1,""))</f>
        <v>1</v>
      </c>
      <c r="S212" s="21" t="str">
        <f aca="false">IF(U212="","",IF(_xlfn.IFNA(VLOOKUP(CONCATENATE(C212," ",1),Partecipanti!AE$10:AF$1203,2,0),1)=1,"",1))</f>
        <v/>
      </c>
      <c r="U212" s="36" t="str">
        <f aca="false">TRIM(E212)</f>
        <v>ZC31A09E06</v>
      </c>
      <c r="V212" s="36"/>
      <c r="W212" s="36" t="n">
        <f aca="false">IF(R212="","",1)</f>
        <v>1</v>
      </c>
      <c r="X212" s="36" t="str">
        <f aca="false">IF(U212="","",IF(COUNTIF(U$7:U$601,U212)=1,"",COUNTIF(U$7:U$601,U212)))</f>
        <v/>
      </c>
      <c r="Y212" s="36" t="str">
        <f aca="false">IF(X212="","",IF(X212&gt;1,1,""))</f>
        <v/>
      </c>
      <c r="Z212" s="36" t="str">
        <f aca="false">IF(U212="","",IF(LEN(TRIM(U212))&lt;&gt;10,1,""))</f>
        <v/>
      </c>
      <c r="AB212" s="36" t="str">
        <f aca="false">IF(U212="","",IF(OR(LEN(TRIM(H212))&gt;250,LEN(TRIM(H212))&lt;1),1,""))</f>
        <v/>
      </c>
      <c r="AC212" s="36" t="str">
        <f aca="false">IF(U212="","",IF(OR(LEN(TRIM(H212))&gt;220,LEN(TRIM(H212))&lt;1),1,""))</f>
        <v/>
      </c>
      <c r="AD212" s="37" t="n">
        <f aca="false">IF(U212="","",LEN(TRIM(H212)))</f>
        <v>37</v>
      </c>
      <c r="AF212" s="36" t="n">
        <f aca="false">IF(I212="","",_xlfn.IFNA(VLOOKUP(I212,TabelleFisse!$B$4:$C$21,2,0),1))</f>
        <v>0</v>
      </c>
      <c r="AH212" s="36" t="str">
        <f aca="false">IF(U212="","",IF(OR(ISNUMBER(J212)=0,J212&lt;0),1,""))</f>
        <v/>
      </c>
      <c r="AI212" s="36" t="str">
        <f aca="false">IF(U212="","",IF(OR(ISNUMBER(M212)=0,M212&lt;0),1,""))</f>
        <v/>
      </c>
      <c r="AK212" s="36" t="n">
        <f aca="false">IF(OR(U212="",K212=""),"",IF(OR(K212&lt;TabelleFisse!E$4,K212&gt;TabelleFisse!E$5),1,""))</f>
        <v>1</v>
      </c>
      <c r="AL212" s="36" t="str">
        <f aca="false">IF(OR(U212="",L212=""),"",IF(OR(L212&lt;TabelleFisse!E$4,L212&gt;TabelleFisse!E$5),1,""))</f>
        <v/>
      </c>
      <c r="AM212" s="36" t="str">
        <f aca="false">IF(OR(U212="",K212=""),"",IF(K212&gt;TabelleFisse!E$6,1,""))</f>
        <v/>
      </c>
      <c r="AN212" s="36" t="str">
        <f aca="false">IF(OR(U212="",L212=""),"",IF(L212&gt;TabelleFisse!E$6,1,""))</f>
        <v/>
      </c>
      <c r="AP212" s="36" t="n">
        <f aca="false">IF(U212="","",_xlfn.IFNA(VLOOKUP(C212,Partecipanti!$N$10:$O$1203,2,0),1))</f>
        <v>0</v>
      </c>
      <c r="AS212" s="37" t="str">
        <f aca="false">IF(R212=1,CONCATENATE(C212," ",1),"")</f>
        <v>L206 1</v>
      </c>
    </row>
    <row r="213" customFormat="false" ht="100.5" hidden="false" customHeight="true" outlineLevel="0" collapsed="false">
      <c r="A213" s="25" t="s">
        <v>458</v>
      </c>
      <c r="B213" s="21" t="str">
        <f aca="false">IF(Q213="","",Q213)</f>
        <v>ERRORI / ANOMALIE</v>
      </c>
      <c r="C213" s="26" t="str">
        <f aca="false">IF(E213="","",CONCATENATE("L",A213))</f>
        <v>L207</v>
      </c>
      <c r="D213" s="27"/>
      <c r="E213" s="42" t="s">
        <v>459</v>
      </c>
      <c r="F213" s="39" t="e">
        <f aca="false">IF(E213="","",TRIM(#REF!))</f>
        <v>#REF!</v>
      </c>
      <c r="G213" s="40" t="e">
        <f aca="false">IF(E213="","",TRIM(UPPER(#REF!)))</f>
        <v>#REF!</v>
      </c>
      <c r="H213" s="31" t="s">
        <v>43</v>
      </c>
      <c r="I213" s="32" t="s">
        <v>44</v>
      </c>
      <c r="J213" s="43" t="n">
        <v>3000</v>
      </c>
      <c r="K213" s="41" t="n">
        <v>42516</v>
      </c>
      <c r="L213" s="41"/>
      <c r="M213" s="35" t="n">
        <v>0</v>
      </c>
      <c r="N213" s="42"/>
      <c r="O213" s="28" t="s">
        <v>45</v>
      </c>
      <c r="Q213" s="20" t="str">
        <f aca="false">IF(AND(R213="",S213="",U213=""),"",IF(OR(R213=1,S213=1),"ERRORI / ANOMALIE","OK"))</f>
        <v>ERRORI / ANOMALIE</v>
      </c>
      <c r="R213" s="21" t="n">
        <f aca="false">IF(U213="","",IF(SUM(X213:AC213)+SUM(AF213:AP213)&gt;0,1,""))</f>
        <v>1</v>
      </c>
      <c r="S213" s="21" t="str">
        <f aca="false">IF(U213="","",IF(_xlfn.IFNA(VLOOKUP(CONCATENATE(C213," ",1),Partecipanti!AE$10:AF$1203,2,0),1)=1,"",1))</f>
        <v/>
      </c>
      <c r="U213" s="36" t="str">
        <f aca="false">TRIM(E213)</f>
        <v>Z5E1A0CE4C</v>
      </c>
      <c r="V213" s="36"/>
      <c r="W213" s="36" t="n">
        <f aca="false">IF(R213="","",1)</f>
        <v>1</v>
      </c>
      <c r="X213" s="36" t="str">
        <f aca="false">IF(U213="","",IF(COUNTIF(U$7:U$601,U213)=1,"",COUNTIF(U$7:U$601,U213)))</f>
        <v/>
      </c>
      <c r="Y213" s="36" t="str">
        <f aca="false">IF(X213="","",IF(X213&gt;1,1,""))</f>
        <v/>
      </c>
      <c r="Z213" s="36" t="str">
        <f aca="false">IF(U213="","",IF(LEN(TRIM(U213))&lt;&gt;10,1,""))</f>
        <v/>
      </c>
      <c r="AB213" s="36" t="str">
        <f aca="false">IF(U213="","",IF(OR(LEN(TRIM(H213))&gt;250,LEN(TRIM(H213))&lt;1),1,""))</f>
        <v/>
      </c>
      <c r="AC213" s="36" t="str">
        <f aca="false">IF(U213="","",IF(OR(LEN(TRIM(H213))&gt;220,LEN(TRIM(H213))&lt;1),1,""))</f>
        <v/>
      </c>
      <c r="AD213" s="37" t="n">
        <f aca="false">IF(U213="","",LEN(TRIM(H213)))</f>
        <v>37</v>
      </c>
      <c r="AF213" s="36" t="n">
        <f aca="false">IF(I213="","",_xlfn.IFNA(VLOOKUP(I213,TabelleFisse!$B$4:$C$21,2,0),1))</f>
        <v>0</v>
      </c>
      <c r="AH213" s="36" t="str">
        <f aca="false">IF(U213="","",IF(OR(ISNUMBER(J213)=0,J213&lt;0),1,""))</f>
        <v/>
      </c>
      <c r="AI213" s="36" t="str">
        <f aca="false">IF(U213="","",IF(OR(ISNUMBER(M213)=0,M213&lt;0),1,""))</f>
        <v/>
      </c>
      <c r="AK213" s="36" t="n">
        <f aca="false">IF(OR(U213="",K213=""),"",IF(OR(K213&lt;TabelleFisse!E$4,K213&gt;TabelleFisse!E$5),1,""))</f>
        <v>1</v>
      </c>
      <c r="AL213" s="36" t="str">
        <f aca="false">IF(OR(U213="",L213=""),"",IF(OR(L213&lt;TabelleFisse!E$4,L213&gt;TabelleFisse!E$5),1,""))</f>
        <v/>
      </c>
      <c r="AM213" s="36" t="str">
        <f aca="false">IF(OR(U213="",K213=""),"",IF(K213&gt;TabelleFisse!E$6,1,""))</f>
        <v/>
      </c>
      <c r="AN213" s="36" t="str">
        <f aca="false">IF(OR(U213="",L213=""),"",IF(L213&gt;TabelleFisse!E$6,1,""))</f>
        <v/>
      </c>
      <c r="AP213" s="36" t="n">
        <f aca="false">IF(U213="","",_xlfn.IFNA(VLOOKUP(C213,Partecipanti!$N$10:$O$1203,2,0),1))</f>
        <v>0</v>
      </c>
      <c r="AS213" s="37" t="str">
        <f aca="false">IF(R213=1,CONCATENATE(C213," ",1),"")</f>
        <v>L207 1</v>
      </c>
    </row>
    <row r="214" customFormat="false" ht="100.5" hidden="false" customHeight="true" outlineLevel="0" collapsed="false">
      <c r="A214" s="25" t="s">
        <v>460</v>
      </c>
      <c r="B214" s="21" t="str">
        <f aca="false">IF(Q214="","",Q214)</f>
        <v>ERRORI / ANOMALIE</v>
      </c>
      <c r="C214" s="26" t="str">
        <f aca="false">IF(E214="","",CONCATENATE("L",A214))</f>
        <v>L208</v>
      </c>
      <c r="D214" s="27"/>
      <c r="E214" s="42" t="s">
        <v>461</v>
      </c>
      <c r="F214" s="39" t="e">
        <f aca="false">IF(E214="","",TRIM(#REF!))</f>
        <v>#REF!</v>
      </c>
      <c r="G214" s="40" t="e">
        <f aca="false">IF(E214="","",TRIM(UPPER(#REF!)))</f>
        <v>#REF!</v>
      </c>
      <c r="H214" s="31" t="s">
        <v>43</v>
      </c>
      <c r="I214" s="32" t="s">
        <v>44</v>
      </c>
      <c r="J214" s="43" t="n">
        <v>10000</v>
      </c>
      <c r="K214" s="41" t="n">
        <v>42520</v>
      </c>
      <c r="L214" s="41"/>
      <c r="M214" s="35" t="n">
        <v>0</v>
      </c>
      <c r="N214" s="42"/>
      <c r="O214" s="28" t="s">
        <v>45</v>
      </c>
      <c r="Q214" s="20" t="str">
        <f aca="false">IF(AND(R214="",S214="",U214=""),"",IF(OR(R214=1,S214=1),"ERRORI / ANOMALIE","OK"))</f>
        <v>ERRORI / ANOMALIE</v>
      </c>
      <c r="R214" s="21" t="n">
        <f aca="false">IF(U214="","",IF(SUM(X214:AC214)+SUM(AF214:AP214)&gt;0,1,""))</f>
        <v>1</v>
      </c>
      <c r="S214" s="21" t="str">
        <f aca="false">IF(U214="","",IF(_xlfn.IFNA(VLOOKUP(CONCATENATE(C214," ",1),Partecipanti!AE$10:AF$1203,2,0),1)=1,"",1))</f>
        <v/>
      </c>
      <c r="U214" s="36" t="str">
        <f aca="false">TRIM(E214)</f>
        <v>Z1A1A13978</v>
      </c>
      <c r="V214" s="36"/>
      <c r="W214" s="36" t="n">
        <f aca="false">IF(R214="","",1)</f>
        <v>1</v>
      </c>
      <c r="X214" s="36" t="str">
        <f aca="false">IF(U214="","",IF(COUNTIF(U$7:U$601,U214)=1,"",COUNTIF(U$7:U$601,U214)))</f>
        <v/>
      </c>
      <c r="Y214" s="36" t="str">
        <f aca="false">IF(X214="","",IF(X214&gt;1,1,""))</f>
        <v/>
      </c>
      <c r="Z214" s="36" t="str">
        <f aca="false">IF(U214="","",IF(LEN(TRIM(U214))&lt;&gt;10,1,""))</f>
        <v/>
      </c>
      <c r="AB214" s="36" t="str">
        <f aca="false">IF(U214="","",IF(OR(LEN(TRIM(H214))&gt;250,LEN(TRIM(H214))&lt;1),1,""))</f>
        <v/>
      </c>
      <c r="AC214" s="36" t="str">
        <f aca="false">IF(U214="","",IF(OR(LEN(TRIM(H214))&gt;220,LEN(TRIM(H214))&lt;1),1,""))</f>
        <v/>
      </c>
      <c r="AD214" s="37" t="n">
        <f aca="false">IF(U214="","",LEN(TRIM(H214)))</f>
        <v>37</v>
      </c>
      <c r="AF214" s="36" t="n">
        <f aca="false">IF(I214="","",_xlfn.IFNA(VLOOKUP(I214,TabelleFisse!$B$4:$C$21,2,0),1))</f>
        <v>0</v>
      </c>
      <c r="AH214" s="36" t="str">
        <f aca="false">IF(U214="","",IF(OR(ISNUMBER(J214)=0,J214&lt;0),1,""))</f>
        <v/>
      </c>
      <c r="AI214" s="36" t="str">
        <f aca="false">IF(U214="","",IF(OR(ISNUMBER(M214)=0,M214&lt;0),1,""))</f>
        <v/>
      </c>
      <c r="AK214" s="36" t="n">
        <f aca="false">IF(OR(U214="",K214=""),"",IF(OR(K214&lt;TabelleFisse!E$4,K214&gt;TabelleFisse!E$5),1,""))</f>
        <v>1</v>
      </c>
      <c r="AL214" s="36" t="str">
        <f aca="false">IF(OR(U214="",L214=""),"",IF(OR(L214&lt;TabelleFisse!E$4,L214&gt;TabelleFisse!E$5),1,""))</f>
        <v/>
      </c>
      <c r="AM214" s="36" t="str">
        <f aca="false">IF(OR(U214="",K214=""),"",IF(K214&gt;TabelleFisse!E$6,1,""))</f>
        <v/>
      </c>
      <c r="AN214" s="36" t="str">
        <f aca="false">IF(OR(U214="",L214=""),"",IF(L214&gt;TabelleFisse!E$6,1,""))</f>
        <v/>
      </c>
      <c r="AP214" s="36" t="n">
        <f aca="false">IF(U214="","",_xlfn.IFNA(VLOOKUP(C214,Partecipanti!$N$10:$O$1203,2,0),1))</f>
        <v>0</v>
      </c>
      <c r="AS214" s="37" t="str">
        <f aca="false">IF(R214=1,CONCATENATE(C214," ",1),"")</f>
        <v>L208 1</v>
      </c>
    </row>
    <row r="215" customFormat="false" ht="100.5" hidden="false" customHeight="true" outlineLevel="0" collapsed="false">
      <c r="A215" s="25" t="s">
        <v>462</v>
      </c>
      <c r="B215" s="21" t="str">
        <f aca="false">IF(Q215="","",Q215)</f>
        <v>ERRORI / ANOMALIE</v>
      </c>
      <c r="C215" s="26" t="str">
        <f aca="false">IF(E215="","",CONCATENATE("L",A215))</f>
        <v>L209</v>
      </c>
      <c r="D215" s="27"/>
      <c r="E215" s="42" t="s">
        <v>463</v>
      </c>
      <c r="F215" s="39" t="e">
        <f aca="false">IF(E215="","",TRIM(#REF!))</f>
        <v>#REF!</v>
      </c>
      <c r="G215" s="40" t="e">
        <f aca="false">IF(E215="","",TRIM(UPPER(#REF!)))</f>
        <v>#REF!</v>
      </c>
      <c r="H215" s="31" t="s">
        <v>43</v>
      </c>
      <c r="I215" s="32" t="s">
        <v>44</v>
      </c>
      <c r="J215" s="43" t="n">
        <v>10000</v>
      </c>
      <c r="K215" s="41" t="n">
        <v>42527</v>
      </c>
      <c r="L215" s="41"/>
      <c r="M215" s="35" t="n">
        <v>0</v>
      </c>
      <c r="N215" s="42"/>
      <c r="O215" s="28" t="s">
        <v>45</v>
      </c>
      <c r="Q215" s="20" t="str">
        <f aca="false">IF(AND(R215="",S215="",U215=""),"",IF(OR(R215=1,S215=1),"ERRORI / ANOMALIE","OK"))</f>
        <v>ERRORI / ANOMALIE</v>
      </c>
      <c r="R215" s="21" t="n">
        <f aca="false">IF(U215="","",IF(SUM(X215:AC215)+SUM(AF215:AP215)&gt;0,1,""))</f>
        <v>1</v>
      </c>
      <c r="S215" s="21" t="str">
        <f aca="false">IF(U215="","",IF(_xlfn.IFNA(VLOOKUP(CONCATENATE(C215," ",1),Partecipanti!AE$10:AF$1203,2,0),1)=1,"",1))</f>
        <v/>
      </c>
      <c r="U215" s="36" t="str">
        <f aca="false">TRIM(E215)</f>
        <v>Z521A2D5A7</v>
      </c>
      <c r="V215" s="36"/>
      <c r="W215" s="36" t="n">
        <f aca="false">IF(R215="","",1)</f>
        <v>1</v>
      </c>
      <c r="X215" s="36" t="str">
        <f aca="false">IF(U215="","",IF(COUNTIF(U$7:U$601,U215)=1,"",COUNTIF(U$7:U$601,U215)))</f>
        <v/>
      </c>
      <c r="Y215" s="36" t="str">
        <f aca="false">IF(X215="","",IF(X215&gt;1,1,""))</f>
        <v/>
      </c>
      <c r="Z215" s="36" t="str">
        <f aca="false">IF(U215="","",IF(LEN(TRIM(U215))&lt;&gt;10,1,""))</f>
        <v/>
      </c>
      <c r="AB215" s="36" t="str">
        <f aca="false">IF(U215="","",IF(OR(LEN(TRIM(H215))&gt;250,LEN(TRIM(H215))&lt;1),1,""))</f>
        <v/>
      </c>
      <c r="AC215" s="36" t="str">
        <f aca="false">IF(U215="","",IF(OR(LEN(TRIM(H215))&gt;220,LEN(TRIM(H215))&lt;1),1,""))</f>
        <v/>
      </c>
      <c r="AD215" s="37" t="n">
        <f aca="false">IF(U215="","",LEN(TRIM(H215)))</f>
        <v>37</v>
      </c>
      <c r="AF215" s="36" t="n">
        <f aca="false">IF(I215="","",_xlfn.IFNA(VLOOKUP(I215,TabelleFisse!$B$4:$C$21,2,0),1))</f>
        <v>0</v>
      </c>
      <c r="AH215" s="36" t="str">
        <f aca="false">IF(U215="","",IF(OR(ISNUMBER(J215)=0,J215&lt;0),1,""))</f>
        <v/>
      </c>
      <c r="AI215" s="36" t="str">
        <f aca="false">IF(U215="","",IF(OR(ISNUMBER(M215)=0,M215&lt;0),1,""))</f>
        <v/>
      </c>
      <c r="AK215" s="36" t="n">
        <f aca="false">IF(OR(U215="",K215=""),"",IF(OR(K215&lt;TabelleFisse!E$4,K215&gt;TabelleFisse!E$5),1,""))</f>
        <v>1</v>
      </c>
      <c r="AL215" s="36" t="str">
        <f aca="false">IF(OR(U215="",L215=""),"",IF(OR(L215&lt;TabelleFisse!E$4,L215&gt;TabelleFisse!E$5),1,""))</f>
        <v/>
      </c>
      <c r="AM215" s="36" t="str">
        <f aca="false">IF(OR(U215="",K215=""),"",IF(K215&gt;TabelleFisse!E$6,1,""))</f>
        <v/>
      </c>
      <c r="AN215" s="36" t="str">
        <f aca="false">IF(OR(U215="",L215=""),"",IF(L215&gt;TabelleFisse!E$6,1,""))</f>
        <v/>
      </c>
      <c r="AP215" s="36" t="n">
        <f aca="false">IF(U215="","",_xlfn.IFNA(VLOOKUP(C215,Partecipanti!$N$10:$O$1203,2,0),1))</f>
        <v>0</v>
      </c>
      <c r="AS215" s="37" t="str">
        <f aca="false">IF(R215=1,CONCATENATE(C215," ",1),"")</f>
        <v>L209 1</v>
      </c>
    </row>
    <row r="216" customFormat="false" ht="100.5" hidden="false" customHeight="true" outlineLevel="0" collapsed="false">
      <c r="A216" s="25" t="s">
        <v>464</v>
      </c>
      <c r="B216" s="21" t="str">
        <f aca="false">IF(Q216="","",Q216)</f>
        <v>ERRORI / ANOMALIE</v>
      </c>
      <c r="C216" s="26" t="str">
        <f aca="false">IF(E216="","",CONCATENATE("L",A216))</f>
        <v>L210</v>
      </c>
      <c r="D216" s="27"/>
      <c r="E216" s="42" t="s">
        <v>465</v>
      </c>
      <c r="F216" s="39" t="e">
        <f aca="false">IF(E216="","",TRIM(#REF!))</f>
        <v>#REF!</v>
      </c>
      <c r="G216" s="40" t="e">
        <f aca="false">IF(E216="","",TRIM(UPPER(#REF!)))</f>
        <v>#REF!</v>
      </c>
      <c r="H216" s="31" t="s">
        <v>43</v>
      </c>
      <c r="I216" s="32" t="s">
        <v>44</v>
      </c>
      <c r="J216" s="43" t="n">
        <v>10000</v>
      </c>
      <c r="K216" s="41" t="n">
        <v>42528</v>
      </c>
      <c r="L216" s="41"/>
      <c r="M216" s="35" t="n">
        <v>0</v>
      </c>
      <c r="N216" s="42"/>
      <c r="O216" s="28" t="s">
        <v>45</v>
      </c>
      <c r="Q216" s="20" t="str">
        <f aca="false">IF(AND(R216="",S216="",U216=""),"",IF(OR(R216=1,S216=1),"ERRORI / ANOMALIE","OK"))</f>
        <v>ERRORI / ANOMALIE</v>
      </c>
      <c r="R216" s="21" t="n">
        <f aca="false">IF(U216="","",IF(SUM(X216:AC216)+SUM(AF216:AP216)&gt;0,1,""))</f>
        <v>1</v>
      </c>
      <c r="S216" s="21" t="str">
        <f aca="false">IF(U216="","",IF(_xlfn.IFNA(VLOOKUP(CONCATENATE(C216," ",1),Partecipanti!AE$10:AF$1203,2,0),1)=1,"",1))</f>
        <v/>
      </c>
      <c r="U216" s="36" t="str">
        <f aca="false">TRIM(E216)</f>
        <v>Z531A336FD</v>
      </c>
      <c r="V216" s="36"/>
      <c r="W216" s="36" t="n">
        <f aca="false">IF(R216="","",1)</f>
        <v>1</v>
      </c>
      <c r="X216" s="36" t="str">
        <f aca="false">IF(U216="","",IF(COUNTIF(U$7:U$601,U216)=1,"",COUNTIF(U$7:U$601,U216)))</f>
        <v/>
      </c>
      <c r="Y216" s="36" t="str">
        <f aca="false">IF(X216="","",IF(X216&gt;1,1,""))</f>
        <v/>
      </c>
      <c r="Z216" s="36" t="str">
        <f aca="false">IF(U216="","",IF(LEN(TRIM(U216))&lt;&gt;10,1,""))</f>
        <v/>
      </c>
      <c r="AB216" s="36" t="str">
        <f aca="false">IF(U216="","",IF(OR(LEN(TRIM(H216))&gt;250,LEN(TRIM(H216))&lt;1),1,""))</f>
        <v/>
      </c>
      <c r="AC216" s="36" t="str">
        <f aca="false">IF(U216="","",IF(OR(LEN(TRIM(H216))&gt;220,LEN(TRIM(H216))&lt;1),1,""))</f>
        <v/>
      </c>
      <c r="AD216" s="37" t="n">
        <f aca="false">IF(U216="","",LEN(TRIM(H216)))</f>
        <v>37</v>
      </c>
      <c r="AF216" s="36" t="n">
        <f aca="false">IF(I216="","",_xlfn.IFNA(VLOOKUP(I216,TabelleFisse!$B$4:$C$21,2,0),1))</f>
        <v>0</v>
      </c>
      <c r="AH216" s="36" t="str">
        <f aca="false">IF(U216="","",IF(OR(ISNUMBER(J216)=0,J216&lt;0),1,""))</f>
        <v/>
      </c>
      <c r="AI216" s="36" t="str">
        <f aca="false">IF(U216="","",IF(OR(ISNUMBER(M216)=0,M216&lt;0),1,""))</f>
        <v/>
      </c>
      <c r="AK216" s="36" t="n">
        <f aca="false">IF(OR(U216="",K216=""),"",IF(OR(K216&lt;TabelleFisse!E$4,K216&gt;TabelleFisse!E$5),1,""))</f>
        <v>1</v>
      </c>
      <c r="AL216" s="36" t="str">
        <f aca="false">IF(OR(U216="",L216=""),"",IF(OR(L216&lt;TabelleFisse!E$4,L216&gt;TabelleFisse!E$5),1,""))</f>
        <v/>
      </c>
      <c r="AM216" s="36" t="str">
        <f aca="false">IF(OR(U216="",K216=""),"",IF(K216&gt;TabelleFisse!E$6,1,""))</f>
        <v/>
      </c>
      <c r="AN216" s="36" t="str">
        <f aca="false">IF(OR(U216="",L216=""),"",IF(L216&gt;TabelleFisse!E$6,1,""))</f>
        <v/>
      </c>
      <c r="AP216" s="36" t="n">
        <f aca="false">IF(U216="","",_xlfn.IFNA(VLOOKUP(C216,Partecipanti!$N$10:$O$1203,2,0),1))</f>
        <v>0</v>
      </c>
      <c r="AS216" s="37" t="str">
        <f aca="false">IF(R216=1,CONCATENATE(C216," ",1),"")</f>
        <v>L210 1</v>
      </c>
    </row>
    <row r="217" customFormat="false" ht="100.5" hidden="false" customHeight="true" outlineLevel="0" collapsed="false">
      <c r="A217" s="25" t="s">
        <v>466</v>
      </c>
      <c r="B217" s="21" t="str">
        <f aca="false">IF(Q217="","",Q217)</f>
        <v>ERRORI / ANOMALIE</v>
      </c>
      <c r="C217" s="26" t="str">
        <f aca="false">IF(E217="","",CONCATENATE("L",A217))</f>
        <v>L211</v>
      </c>
      <c r="D217" s="27"/>
      <c r="E217" s="42" t="s">
        <v>467</v>
      </c>
      <c r="F217" s="39" t="e">
        <f aca="false">IF(E217="","",TRIM(#REF!))</f>
        <v>#REF!</v>
      </c>
      <c r="G217" s="40" t="e">
        <f aca="false">IF(E217="","",TRIM(UPPER(#REF!)))</f>
        <v>#REF!</v>
      </c>
      <c r="H217" s="31" t="s">
        <v>43</v>
      </c>
      <c r="I217" s="32" t="s">
        <v>44</v>
      </c>
      <c r="J217" s="43" t="n">
        <v>20000</v>
      </c>
      <c r="K217" s="41" t="n">
        <v>42531</v>
      </c>
      <c r="L217" s="41"/>
      <c r="M217" s="35" t="n">
        <v>0</v>
      </c>
      <c r="N217" s="42"/>
      <c r="O217" s="28" t="s">
        <v>45</v>
      </c>
      <c r="Q217" s="20" t="str">
        <f aca="false">IF(AND(R217="",S217="",U217=""),"",IF(OR(R217=1,S217=1),"ERRORI / ANOMALIE","OK"))</f>
        <v>ERRORI / ANOMALIE</v>
      </c>
      <c r="R217" s="21" t="n">
        <f aca="false">IF(U217="","",IF(SUM(X217:AC217)+SUM(AF217:AP217)&gt;0,1,""))</f>
        <v>1</v>
      </c>
      <c r="S217" s="21" t="str">
        <f aca="false">IF(U217="","",IF(_xlfn.IFNA(VLOOKUP(CONCATENATE(C217," ",1),Partecipanti!AE$10:AF$1203,2,0),1)=1,"",1))</f>
        <v/>
      </c>
      <c r="U217" s="36" t="str">
        <f aca="false">TRIM(E217)</f>
        <v>Z121A40AE6</v>
      </c>
      <c r="V217" s="36"/>
      <c r="W217" s="36" t="n">
        <f aca="false">IF(R217="","",1)</f>
        <v>1</v>
      </c>
      <c r="X217" s="36" t="str">
        <f aca="false">IF(U217="","",IF(COUNTIF(U$7:U$601,U217)=1,"",COUNTIF(U$7:U$601,U217)))</f>
        <v/>
      </c>
      <c r="Y217" s="36" t="str">
        <f aca="false">IF(X217="","",IF(X217&gt;1,1,""))</f>
        <v/>
      </c>
      <c r="Z217" s="36" t="str">
        <f aca="false">IF(U217="","",IF(LEN(TRIM(U217))&lt;&gt;10,1,""))</f>
        <v/>
      </c>
      <c r="AB217" s="36" t="str">
        <f aca="false">IF(U217="","",IF(OR(LEN(TRIM(H217))&gt;250,LEN(TRIM(H217))&lt;1),1,""))</f>
        <v/>
      </c>
      <c r="AC217" s="36" t="str">
        <f aca="false">IF(U217="","",IF(OR(LEN(TRIM(H217))&gt;220,LEN(TRIM(H217))&lt;1),1,""))</f>
        <v/>
      </c>
      <c r="AD217" s="37" t="n">
        <f aca="false">IF(U217="","",LEN(TRIM(H217)))</f>
        <v>37</v>
      </c>
      <c r="AF217" s="36" t="n">
        <f aca="false">IF(I217="","",_xlfn.IFNA(VLOOKUP(I217,TabelleFisse!$B$4:$C$21,2,0),1))</f>
        <v>0</v>
      </c>
      <c r="AH217" s="36" t="str">
        <f aca="false">IF(U217="","",IF(OR(ISNUMBER(J217)=0,J217&lt;0),1,""))</f>
        <v/>
      </c>
      <c r="AI217" s="36" t="str">
        <f aca="false">IF(U217="","",IF(OR(ISNUMBER(M217)=0,M217&lt;0),1,""))</f>
        <v/>
      </c>
      <c r="AK217" s="36" t="n">
        <f aca="false">IF(OR(U217="",K217=""),"",IF(OR(K217&lt;TabelleFisse!E$4,K217&gt;TabelleFisse!E$5),1,""))</f>
        <v>1</v>
      </c>
      <c r="AL217" s="36" t="str">
        <f aca="false">IF(OR(U217="",L217=""),"",IF(OR(L217&lt;TabelleFisse!E$4,L217&gt;TabelleFisse!E$5),1,""))</f>
        <v/>
      </c>
      <c r="AM217" s="36" t="str">
        <f aca="false">IF(OR(U217="",K217=""),"",IF(K217&gt;TabelleFisse!E$6,1,""))</f>
        <v/>
      </c>
      <c r="AN217" s="36" t="str">
        <f aca="false">IF(OR(U217="",L217=""),"",IF(L217&gt;TabelleFisse!E$6,1,""))</f>
        <v/>
      </c>
      <c r="AP217" s="36" t="n">
        <f aca="false">IF(U217="","",_xlfn.IFNA(VLOOKUP(C217,Partecipanti!$N$10:$O$1203,2,0),1))</f>
        <v>0</v>
      </c>
      <c r="AS217" s="37" t="str">
        <f aca="false">IF(R217=1,CONCATENATE(C217," ",1),"")</f>
        <v>L211 1</v>
      </c>
    </row>
    <row r="218" customFormat="false" ht="100.5" hidden="false" customHeight="true" outlineLevel="0" collapsed="false">
      <c r="A218" s="25" t="s">
        <v>468</v>
      </c>
      <c r="B218" s="21" t="str">
        <f aca="false">IF(Q218="","",Q218)</f>
        <v>ERRORI / ANOMALIE</v>
      </c>
      <c r="C218" s="26" t="str">
        <f aca="false">IF(E218="","",CONCATENATE("L",A218))</f>
        <v>L212</v>
      </c>
      <c r="D218" s="27"/>
      <c r="E218" s="42" t="s">
        <v>469</v>
      </c>
      <c r="F218" s="39" t="e">
        <f aca="false">IF(E218="","",TRIM(#REF!))</f>
        <v>#REF!</v>
      </c>
      <c r="G218" s="40" t="e">
        <f aca="false">IF(E218="","",TRIM(UPPER(#REF!)))</f>
        <v>#REF!</v>
      </c>
      <c r="H218" s="31" t="s">
        <v>43</v>
      </c>
      <c r="I218" s="32" t="s">
        <v>44</v>
      </c>
      <c r="J218" s="43" t="n">
        <v>20000</v>
      </c>
      <c r="K218" s="41" t="n">
        <v>42534</v>
      </c>
      <c r="L218" s="41"/>
      <c r="M218" s="35" t="n">
        <v>0</v>
      </c>
      <c r="N218" s="42"/>
      <c r="O218" s="28" t="s">
        <v>45</v>
      </c>
      <c r="Q218" s="20" t="str">
        <f aca="false">IF(AND(R218="",S218="",U218=""),"",IF(OR(R218=1,S218=1),"ERRORI / ANOMALIE","OK"))</f>
        <v>ERRORI / ANOMALIE</v>
      </c>
      <c r="R218" s="21" t="n">
        <f aca="false">IF(U218="","",IF(SUM(X218:AC218)+SUM(AF218:AP218)&gt;0,1,""))</f>
        <v>1</v>
      </c>
      <c r="S218" s="21" t="str">
        <f aca="false">IF(U218="","",IF(_xlfn.IFNA(VLOOKUP(CONCATENATE(C218," ",1),Partecipanti!AE$10:AF$1203,2,0),1)=1,"",1))</f>
        <v/>
      </c>
      <c r="U218" s="36" t="str">
        <f aca="false">TRIM(E218)</f>
        <v>ZDC1A428D5</v>
      </c>
      <c r="V218" s="36"/>
      <c r="W218" s="36" t="n">
        <f aca="false">IF(R218="","",1)</f>
        <v>1</v>
      </c>
      <c r="X218" s="36" t="str">
        <f aca="false">IF(U218="","",IF(COUNTIF(U$7:U$601,U218)=1,"",COUNTIF(U$7:U$601,U218)))</f>
        <v/>
      </c>
      <c r="Y218" s="36" t="str">
        <f aca="false">IF(X218="","",IF(X218&gt;1,1,""))</f>
        <v/>
      </c>
      <c r="Z218" s="36" t="str">
        <f aca="false">IF(U218="","",IF(LEN(TRIM(U218))&lt;&gt;10,1,""))</f>
        <v/>
      </c>
      <c r="AB218" s="36" t="str">
        <f aca="false">IF(U218="","",IF(OR(LEN(TRIM(H218))&gt;250,LEN(TRIM(H218))&lt;1),1,""))</f>
        <v/>
      </c>
      <c r="AC218" s="36" t="str">
        <f aca="false">IF(U218="","",IF(OR(LEN(TRIM(H218))&gt;220,LEN(TRIM(H218))&lt;1),1,""))</f>
        <v/>
      </c>
      <c r="AD218" s="37" t="n">
        <f aca="false">IF(U218="","",LEN(TRIM(H218)))</f>
        <v>37</v>
      </c>
      <c r="AF218" s="36" t="n">
        <f aca="false">IF(I218="","",_xlfn.IFNA(VLOOKUP(I218,TabelleFisse!$B$4:$C$21,2,0),1))</f>
        <v>0</v>
      </c>
      <c r="AH218" s="36" t="str">
        <f aca="false">IF(U218="","",IF(OR(ISNUMBER(J218)=0,J218&lt;0),1,""))</f>
        <v/>
      </c>
      <c r="AI218" s="36" t="str">
        <f aca="false">IF(U218="","",IF(OR(ISNUMBER(M218)=0,M218&lt;0),1,""))</f>
        <v/>
      </c>
      <c r="AK218" s="36" t="n">
        <f aca="false">IF(OR(U218="",K218=""),"",IF(OR(K218&lt;TabelleFisse!E$4,K218&gt;TabelleFisse!E$5),1,""))</f>
        <v>1</v>
      </c>
      <c r="AL218" s="36" t="str">
        <f aca="false">IF(OR(U218="",L218=""),"",IF(OR(L218&lt;TabelleFisse!E$4,L218&gt;TabelleFisse!E$5),1,""))</f>
        <v/>
      </c>
      <c r="AM218" s="36" t="str">
        <f aca="false">IF(OR(U218="",K218=""),"",IF(K218&gt;TabelleFisse!E$6,1,""))</f>
        <v/>
      </c>
      <c r="AN218" s="36" t="str">
        <f aca="false">IF(OR(U218="",L218=""),"",IF(L218&gt;TabelleFisse!E$6,1,""))</f>
        <v/>
      </c>
      <c r="AP218" s="36" t="n">
        <f aca="false">IF(U218="","",_xlfn.IFNA(VLOOKUP(C218,Partecipanti!$N$10:$O$1203,2,0),1))</f>
        <v>0</v>
      </c>
      <c r="AS218" s="37" t="str">
        <f aca="false">IF(R218=1,CONCATENATE(C218," ",1),"")</f>
        <v>L212 1</v>
      </c>
    </row>
    <row r="219" customFormat="false" ht="100.5" hidden="false" customHeight="true" outlineLevel="0" collapsed="false">
      <c r="A219" s="25" t="s">
        <v>470</v>
      </c>
      <c r="B219" s="21" t="str">
        <f aca="false">IF(Q219="","",Q219)</f>
        <v>ERRORI / ANOMALIE</v>
      </c>
      <c r="C219" s="26" t="str">
        <f aca="false">IF(E219="","",CONCATENATE("L",A219))</f>
        <v>L213</v>
      </c>
      <c r="D219" s="27"/>
      <c r="E219" s="42" t="s">
        <v>471</v>
      </c>
      <c r="F219" s="39" t="e">
        <f aca="false">IF(E219="","",TRIM(#REF!))</f>
        <v>#REF!</v>
      </c>
      <c r="G219" s="40" t="e">
        <f aca="false">IF(E219="","",TRIM(UPPER(#REF!)))</f>
        <v>#REF!</v>
      </c>
      <c r="H219" s="31" t="s">
        <v>43</v>
      </c>
      <c r="I219" s="32" t="s">
        <v>44</v>
      </c>
      <c r="J219" s="43" t="n">
        <v>20000</v>
      </c>
      <c r="K219" s="41" t="n">
        <v>42534</v>
      </c>
      <c r="L219" s="41"/>
      <c r="M219" s="35" t="n">
        <v>0</v>
      </c>
      <c r="N219" s="42"/>
      <c r="O219" s="28" t="s">
        <v>45</v>
      </c>
      <c r="Q219" s="20" t="str">
        <f aca="false">IF(AND(R219="",S219="",U219=""),"",IF(OR(R219=1,S219=1),"ERRORI / ANOMALIE","OK"))</f>
        <v>ERRORI / ANOMALIE</v>
      </c>
      <c r="R219" s="21" t="n">
        <f aca="false">IF(U219="","",IF(SUM(X219:AC219)+SUM(AF219:AP219)&gt;0,1,""))</f>
        <v>1</v>
      </c>
      <c r="S219" s="21" t="str">
        <f aca="false">IF(U219="","",IF(_xlfn.IFNA(VLOOKUP(CONCATENATE(C219," ",1),Partecipanti!AE$10:AF$1203,2,0),1)=1,"",1))</f>
        <v/>
      </c>
      <c r="U219" s="36" t="str">
        <f aca="false">TRIM(E219)</f>
        <v>ZE01A42ED0</v>
      </c>
      <c r="V219" s="36"/>
      <c r="W219" s="36" t="n">
        <f aca="false">IF(R219="","",1)</f>
        <v>1</v>
      </c>
      <c r="X219" s="36" t="str">
        <f aca="false">IF(U219="","",IF(COUNTIF(U$7:U$601,U219)=1,"",COUNTIF(U$7:U$601,U219)))</f>
        <v/>
      </c>
      <c r="Y219" s="36" t="str">
        <f aca="false">IF(X219="","",IF(X219&gt;1,1,""))</f>
        <v/>
      </c>
      <c r="Z219" s="36" t="str">
        <f aca="false">IF(U219="","",IF(LEN(TRIM(U219))&lt;&gt;10,1,""))</f>
        <v/>
      </c>
      <c r="AB219" s="36" t="str">
        <f aca="false">IF(U219="","",IF(OR(LEN(TRIM(H219))&gt;250,LEN(TRIM(H219))&lt;1),1,""))</f>
        <v/>
      </c>
      <c r="AC219" s="36" t="str">
        <f aca="false">IF(U219="","",IF(OR(LEN(TRIM(H219))&gt;220,LEN(TRIM(H219))&lt;1),1,""))</f>
        <v/>
      </c>
      <c r="AD219" s="37" t="n">
        <f aca="false">IF(U219="","",LEN(TRIM(H219)))</f>
        <v>37</v>
      </c>
      <c r="AF219" s="36" t="n">
        <f aca="false">IF(I219="","",_xlfn.IFNA(VLOOKUP(I219,TabelleFisse!$B$4:$C$21,2,0),1))</f>
        <v>0</v>
      </c>
      <c r="AH219" s="36" t="str">
        <f aca="false">IF(U219="","",IF(OR(ISNUMBER(J219)=0,J219&lt;0),1,""))</f>
        <v/>
      </c>
      <c r="AI219" s="36" t="str">
        <f aca="false">IF(U219="","",IF(OR(ISNUMBER(M219)=0,M219&lt;0),1,""))</f>
        <v/>
      </c>
      <c r="AK219" s="36" t="n">
        <f aca="false">IF(OR(U219="",K219=""),"",IF(OR(K219&lt;TabelleFisse!E$4,K219&gt;TabelleFisse!E$5),1,""))</f>
        <v>1</v>
      </c>
      <c r="AL219" s="36" t="str">
        <f aca="false">IF(OR(U219="",L219=""),"",IF(OR(L219&lt;TabelleFisse!E$4,L219&gt;TabelleFisse!E$5),1,""))</f>
        <v/>
      </c>
      <c r="AM219" s="36" t="str">
        <f aca="false">IF(OR(U219="",K219=""),"",IF(K219&gt;TabelleFisse!E$6,1,""))</f>
        <v/>
      </c>
      <c r="AN219" s="36" t="str">
        <f aca="false">IF(OR(U219="",L219=""),"",IF(L219&gt;TabelleFisse!E$6,1,""))</f>
        <v/>
      </c>
      <c r="AP219" s="36" t="n">
        <f aca="false">IF(U219="","",_xlfn.IFNA(VLOOKUP(C219,Partecipanti!$N$10:$O$1203,2,0),1))</f>
        <v>0</v>
      </c>
      <c r="AS219" s="37" t="str">
        <f aca="false">IF(R219=1,CONCATENATE(C219," ",1),"")</f>
        <v>L213 1</v>
      </c>
    </row>
    <row r="220" customFormat="false" ht="100.5" hidden="false" customHeight="true" outlineLevel="0" collapsed="false">
      <c r="A220" s="25" t="s">
        <v>472</v>
      </c>
      <c r="B220" s="21" t="str">
        <f aca="false">IF(Q220="","",Q220)</f>
        <v>ERRORI / ANOMALIE</v>
      </c>
      <c r="C220" s="26" t="str">
        <f aca="false">IF(E220="","",CONCATENATE("L",A220))</f>
        <v>L214</v>
      </c>
      <c r="D220" s="27"/>
      <c r="E220" s="42" t="s">
        <v>473</v>
      </c>
      <c r="F220" s="39" t="e">
        <f aca="false">IF(E220="","",TRIM(#REF!))</f>
        <v>#REF!</v>
      </c>
      <c r="G220" s="40" t="e">
        <f aca="false">IF(E220="","",TRIM(UPPER(#REF!)))</f>
        <v>#REF!</v>
      </c>
      <c r="H220" s="31" t="s">
        <v>43</v>
      </c>
      <c r="I220" s="32" t="s">
        <v>44</v>
      </c>
      <c r="J220" s="43" t="n">
        <v>15000</v>
      </c>
      <c r="K220" s="41" t="n">
        <v>42541</v>
      </c>
      <c r="L220" s="41"/>
      <c r="M220" s="35" t="n">
        <v>0</v>
      </c>
      <c r="N220" s="42"/>
      <c r="O220" s="28" t="s">
        <v>45</v>
      </c>
      <c r="Q220" s="20" t="str">
        <f aca="false">IF(AND(R220="",S220="",U220=""),"",IF(OR(R220=1,S220=1),"ERRORI / ANOMALIE","OK"))</f>
        <v>ERRORI / ANOMALIE</v>
      </c>
      <c r="R220" s="21" t="n">
        <f aca="false">IF(U220="","",IF(SUM(X220:AC220)+SUM(AF220:AP220)&gt;0,1,""))</f>
        <v>1</v>
      </c>
      <c r="S220" s="21" t="str">
        <f aca="false">IF(U220="","",IF(_xlfn.IFNA(VLOOKUP(CONCATENATE(C220," ",1),Partecipanti!AE$10:AF$1203,2,0),1)=1,"",1))</f>
        <v/>
      </c>
      <c r="U220" s="36" t="str">
        <f aca="false">TRIM(E220)</f>
        <v>ZE41A58EE6</v>
      </c>
      <c r="V220" s="36"/>
      <c r="W220" s="36" t="n">
        <f aca="false">IF(R220="","",1)</f>
        <v>1</v>
      </c>
      <c r="X220" s="36" t="str">
        <f aca="false">IF(U220="","",IF(COUNTIF(U$7:U$601,U220)=1,"",COUNTIF(U$7:U$601,U220)))</f>
        <v/>
      </c>
      <c r="Y220" s="36" t="str">
        <f aca="false">IF(X220="","",IF(X220&gt;1,1,""))</f>
        <v/>
      </c>
      <c r="Z220" s="36" t="str">
        <f aca="false">IF(U220="","",IF(LEN(TRIM(U220))&lt;&gt;10,1,""))</f>
        <v/>
      </c>
      <c r="AB220" s="36" t="str">
        <f aca="false">IF(U220="","",IF(OR(LEN(TRIM(H220))&gt;250,LEN(TRIM(H220))&lt;1),1,""))</f>
        <v/>
      </c>
      <c r="AC220" s="36" t="str">
        <f aca="false">IF(U220="","",IF(OR(LEN(TRIM(H220))&gt;220,LEN(TRIM(H220))&lt;1),1,""))</f>
        <v/>
      </c>
      <c r="AD220" s="37" t="n">
        <f aca="false">IF(U220="","",LEN(TRIM(H220)))</f>
        <v>37</v>
      </c>
      <c r="AF220" s="36" t="n">
        <f aca="false">IF(I220="","",_xlfn.IFNA(VLOOKUP(I220,TabelleFisse!$B$4:$C$21,2,0),1))</f>
        <v>0</v>
      </c>
      <c r="AH220" s="36" t="str">
        <f aca="false">IF(U220="","",IF(OR(ISNUMBER(J220)=0,J220&lt;0),1,""))</f>
        <v/>
      </c>
      <c r="AI220" s="36" t="str">
        <f aca="false">IF(U220="","",IF(OR(ISNUMBER(M220)=0,M220&lt;0),1,""))</f>
        <v/>
      </c>
      <c r="AK220" s="36" t="n">
        <f aca="false">IF(OR(U220="",K220=""),"",IF(OR(K220&lt;TabelleFisse!E$4,K220&gt;TabelleFisse!E$5),1,""))</f>
        <v>1</v>
      </c>
      <c r="AL220" s="36" t="str">
        <f aca="false">IF(OR(U220="",L220=""),"",IF(OR(L220&lt;TabelleFisse!E$4,L220&gt;TabelleFisse!E$5),1,""))</f>
        <v/>
      </c>
      <c r="AM220" s="36" t="str">
        <f aca="false">IF(OR(U220="",K220=""),"",IF(K220&gt;TabelleFisse!E$6,1,""))</f>
        <v/>
      </c>
      <c r="AN220" s="36" t="str">
        <f aca="false">IF(OR(U220="",L220=""),"",IF(L220&gt;TabelleFisse!E$6,1,""))</f>
        <v/>
      </c>
      <c r="AP220" s="36" t="n">
        <f aca="false">IF(U220="","",_xlfn.IFNA(VLOOKUP(C220,Partecipanti!$N$10:$O$1203,2,0),1))</f>
        <v>0</v>
      </c>
      <c r="AS220" s="37" t="str">
        <f aca="false">IF(R220=1,CONCATENATE(C220," ",1),"")</f>
        <v>L214 1</v>
      </c>
    </row>
    <row r="221" customFormat="false" ht="100.5" hidden="false" customHeight="true" outlineLevel="0" collapsed="false">
      <c r="A221" s="25" t="s">
        <v>474</v>
      </c>
      <c r="B221" s="21" t="str">
        <f aca="false">IF(Q221="","",Q221)</f>
        <v>ERRORI / ANOMALIE</v>
      </c>
      <c r="C221" s="26" t="str">
        <f aca="false">IF(E221="","",CONCATENATE("L",A221))</f>
        <v>L215</v>
      </c>
      <c r="D221" s="27"/>
      <c r="E221" s="42" t="s">
        <v>475</v>
      </c>
      <c r="F221" s="39" t="e">
        <f aca="false">IF(E221="","",TRIM(#REF!))</f>
        <v>#REF!</v>
      </c>
      <c r="G221" s="40" t="e">
        <f aca="false">IF(E221="","",TRIM(UPPER(#REF!)))</f>
        <v>#REF!</v>
      </c>
      <c r="H221" s="31" t="s">
        <v>43</v>
      </c>
      <c r="I221" s="32" t="s">
        <v>44</v>
      </c>
      <c r="J221" s="43" t="n">
        <v>15000</v>
      </c>
      <c r="K221" s="41" t="n">
        <v>42544</v>
      </c>
      <c r="L221" s="41"/>
      <c r="M221" s="35" t="n">
        <v>0</v>
      </c>
      <c r="N221" s="42"/>
      <c r="O221" s="28" t="s">
        <v>45</v>
      </c>
      <c r="Q221" s="20" t="str">
        <f aca="false">IF(AND(R221="",S221="",U221=""),"",IF(OR(R221=1,S221=1),"ERRORI / ANOMALIE","OK"))</f>
        <v>ERRORI / ANOMALIE</v>
      </c>
      <c r="R221" s="21" t="n">
        <f aca="false">IF(U221="","",IF(SUM(X221:AC221)+SUM(AF221:AP221)&gt;0,1,""))</f>
        <v>1</v>
      </c>
      <c r="S221" s="21" t="str">
        <f aca="false">IF(U221="","",IF(_xlfn.IFNA(VLOOKUP(CONCATENATE(C221," ",1),Partecipanti!AE$10:AF$1203,2,0),1)=1,"",1))</f>
        <v/>
      </c>
      <c r="U221" s="36" t="str">
        <f aca="false">TRIM(E221)</f>
        <v>Z751A66DF1</v>
      </c>
      <c r="V221" s="36"/>
      <c r="W221" s="36" t="n">
        <f aca="false">IF(R221="","",1)</f>
        <v>1</v>
      </c>
      <c r="X221" s="36" t="str">
        <f aca="false">IF(U221="","",IF(COUNTIF(U$7:U$601,U221)=1,"",COUNTIF(U$7:U$601,U221)))</f>
        <v/>
      </c>
      <c r="Y221" s="36" t="str">
        <f aca="false">IF(X221="","",IF(X221&gt;1,1,""))</f>
        <v/>
      </c>
      <c r="Z221" s="36" t="str">
        <f aca="false">IF(U221="","",IF(LEN(TRIM(U221))&lt;&gt;10,1,""))</f>
        <v/>
      </c>
      <c r="AB221" s="36" t="str">
        <f aca="false">IF(U221="","",IF(OR(LEN(TRIM(H221))&gt;250,LEN(TRIM(H221))&lt;1),1,""))</f>
        <v/>
      </c>
      <c r="AC221" s="36" t="str">
        <f aca="false">IF(U221="","",IF(OR(LEN(TRIM(H221))&gt;220,LEN(TRIM(H221))&lt;1),1,""))</f>
        <v/>
      </c>
      <c r="AD221" s="37" t="n">
        <f aca="false">IF(U221="","",LEN(TRIM(H221)))</f>
        <v>37</v>
      </c>
      <c r="AF221" s="36" t="n">
        <f aca="false">IF(I221="","",_xlfn.IFNA(VLOOKUP(I221,TabelleFisse!$B$4:$C$21,2,0),1))</f>
        <v>0</v>
      </c>
      <c r="AH221" s="36" t="str">
        <f aca="false">IF(U221="","",IF(OR(ISNUMBER(J221)=0,J221&lt;0),1,""))</f>
        <v/>
      </c>
      <c r="AI221" s="36" t="str">
        <f aca="false">IF(U221="","",IF(OR(ISNUMBER(M221)=0,M221&lt;0),1,""))</f>
        <v/>
      </c>
      <c r="AK221" s="36" t="n">
        <f aca="false">IF(OR(U221="",K221=""),"",IF(OR(K221&lt;TabelleFisse!E$4,K221&gt;TabelleFisse!E$5),1,""))</f>
        <v>1</v>
      </c>
      <c r="AL221" s="36" t="str">
        <f aca="false">IF(OR(U221="",L221=""),"",IF(OR(L221&lt;TabelleFisse!E$4,L221&gt;TabelleFisse!E$5),1,""))</f>
        <v/>
      </c>
      <c r="AM221" s="36" t="str">
        <f aca="false">IF(OR(U221="",K221=""),"",IF(K221&gt;TabelleFisse!E$6,1,""))</f>
        <v/>
      </c>
      <c r="AN221" s="36" t="str">
        <f aca="false">IF(OR(U221="",L221=""),"",IF(L221&gt;TabelleFisse!E$6,1,""))</f>
        <v/>
      </c>
      <c r="AP221" s="36" t="n">
        <f aca="false">IF(U221="","",_xlfn.IFNA(VLOOKUP(C221,Partecipanti!$N$10:$O$1203,2,0),1))</f>
        <v>0</v>
      </c>
      <c r="AS221" s="37" t="str">
        <f aca="false">IF(R221=1,CONCATENATE(C221," ",1),"")</f>
        <v>L215 1</v>
      </c>
    </row>
    <row r="222" customFormat="false" ht="100.5" hidden="false" customHeight="true" outlineLevel="0" collapsed="false">
      <c r="A222" s="25" t="s">
        <v>476</v>
      </c>
      <c r="B222" s="21" t="str">
        <f aca="false">IF(Q222="","",Q222)</f>
        <v>ERRORI / ANOMALIE</v>
      </c>
      <c r="C222" s="26" t="str">
        <f aca="false">IF(E222="","",CONCATENATE("L",A222))</f>
        <v>L216</v>
      </c>
      <c r="D222" s="27"/>
      <c r="E222" s="42" t="s">
        <v>477</v>
      </c>
      <c r="F222" s="39" t="e">
        <f aca="false">IF(E222="","",TRIM(#REF!))</f>
        <v>#REF!</v>
      </c>
      <c r="G222" s="40" t="e">
        <f aca="false">IF(E222="","",TRIM(UPPER(#REF!)))</f>
        <v>#REF!</v>
      </c>
      <c r="H222" s="31" t="s">
        <v>43</v>
      </c>
      <c r="I222" s="32" t="s">
        <v>44</v>
      </c>
      <c r="J222" s="43" t="n">
        <v>10000</v>
      </c>
      <c r="K222" s="41" t="n">
        <v>42545</v>
      </c>
      <c r="L222" s="41"/>
      <c r="M222" s="35" t="n">
        <v>0</v>
      </c>
      <c r="N222" s="42"/>
      <c r="O222" s="28" t="s">
        <v>45</v>
      </c>
      <c r="Q222" s="20" t="str">
        <f aca="false">IF(AND(R222="",S222="",U222=""),"",IF(OR(R222=1,S222=1),"ERRORI / ANOMALIE","OK"))</f>
        <v>ERRORI / ANOMALIE</v>
      </c>
      <c r="R222" s="21" t="n">
        <f aca="false">IF(U222="","",IF(SUM(X222:AC222)+SUM(AF222:AP222)&gt;0,1,""))</f>
        <v>1</v>
      </c>
      <c r="S222" s="21" t="str">
        <f aca="false">IF(U222="","",IF(_xlfn.IFNA(VLOOKUP(CONCATENATE(C222," ",1),Partecipanti!AE$10:AF$1203,2,0),1)=1,"",1))</f>
        <v/>
      </c>
      <c r="U222" s="36" t="str">
        <f aca="false">TRIM(E222)</f>
        <v>Z921A6A0E6</v>
      </c>
      <c r="V222" s="36"/>
      <c r="W222" s="36" t="n">
        <f aca="false">IF(R222="","",1)</f>
        <v>1</v>
      </c>
      <c r="X222" s="36" t="str">
        <f aca="false">IF(U222="","",IF(COUNTIF(U$7:U$601,U222)=1,"",COUNTIF(U$7:U$601,U222)))</f>
        <v/>
      </c>
      <c r="Y222" s="36" t="str">
        <f aca="false">IF(X222="","",IF(X222&gt;1,1,""))</f>
        <v/>
      </c>
      <c r="Z222" s="36" t="str">
        <f aca="false">IF(U222="","",IF(LEN(TRIM(U222))&lt;&gt;10,1,""))</f>
        <v/>
      </c>
      <c r="AB222" s="36" t="str">
        <f aca="false">IF(U222="","",IF(OR(LEN(TRIM(H222))&gt;250,LEN(TRIM(H222))&lt;1),1,""))</f>
        <v/>
      </c>
      <c r="AC222" s="36" t="str">
        <f aca="false">IF(U222="","",IF(OR(LEN(TRIM(H222))&gt;220,LEN(TRIM(H222))&lt;1),1,""))</f>
        <v/>
      </c>
      <c r="AD222" s="37" t="n">
        <f aca="false">IF(U222="","",LEN(TRIM(H222)))</f>
        <v>37</v>
      </c>
      <c r="AF222" s="36" t="n">
        <f aca="false">IF(I222="","",_xlfn.IFNA(VLOOKUP(I222,TabelleFisse!$B$4:$C$21,2,0),1))</f>
        <v>0</v>
      </c>
      <c r="AH222" s="36" t="str">
        <f aca="false">IF(U222="","",IF(OR(ISNUMBER(J222)=0,J222&lt;0),1,""))</f>
        <v/>
      </c>
      <c r="AI222" s="36" t="str">
        <f aca="false">IF(U222="","",IF(OR(ISNUMBER(M222)=0,M222&lt;0),1,""))</f>
        <v/>
      </c>
      <c r="AK222" s="36" t="n">
        <f aca="false">IF(OR(U222="",K222=""),"",IF(OR(K222&lt;TabelleFisse!E$4,K222&gt;TabelleFisse!E$5),1,""))</f>
        <v>1</v>
      </c>
      <c r="AL222" s="36" t="str">
        <f aca="false">IF(OR(U222="",L222=""),"",IF(OR(L222&lt;TabelleFisse!E$4,L222&gt;TabelleFisse!E$5),1,""))</f>
        <v/>
      </c>
      <c r="AM222" s="36" t="str">
        <f aca="false">IF(OR(U222="",K222=""),"",IF(K222&gt;TabelleFisse!E$6,1,""))</f>
        <v/>
      </c>
      <c r="AN222" s="36" t="str">
        <f aca="false">IF(OR(U222="",L222=""),"",IF(L222&gt;TabelleFisse!E$6,1,""))</f>
        <v/>
      </c>
      <c r="AP222" s="36" t="n">
        <f aca="false">IF(U222="","",_xlfn.IFNA(VLOOKUP(C222,Partecipanti!$N$10:$O$1203,2,0),1))</f>
        <v>0</v>
      </c>
      <c r="AS222" s="37" t="str">
        <f aca="false">IF(R222=1,CONCATENATE(C222," ",1),"")</f>
        <v>L216 1</v>
      </c>
    </row>
    <row r="223" customFormat="false" ht="100.5" hidden="false" customHeight="true" outlineLevel="0" collapsed="false">
      <c r="A223" s="25" t="s">
        <v>478</v>
      </c>
      <c r="B223" s="21" t="str">
        <f aca="false">IF(Q223="","",Q223)</f>
        <v>ERRORI / ANOMALIE</v>
      </c>
      <c r="C223" s="26" t="str">
        <f aca="false">IF(E223="","",CONCATENATE("L",A223))</f>
        <v>L217</v>
      </c>
      <c r="D223" s="27"/>
      <c r="E223" s="42" t="s">
        <v>479</v>
      </c>
      <c r="F223" s="39" t="e">
        <f aca="false">IF(E223="","",TRIM(#REF!))</f>
        <v>#REF!</v>
      </c>
      <c r="G223" s="40" t="e">
        <f aca="false">IF(E223="","",TRIM(UPPER(#REF!)))</f>
        <v>#REF!</v>
      </c>
      <c r="H223" s="31" t="s">
        <v>43</v>
      </c>
      <c r="I223" s="32" t="s">
        <v>44</v>
      </c>
      <c r="J223" s="43" t="n">
        <v>10000</v>
      </c>
      <c r="K223" s="41" t="n">
        <v>42545</v>
      </c>
      <c r="L223" s="41"/>
      <c r="M223" s="35" t="n">
        <v>0</v>
      </c>
      <c r="N223" s="42"/>
      <c r="O223" s="28" t="s">
        <v>45</v>
      </c>
      <c r="Q223" s="20" t="str">
        <f aca="false">IF(AND(R223="",S223="",U223=""),"",IF(OR(R223=1,S223=1),"ERRORI / ANOMALIE","OK"))</f>
        <v>ERRORI / ANOMALIE</v>
      </c>
      <c r="R223" s="21" t="n">
        <f aca="false">IF(U223="","",IF(SUM(X223:AC223)+SUM(AF223:AP223)&gt;0,1,""))</f>
        <v>1</v>
      </c>
      <c r="S223" s="21" t="str">
        <f aca="false">IF(U223="","",IF(_xlfn.IFNA(VLOOKUP(CONCATENATE(C223," ",1),Partecipanti!AE$10:AF$1203,2,0),1)=1,"",1))</f>
        <v/>
      </c>
      <c r="U223" s="36" t="str">
        <f aca="false">TRIM(E223)</f>
        <v>Z811A6A138</v>
      </c>
      <c r="V223" s="36"/>
      <c r="W223" s="36" t="n">
        <f aca="false">IF(R223="","",1)</f>
        <v>1</v>
      </c>
      <c r="X223" s="36" t="str">
        <f aca="false">IF(U223="","",IF(COUNTIF(U$7:U$601,U223)=1,"",COUNTIF(U$7:U$601,U223)))</f>
        <v/>
      </c>
      <c r="Y223" s="36" t="str">
        <f aca="false">IF(X223="","",IF(X223&gt;1,1,""))</f>
        <v/>
      </c>
      <c r="Z223" s="36" t="str">
        <f aca="false">IF(U223="","",IF(LEN(TRIM(U223))&lt;&gt;10,1,""))</f>
        <v/>
      </c>
      <c r="AB223" s="36" t="str">
        <f aca="false">IF(U223="","",IF(OR(LEN(TRIM(H223))&gt;250,LEN(TRIM(H223))&lt;1),1,""))</f>
        <v/>
      </c>
      <c r="AC223" s="36" t="str">
        <f aca="false">IF(U223="","",IF(OR(LEN(TRIM(H223))&gt;220,LEN(TRIM(H223))&lt;1),1,""))</f>
        <v/>
      </c>
      <c r="AD223" s="37" t="n">
        <f aca="false">IF(U223="","",LEN(TRIM(H223)))</f>
        <v>37</v>
      </c>
      <c r="AF223" s="36" t="n">
        <f aca="false">IF(I223="","",_xlfn.IFNA(VLOOKUP(I223,TabelleFisse!$B$4:$C$21,2,0),1))</f>
        <v>0</v>
      </c>
      <c r="AH223" s="36" t="str">
        <f aca="false">IF(U223="","",IF(OR(ISNUMBER(J223)=0,J223&lt;0),1,""))</f>
        <v/>
      </c>
      <c r="AI223" s="36" t="str">
        <f aca="false">IF(U223="","",IF(OR(ISNUMBER(M223)=0,M223&lt;0),1,""))</f>
        <v/>
      </c>
      <c r="AK223" s="36" t="n">
        <f aca="false">IF(OR(U223="",K223=""),"",IF(OR(K223&lt;TabelleFisse!E$4,K223&gt;TabelleFisse!E$5),1,""))</f>
        <v>1</v>
      </c>
      <c r="AL223" s="36" t="str">
        <f aca="false">IF(OR(U223="",L223=""),"",IF(OR(L223&lt;TabelleFisse!E$4,L223&gt;TabelleFisse!E$5),1,""))</f>
        <v/>
      </c>
      <c r="AM223" s="36" t="str">
        <f aca="false">IF(OR(U223="",K223=""),"",IF(K223&gt;TabelleFisse!E$6,1,""))</f>
        <v/>
      </c>
      <c r="AN223" s="36" t="str">
        <f aca="false">IF(OR(U223="",L223=""),"",IF(L223&gt;TabelleFisse!E$6,1,""))</f>
        <v/>
      </c>
      <c r="AP223" s="36" t="n">
        <f aca="false">IF(U223="","",_xlfn.IFNA(VLOOKUP(C223,Partecipanti!$N$10:$O$1203,2,0),1))</f>
        <v>0</v>
      </c>
      <c r="AS223" s="37" t="str">
        <f aca="false">IF(R223=1,CONCATENATE(C223," ",1),"")</f>
        <v>L217 1</v>
      </c>
    </row>
    <row r="224" customFormat="false" ht="100.5" hidden="false" customHeight="true" outlineLevel="0" collapsed="false">
      <c r="A224" s="25" t="s">
        <v>480</v>
      </c>
      <c r="B224" s="21" t="str">
        <f aca="false">IF(Q224="","",Q224)</f>
        <v>ERRORI / ANOMALIE</v>
      </c>
      <c r="C224" s="26" t="str">
        <f aca="false">IF(E224="","",CONCATENATE("L",A224))</f>
        <v>L218</v>
      </c>
      <c r="D224" s="27"/>
      <c r="E224" s="42" t="s">
        <v>481</v>
      </c>
      <c r="F224" s="39" t="e">
        <f aca="false">IF(E224="","",TRIM(#REF!))</f>
        <v>#REF!</v>
      </c>
      <c r="G224" s="40" t="e">
        <f aca="false">IF(E224="","",TRIM(UPPER(#REF!)))</f>
        <v>#REF!</v>
      </c>
      <c r="H224" s="31" t="s">
        <v>43</v>
      </c>
      <c r="I224" s="32" t="s">
        <v>44</v>
      </c>
      <c r="J224" s="43" t="n">
        <v>390000</v>
      </c>
      <c r="K224" s="41" t="n">
        <v>42555</v>
      </c>
      <c r="L224" s="41"/>
      <c r="M224" s="35" t="n">
        <v>0</v>
      </c>
      <c r="N224" s="42"/>
      <c r="O224" s="28" t="s">
        <v>45</v>
      </c>
      <c r="Q224" s="20" t="str">
        <f aca="false">IF(AND(R224="",S224="",U224=""),"",IF(OR(R224=1,S224=1),"ERRORI / ANOMALIE","OK"))</f>
        <v>ERRORI / ANOMALIE</v>
      </c>
      <c r="R224" s="21" t="n">
        <f aca="false">IF(U224="","",IF(SUM(X224:AC224)+SUM(AF224:AP224)&gt;0,1,""))</f>
        <v>1</v>
      </c>
      <c r="S224" s="21" t="str">
        <f aca="false">IF(U224="","",IF(_xlfn.IFNA(VLOOKUP(CONCATENATE(C224," ",1),Partecipanti!AE$10:AF$1203,2,0),1)=1,"",1))</f>
        <v/>
      </c>
      <c r="U224" s="36" t="str">
        <f aca="false">TRIM(E224)</f>
        <v>Z811A80717</v>
      </c>
      <c r="V224" s="36"/>
      <c r="W224" s="36" t="n">
        <f aca="false">IF(R224="","",1)</f>
        <v>1</v>
      </c>
      <c r="X224" s="36" t="str">
        <f aca="false">IF(U224="","",IF(COUNTIF(U$7:U$601,U224)=1,"",COUNTIF(U$7:U$601,U224)))</f>
        <v/>
      </c>
      <c r="Y224" s="36" t="str">
        <f aca="false">IF(X224="","",IF(X224&gt;1,1,""))</f>
        <v/>
      </c>
      <c r="Z224" s="36" t="str">
        <f aca="false">IF(U224="","",IF(LEN(TRIM(U224))&lt;&gt;10,1,""))</f>
        <v/>
      </c>
      <c r="AB224" s="36" t="str">
        <f aca="false">IF(U224="","",IF(OR(LEN(TRIM(H224))&gt;250,LEN(TRIM(H224))&lt;1),1,""))</f>
        <v/>
      </c>
      <c r="AC224" s="36" t="str">
        <f aca="false">IF(U224="","",IF(OR(LEN(TRIM(H224))&gt;220,LEN(TRIM(H224))&lt;1),1,""))</f>
        <v/>
      </c>
      <c r="AD224" s="37" t="n">
        <f aca="false">IF(U224="","",LEN(TRIM(H224)))</f>
        <v>37</v>
      </c>
      <c r="AF224" s="36" t="n">
        <f aca="false">IF(I224="","",_xlfn.IFNA(VLOOKUP(I224,TabelleFisse!$B$4:$C$21,2,0),1))</f>
        <v>0</v>
      </c>
      <c r="AH224" s="36" t="str">
        <f aca="false">IF(U224="","",IF(OR(ISNUMBER(J224)=0,J224&lt;0),1,""))</f>
        <v/>
      </c>
      <c r="AI224" s="36" t="str">
        <f aca="false">IF(U224="","",IF(OR(ISNUMBER(M224)=0,M224&lt;0),1,""))</f>
        <v/>
      </c>
      <c r="AK224" s="36" t="n">
        <f aca="false">IF(OR(U224="",K224=""),"",IF(OR(K224&lt;TabelleFisse!E$4,K224&gt;TabelleFisse!E$5),1,""))</f>
        <v>1</v>
      </c>
      <c r="AL224" s="36" t="str">
        <f aca="false">IF(OR(U224="",L224=""),"",IF(OR(L224&lt;TabelleFisse!E$4,L224&gt;TabelleFisse!E$5),1,""))</f>
        <v/>
      </c>
      <c r="AM224" s="36" t="str">
        <f aca="false">IF(OR(U224="",K224=""),"",IF(K224&gt;TabelleFisse!E$6,1,""))</f>
        <v/>
      </c>
      <c r="AN224" s="36" t="str">
        <f aca="false">IF(OR(U224="",L224=""),"",IF(L224&gt;TabelleFisse!E$6,1,""))</f>
        <v/>
      </c>
      <c r="AP224" s="36" t="n">
        <f aca="false">IF(U224="","",_xlfn.IFNA(VLOOKUP(C224,Partecipanti!$N$10:$O$1203,2,0),1))</f>
        <v>0</v>
      </c>
      <c r="AS224" s="37" t="str">
        <f aca="false">IF(R224=1,CONCATENATE(C224," ",1),"")</f>
        <v>L218 1</v>
      </c>
    </row>
    <row r="225" customFormat="false" ht="100.5" hidden="false" customHeight="true" outlineLevel="0" collapsed="false">
      <c r="A225" s="25" t="s">
        <v>482</v>
      </c>
      <c r="B225" s="21" t="str">
        <f aca="false">IF(Q225="","",Q225)</f>
        <v>ERRORI / ANOMALIE</v>
      </c>
      <c r="C225" s="26" t="str">
        <f aca="false">IF(E225="","",CONCATENATE("L",A225))</f>
        <v>L219</v>
      </c>
      <c r="D225" s="27"/>
      <c r="E225" s="42" t="s">
        <v>483</v>
      </c>
      <c r="F225" s="39" t="e">
        <f aca="false">IF(E225="","",TRIM(#REF!))</f>
        <v>#REF!</v>
      </c>
      <c r="G225" s="40" t="e">
        <f aca="false">IF(E225="","",TRIM(UPPER(#REF!)))</f>
        <v>#REF!</v>
      </c>
      <c r="H225" s="31" t="s">
        <v>43</v>
      </c>
      <c r="I225" s="32" t="s">
        <v>44</v>
      </c>
      <c r="J225" s="43" t="n">
        <v>10000</v>
      </c>
      <c r="K225" s="41" t="n">
        <v>42558</v>
      </c>
      <c r="L225" s="41"/>
      <c r="M225" s="35" t="n">
        <v>0</v>
      </c>
      <c r="N225" s="42"/>
      <c r="O225" s="28" t="s">
        <v>45</v>
      </c>
      <c r="Q225" s="20" t="str">
        <f aca="false">IF(AND(R225="",S225="",U225=""),"",IF(OR(R225=1,S225=1),"ERRORI / ANOMALIE","OK"))</f>
        <v>ERRORI / ANOMALIE</v>
      </c>
      <c r="R225" s="21" t="n">
        <f aca="false">IF(U225="","",IF(SUM(X225:AC225)+SUM(AF225:AP225)&gt;0,1,""))</f>
        <v>1</v>
      </c>
      <c r="S225" s="21" t="str">
        <f aca="false">IF(U225="","",IF(_xlfn.IFNA(VLOOKUP(CONCATENATE(C225," ",1),Partecipanti!AE$10:AF$1203,2,0),1)=1,"",1))</f>
        <v/>
      </c>
      <c r="U225" s="36" t="str">
        <f aca="false">TRIM(E225)</f>
        <v>ZF11A8E282</v>
      </c>
      <c r="V225" s="36"/>
      <c r="W225" s="36" t="n">
        <f aca="false">IF(R225="","",1)</f>
        <v>1</v>
      </c>
      <c r="X225" s="36" t="str">
        <f aca="false">IF(U225="","",IF(COUNTIF(U$7:U$601,U225)=1,"",COUNTIF(U$7:U$601,U225)))</f>
        <v/>
      </c>
      <c r="Y225" s="36" t="str">
        <f aca="false">IF(X225="","",IF(X225&gt;1,1,""))</f>
        <v/>
      </c>
      <c r="Z225" s="36" t="str">
        <f aca="false">IF(U225="","",IF(LEN(TRIM(U225))&lt;&gt;10,1,""))</f>
        <v/>
      </c>
      <c r="AB225" s="36" t="str">
        <f aca="false">IF(U225="","",IF(OR(LEN(TRIM(H225))&gt;250,LEN(TRIM(H225))&lt;1),1,""))</f>
        <v/>
      </c>
      <c r="AC225" s="36" t="str">
        <f aca="false">IF(U225="","",IF(OR(LEN(TRIM(H225))&gt;220,LEN(TRIM(H225))&lt;1),1,""))</f>
        <v/>
      </c>
      <c r="AD225" s="37" t="n">
        <f aca="false">IF(U225="","",LEN(TRIM(H225)))</f>
        <v>37</v>
      </c>
      <c r="AF225" s="36" t="n">
        <f aca="false">IF(I225="","",_xlfn.IFNA(VLOOKUP(I225,TabelleFisse!$B$4:$C$21,2,0),1))</f>
        <v>0</v>
      </c>
      <c r="AH225" s="36" t="str">
        <f aca="false">IF(U225="","",IF(OR(ISNUMBER(J225)=0,J225&lt;0),1,""))</f>
        <v/>
      </c>
      <c r="AI225" s="36" t="str">
        <f aca="false">IF(U225="","",IF(OR(ISNUMBER(M225)=0,M225&lt;0),1,""))</f>
        <v/>
      </c>
      <c r="AK225" s="36" t="n">
        <f aca="false">IF(OR(U225="",K225=""),"",IF(OR(K225&lt;TabelleFisse!E$4,K225&gt;TabelleFisse!E$5),1,""))</f>
        <v>1</v>
      </c>
      <c r="AL225" s="36" t="str">
        <f aca="false">IF(OR(U225="",L225=""),"",IF(OR(L225&lt;TabelleFisse!E$4,L225&gt;TabelleFisse!E$5),1,""))</f>
        <v/>
      </c>
      <c r="AM225" s="36" t="str">
        <f aca="false">IF(OR(U225="",K225=""),"",IF(K225&gt;TabelleFisse!E$6,1,""))</f>
        <v/>
      </c>
      <c r="AN225" s="36" t="str">
        <f aca="false">IF(OR(U225="",L225=""),"",IF(L225&gt;TabelleFisse!E$6,1,""))</f>
        <v/>
      </c>
      <c r="AP225" s="36" t="n">
        <f aca="false">IF(U225="","",_xlfn.IFNA(VLOOKUP(C225,Partecipanti!$N$10:$O$1203,2,0),1))</f>
        <v>0</v>
      </c>
      <c r="AS225" s="37" t="str">
        <f aca="false">IF(R225=1,CONCATENATE(C225," ",1),"")</f>
        <v>L219 1</v>
      </c>
    </row>
    <row r="226" customFormat="false" ht="100.5" hidden="false" customHeight="true" outlineLevel="0" collapsed="false">
      <c r="A226" s="25" t="s">
        <v>484</v>
      </c>
      <c r="B226" s="21" t="str">
        <f aca="false">IF(Q226="","",Q226)</f>
        <v>ERRORI / ANOMALIE</v>
      </c>
      <c r="C226" s="26" t="str">
        <f aca="false">IF(E226="","",CONCATENATE("L",A226))</f>
        <v>L220</v>
      </c>
      <c r="D226" s="27"/>
      <c r="E226" s="42" t="s">
        <v>485</v>
      </c>
      <c r="F226" s="39" t="e">
        <f aca="false">IF(E226="","",TRIM(#REF!))</f>
        <v>#REF!</v>
      </c>
      <c r="G226" s="40" t="e">
        <f aca="false">IF(E226="","",TRIM(UPPER(#REF!)))</f>
        <v>#REF!</v>
      </c>
      <c r="H226" s="31" t="s">
        <v>43</v>
      </c>
      <c r="I226" s="32" t="s">
        <v>44</v>
      </c>
      <c r="J226" s="43" t="n">
        <v>10000</v>
      </c>
      <c r="K226" s="41" t="n">
        <v>42564</v>
      </c>
      <c r="L226" s="41"/>
      <c r="M226" s="35" t="n">
        <v>0</v>
      </c>
      <c r="N226" s="42"/>
      <c r="O226" s="28" t="s">
        <v>45</v>
      </c>
      <c r="Q226" s="20" t="str">
        <f aca="false">IF(AND(R226="",S226="",U226=""),"",IF(OR(R226=1,S226=1),"ERRORI / ANOMALIE","OK"))</f>
        <v>ERRORI / ANOMALIE</v>
      </c>
      <c r="R226" s="21" t="n">
        <f aca="false">IF(U226="","",IF(SUM(X226:AC226)+SUM(AF226:AP226)&gt;0,1,""))</f>
        <v>1</v>
      </c>
      <c r="S226" s="21" t="str">
        <f aca="false">IF(U226="","",IF(_xlfn.IFNA(VLOOKUP(CONCATENATE(C226," ",1),Partecipanti!AE$10:AF$1203,2,0),1)=1,"",1))</f>
        <v/>
      </c>
      <c r="U226" s="36" t="str">
        <f aca="false">TRIM(E226)</f>
        <v>ZAD1A9F652</v>
      </c>
      <c r="V226" s="36"/>
      <c r="W226" s="36" t="n">
        <f aca="false">IF(R226="","",1)</f>
        <v>1</v>
      </c>
      <c r="X226" s="36" t="str">
        <f aca="false">IF(U226="","",IF(COUNTIF(U$7:U$601,U226)=1,"",COUNTIF(U$7:U$601,U226)))</f>
        <v/>
      </c>
      <c r="Y226" s="36" t="str">
        <f aca="false">IF(X226="","",IF(X226&gt;1,1,""))</f>
        <v/>
      </c>
      <c r="Z226" s="36" t="str">
        <f aca="false">IF(U226="","",IF(LEN(TRIM(U226))&lt;&gt;10,1,""))</f>
        <v/>
      </c>
      <c r="AB226" s="36" t="str">
        <f aca="false">IF(U226="","",IF(OR(LEN(TRIM(H226))&gt;250,LEN(TRIM(H226))&lt;1),1,""))</f>
        <v/>
      </c>
      <c r="AC226" s="36" t="str">
        <f aca="false">IF(U226="","",IF(OR(LEN(TRIM(H226))&gt;220,LEN(TRIM(H226))&lt;1),1,""))</f>
        <v/>
      </c>
      <c r="AD226" s="37" t="n">
        <f aca="false">IF(U226="","",LEN(TRIM(H226)))</f>
        <v>37</v>
      </c>
      <c r="AF226" s="36" t="n">
        <f aca="false">IF(I226="","",_xlfn.IFNA(VLOOKUP(I226,TabelleFisse!$B$4:$C$21,2,0),1))</f>
        <v>0</v>
      </c>
      <c r="AH226" s="36" t="str">
        <f aca="false">IF(U226="","",IF(OR(ISNUMBER(J226)=0,J226&lt;0),1,""))</f>
        <v/>
      </c>
      <c r="AI226" s="36" t="str">
        <f aca="false">IF(U226="","",IF(OR(ISNUMBER(M226)=0,M226&lt;0),1,""))</f>
        <v/>
      </c>
      <c r="AK226" s="36" t="n">
        <f aca="false">IF(OR(U226="",K226=""),"",IF(OR(K226&lt;TabelleFisse!E$4,K226&gt;TabelleFisse!E$5),1,""))</f>
        <v>1</v>
      </c>
      <c r="AL226" s="36" t="str">
        <f aca="false">IF(OR(U226="",L226=""),"",IF(OR(L226&lt;TabelleFisse!E$4,L226&gt;TabelleFisse!E$5),1,""))</f>
        <v/>
      </c>
      <c r="AM226" s="36" t="str">
        <f aca="false">IF(OR(U226="",K226=""),"",IF(K226&gt;TabelleFisse!E$6,1,""))</f>
        <v/>
      </c>
      <c r="AN226" s="36" t="str">
        <f aca="false">IF(OR(U226="",L226=""),"",IF(L226&gt;TabelleFisse!E$6,1,""))</f>
        <v/>
      </c>
      <c r="AP226" s="36" t="n">
        <f aca="false">IF(U226="","",_xlfn.IFNA(VLOOKUP(C226,Partecipanti!$N$10:$O$1203,2,0),1))</f>
        <v>0</v>
      </c>
      <c r="AS226" s="37" t="str">
        <f aca="false">IF(R226=1,CONCATENATE(C226," ",1),"")</f>
        <v>L220 1</v>
      </c>
    </row>
    <row r="227" customFormat="false" ht="100.5" hidden="false" customHeight="true" outlineLevel="0" collapsed="false">
      <c r="A227" s="25" t="s">
        <v>486</v>
      </c>
      <c r="B227" s="21" t="str">
        <f aca="false">IF(Q227="","",Q227)</f>
        <v>ERRORI / ANOMALIE</v>
      </c>
      <c r="C227" s="26" t="str">
        <f aca="false">IF(E227="","",CONCATENATE("L",A227))</f>
        <v>L221</v>
      </c>
      <c r="D227" s="27"/>
      <c r="E227" s="42" t="s">
        <v>487</v>
      </c>
      <c r="F227" s="39" t="e">
        <f aca="false">IF(E227="","",TRIM(#REF!))</f>
        <v>#REF!</v>
      </c>
      <c r="G227" s="40" t="e">
        <f aca="false">IF(E227="","",TRIM(UPPER(#REF!)))</f>
        <v>#REF!</v>
      </c>
      <c r="H227" s="31" t="s">
        <v>43</v>
      </c>
      <c r="I227" s="32" t="s">
        <v>44</v>
      </c>
      <c r="J227" s="43" t="n">
        <v>30000</v>
      </c>
      <c r="K227" s="41" t="n">
        <v>42571</v>
      </c>
      <c r="L227" s="41"/>
      <c r="M227" s="35" t="n">
        <v>0</v>
      </c>
      <c r="N227" s="42"/>
      <c r="O227" s="28" t="s">
        <v>45</v>
      </c>
      <c r="Q227" s="20" t="str">
        <f aca="false">IF(AND(R227="",S227="",U227=""),"",IF(OR(R227=1,S227=1),"ERRORI / ANOMALIE","OK"))</f>
        <v>ERRORI / ANOMALIE</v>
      </c>
      <c r="R227" s="21" t="n">
        <f aca="false">IF(U227="","",IF(SUM(X227:AC227)+SUM(AF227:AP227)&gt;0,1,""))</f>
        <v>1</v>
      </c>
      <c r="S227" s="21" t="str">
        <f aca="false">IF(U227="","",IF(_xlfn.IFNA(VLOOKUP(CONCATENATE(C227," ",1),Partecipanti!AE$10:AF$1203,2,0),1)=1,"",1))</f>
        <v/>
      </c>
      <c r="U227" s="36" t="str">
        <f aca="false">TRIM(E227)</f>
        <v>ZE31AB2BFF</v>
      </c>
      <c r="V227" s="36"/>
      <c r="W227" s="36" t="n">
        <f aca="false">IF(R227="","",1)</f>
        <v>1</v>
      </c>
      <c r="X227" s="36" t="str">
        <f aca="false">IF(U227="","",IF(COUNTIF(U$7:U$601,U227)=1,"",COUNTIF(U$7:U$601,U227)))</f>
        <v/>
      </c>
      <c r="Y227" s="36" t="str">
        <f aca="false">IF(X227="","",IF(X227&gt;1,1,""))</f>
        <v/>
      </c>
      <c r="Z227" s="36" t="str">
        <f aca="false">IF(U227="","",IF(LEN(TRIM(U227))&lt;&gt;10,1,""))</f>
        <v/>
      </c>
      <c r="AB227" s="36" t="str">
        <f aca="false">IF(U227="","",IF(OR(LEN(TRIM(H227))&gt;250,LEN(TRIM(H227))&lt;1),1,""))</f>
        <v/>
      </c>
      <c r="AC227" s="36" t="str">
        <f aca="false">IF(U227="","",IF(OR(LEN(TRIM(H227))&gt;220,LEN(TRIM(H227))&lt;1),1,""))</f>
        <v/>
      </c>
      <c r="AD227" s="37" t="n">
        <f aca="false">IF(U227="","",LEN(TRIM(H227)))</f>
        <v>37</v>
      </c>
      <c r="AF227" s="36" t="n">
        <f aca="false">IF(I227="","",_xlfn.IFNA(VLOOKUP(I227,TabelleFisse!$B$4:$C$21,2,0),1))</f>
        <v>0</v>
      </c>
      <c r="AH227" s="36" t="str">
        <f aca="false">IF(U227="","",IF(OR(ISNUMBER(J227)=0,J227&lt;0),1,""))</f>
        <v/>
      </c>
      <c r="AI227" s="36" t="str">
        <f aca="false">IF(U227="","",IF(OR(ISNUMBER(M227)=0,M227&lt;0),1,""))</f>
        <v/>
      </c>
      <c r="AK227" s="36" t="n">
        <f aca="false">IF(OR(U227="",K227=""),"",IF(OR(K227&lt;TabelleFisse!E$4,K227&gt;TabelleFisse!E$5),1,""))</f>
        <v>1</v>
      </c>
      <c r="AL227" s="36" t="str">
        <f aca="false">IF(OR(U227="",L227=""),"",IF(OR(L227&lt;TabelleFisse!E$4,L227&gt;TabelleFisse!E$5),1,""))</f>
        <v/>
      </c>
      <c r="AM227" s="36" t="str">
        <f aca="false">IF(OR(U227="",K227=""),"",IF(K227&gt;TabelleFisse!E$6,1,""))</f>
        <v/>
      </c>
      <c r="AN227" s="36" t="str">
        <f aca="false">IF(OR(U227="",L227=""),"",IF(L227&gt;TabelleFisse!E$6,1,""))</f>
        <v/>
      </c>
      <c r="AP227" s="36" t="n">
        <f aca="false">IF(U227="","",_xlfn.IFNA(VLOOKUP(C227,Partecipanti!$N$10:$O$1203,2,0),1))</f>
        <v>0</v>
      </c>
      <c r="AS227" s="37" t="str">
        <f aca="false">IF(R227=1,CONCATENATE(C227," ",1),"")</f>
        <v>L221 1</v>
      </c>
    </row>
    <row r="228" customFormat="false" ht="100.5" hidden="false" customHeight="true" outlineLevel="0" collapsed="false">
      <c r="A228" s="25" t="s">
        <v>488</v>
      </c>
      <c r="B228" s="21" t="str">
        <f aca="false">IF(Q228="","",Q228)</f>
        <v>ERRORI / ANOMALIE</v>
      </c>
      <c r="C228" s="26" t="str">
        <f aca="false">IF(E228="","",CONCATENATE("L",A228))</f>
        <v>L222</v>
      </c>
      <c r="D228" s="27"/>
      <c r="E228" s="42" t="s">
        <v>489</v>
      </c>
      <c r="F228" s="39" t="e">
        <f aca="false">IF(E228="","",TRIM(#REF!))</f>
        <v>#REF!</v>
      </c>
      <c r="G228" s="40" t="e">
        <f aca="false">IF(E228="","",TRIM(UPPER(#REF!)))</f>
        <v>#REF!</v>
      </c>
      <c r="H228" s="31" t="s">
        <v>43</v>
      </c>
      <c r="I228" s="32" t="s">
        <v>44</v>
      </c>
      <c r="J228" s="43" t="n">
        <v>10000</v>
      </c>
      <c r="K228" s="41" t="n">
        <v>42571</v>
      </c>
      <c r="L228" s="41"/>
      <c r="M228" s="35" t="n">
        <v>0</v>
      </c>
      <c r="N228" s="42"/>
      <c r="O228" s="28" t="s">
        <v>45</v>
      </c>
      <c r="Q228" s="20" t="str">
        <f aca="false">IF(AND(R228="",S228="",U228=""),"",IF(OR(R228=1,S228=1),"ERRORI / ANOMALIE","OK"))</f>
        <v>ERRORI / ANOMALIE</v>
      </c>
      <c r="R228" s="21" t="n">
        <f aca="false">IF(U228="","",IF(SUM(X228:AC228)+SUM(AF228:AP228)&gt;0,1,""))</f>
        <v>1</v>
      </c>
      <c r="S228" s="21" t="str">
        <f aca="false">IF(U228="","",IF(_xlfn.IFNA(VLOOKUP(CONCATENATE(C228," ",1),Partecipanti!AE$10:AF$1203,2,0),1)=1,"",1))</f>
        <v/>
      </c>
      <c r="U228" s="36" t="str">
        <f aca="false">TRIM(E228)</f>
        <v>Z541AB2F9D</v>
      </c>
      <c r="V228" s="36"/>
      <c r="W228" s="36" t="n">
        <f aca="false">IF(R228="","",1)</f>
        <v>1</v>
      </c>
      <c r="X228" s="36" t="str">
        <f aca="false">IF(U228="","",IF(COUNTIF(U$7:U$601,U228)=1,"",COUNTIF(U$7:U$601,U228)))</f>
        <v/>
      </c>
      <c r="Y228" s="36" t="str">
        <f aca="false">IF(X228="","",IF(X228&gt;1,1,""))</f>
        <v/>
      </c>
      <c r="Z228" s="36" t="str">
        <f aca="false">IF(U228="","",IF(LEN(TRIM(U228))&lt;&gt;10,1,""))</f>
        <v/>
      </c>
      <c r="AB228" s="36" t="str">
        <f aca="false">IF(U228="","",IF(OR(LEN(TRIM(H228))&gt;250,LEN(TRIM(H228))&lt;1),1,""))</f>
        <v/>
      </c>
      <c r="AC228" s="36" t="str">
        <f aca="false">IF(U228="","",IF(OR(LEN(TRIM(H228))&gt;220,LEN(TRIM(H228))&lt;1),1,""))</f>
        <v/>
      </c>
      <c r="AD228" s="37" t="n">
        <f aca="false">IF(U228="","",LEN(TRIM(H228)))</f>
        <v>37</v>
      </c>
      <c r="AF228" s="36" t="n">
        <f aca="false">IF(I228="","",_xlfn.IFNA(VLOOKUP(I228,TabelleFisse!$B$4:$C$21,2,0),1))</f>
        <v>0</v>
      </c>
      <c r="AH228" s="36" t="str">
        <f aca="false">IF(U228="","",IF(OR(ISNUMBER(J228)=0,J228&lt;0),1,""))</f>
        <v/>
      </c>
      <c r="AI228" s="36" t="str">
        <f aca="false">IF(U228="","",IF(OR(ISNUMBER(M228)=0,M228&lt;0),1,""))</f>
        <v/>
      </c>
      <c r="AK228" s="36" t="n">
        <f aca="false">IF(OR(U228="",K228=""),"",IF(OR(K228&lt;TabelleFisse!E$4,K228&gt;TabelleFisse!E$5),1,""))</f>
        <v>1</v>
      </c>
      <c r="AL228" s="36" t="str">
        <f aca="false">IF(OR(U228="",L228=""),"",IF(OR(L228&lt;TabelleFisse!E$4,L228&gt;TabelleFisse!E$5),1,""))</f>
        <v/>
      </c>
      <c r="AM228" s="36" t="str">
        <f aca="false">IF(OR(U228="",K228=""),"",IF(K228&gt;TabelleFisse!E$6,1,""))</f>
        <v/>
      </c>
      <c r="AN228" s="36" t="str">
        <f aca="false">IF(OR(U228="",L228=""),"",IF(L228&gt;TabelleFisse!E$6,1,""))</f>
        <v/>
      </c>
      <c r="AP228" s="36" t="n">
        <f aca="false">IF(U228="","",_xlfn.IFNA(VLOOKUP(C228,Partecipanti!$N$10:$O$1203,2,0),1))</f>
        <v>0</v>
      </c>
      <c r="AS228" s="37" t="str">
        <f aca="false">IF(R228=1,CONCATENATE(C228," ",1),"")</f>
        <v>L222 1</v>
      </c>
    </row>
    <row r="229" customFormat="false" ht="100.5" hidden="false" customHeight="true" outlineLevel="0" collapsed="false">
      <c r="A229" s="25" t="s">
        <v>490</v>
      </c>
      <c r="B229" s="21" t="str">
        <f aca="false">IF(Q229="","",Q229)</f>
        <v>ERRORI / ANOMALIE</v>
      </c>
      <c r="C229" s="26" t="str">
        <f aca="false">IF(E229="","",CONCATENATE("L",A229))</f>
        <v>L223</v>
      </c>
      <c r="D229" s="27"/>
      <c r="E229" s="42" t="s">
        <v>491</v>
      </c>
      <c r="F229" s="39" t="e">
        <f aca="false">IF(E229="","",TRIM(#REF!))</f>
        <v>#REF!</v>
      </c>
      <c r="G229" s="40" t="e">
        <f aca="false">IF(E229="","",TRIM(UPPER(#REF!)))</f>
        <v>#REF!</v>
      </c>
      <c r="H229" s="31" t="s">
        <v>43</v>
      </c>
      <c r="I229" s="32" t="s">
        <v>44</v>
      </c>
      <c r="J229" s="43" t="n">
        <v>10000</v>
      </c>
      <c r="K229" s="41" t="n">
        <v>42571</v>
      </c>
      <c r="L229" s="41"/>
      <c r="M229" s="35" t="n">
        <v>0</v>
      </c>
      <c r="N229" s="42"/>
      <c r="O229" s="28" t="s">
        <v>45</v>
      </c>
      <c r="Q229" s="20" t="str">
        <f aca="false">IF(AND(R229="",S229="",U229=""),"",IF(OR(R229=1,S229=1),"ERRORI / ANOMALIE","OK"))</f>
        <v>ERRORI / ANOMALIE</v>
      </c>
      <c r="R229" s="21" t="n">
        <f aca="false">IF(U229="","",IF(SUM(X229:AC229)+SUM(AF229:AP229)&gt;0,1,""))</f>
        <v>1</v>
      </c>
      <c r="S229" s="21" t="str">
        <f aca="false">IF(U229="","",IF(_xlfn.IFNA(VLOOKUP(CONCATENATE(C229," ",1),Partecipanti!AE$10:AF$1203,2,0),1)=1,"",1))</f>
        <v/>
      </c>
      <c r="U229" s="36" t="str">
        <f aca="false">TRIM(E229)</f>
        <v>Z8A1AB53BD</v>
      </c>
      <c r="V229" s="36"/>
      <c r="W229" s="36" t="n">
        <f aca="false">IF(R229="","",1)</f>
        <v>1</v>
      </c>
      <c r="X229" s="36" t="str">
        <f aca="false">IF(U229="","",IF(COUNTIF(U$7:U$601,U229)=1,"",COUNTIF(U$7:U$601,U229)))</f>
        <v/>
      </c>
      <c r="Y229" s="36" t="str">
        <f aca="false">IF(X229="","",IF(X229&gt;1,1,""))</f>
        <v/>
      </c>
      <c r="Z229" s="36" t="str">
        <f aca="false">IF(U229="","",IF(LEN(TRIM(U229))&lt;&gt;10,1,""))</f>
        <v/>
      </c>
      <c r="AB229" s="36" t="str">
        <f aca="false">IF(U229="","",IF(OR(LEN(TRIM(H229))&gt;250,LEN(TRIM(H229))&lt;1),1,""))</f>
        <v/>
      </c>
      <c r="AC229" s="36" t="str">
        <f aca="false">IF(U229="","",IF(OR(LEN(TRIM(H229))&gt;220,LEN(TRIM(H229))&lt;1),1,""))</f>
        <v/>
      </c>
      <c r="AD229" s="37" t="n">
        <f aca="false">IF(U229="","",LEN(TRIM(H229)))</f>
        <v>37</v>
      </c>
      <c r="AF229" s="36" t="n">
        <f aca="false">IF(I229="","",_xlfn.IFNA(VLOOKUP(I229,TabelleFisse!$B$4:$C$21,2,0),1))</f>
        <v>0</v>
      </c>
      <c r="AH229" s="36" t="str">
        <f aca="false">IF(U229="","",IF(OR(ISNUMBER(J229)=0,J229&lt;0),1,""))</f>
        <v/>
      </c>
      <c r="AI229" s="36" t="str">
        <f aca="false">IF(U229="","",IF(OR(ISNUMBER(M229)=0,M229&lt;0),1,""))</f>
        <v/>
      </c>
      <c r="AK229" s="36" t="n">
        <f aca="false">IF(OR(U229="",K229=""),"",IF(OR(K229&lt;TabelleFisse!E$4,K229&gt;TabelleFisse!E$5),1,""))</f>
        <v>1</v>
      </c>
      <c r="AL229" s="36" t="str">
        <f aca="false">IF(OR(U229="",L229=""),"",IF(OR(L229&lt;TabelleFisse!E$4,L229&gt;TabelleFisse!E$5),1,""))</f>
        <v/>
      </c>
      <c r="AM229" s="36" t="str">
        <f aca="false">IF(OR(U229="",K229=""),"",IF(K229&gt;TabelleFisse!E$6,1,""))</f>
        <v/>
      </c>
      <c r="AN229" s="36" t="str">
        <f aca="false">IF(OR(U229="",L229=""),"",IF(L229&gt;TabelleFisse!E$6,1,""))</f>
        <v/>
      </c>
      <c r="AP229" s="36" t="n">
        <f aca="false">IF(U229="","",_xlfn.IFNA(VLOOKUP(C229,Partecipanti!$N$10:$O$1203,2,0),1))</f>
        <v>0</v>
      </c>
      <c r="AS229" s="37" t="str">
        <f aca="false">IF(R229=1,CONCATENATE(C229," ",1),"")</f>
        <v>L223 1</v>
      </c>
    </row>
    <row r="230" customFormat="false" ht="100.5" hidden="false" customHeight="true" outlineLevel="0" collapsed="false">
      <c r="A230" s="25" t="s">
        <v>492</v>
      </c>
      <c r="B230" s="21" t="str">
        <f aca="false">IF(Q230="","",Q230)</f>
        <v>ERRORI / ANOMALIE</v>
      </c>
      <c r="C230" s="26" t="str">
        <f aca="false">IF(E230="","",CONCATENATE("L",A230))</f>
        <v>L224</v>
      </c>
      <c r="D230" s="27"/>
      <c r="E230" s="42" t="s">
        <v>493</v>
      </c>
      <c r="F230" s="39" t="e">
        <f aca="false">IF(E230="","",TRIM(#REF!))</f>
        <v>#REF!</v>
      </c>
      <c r="G230" s="40" t="e">
        <f aca="false">IF(E230="","",TRIM(UPPER(#REF!)))</f>
        <v>#REF!</v>
      </c>
      <c r="H230" s="31" t="s">
        <v>43</v>
      </c>
      <c r="I230" s="32" t="s">
        <v>44</v>
      </c>
      <c r="J230" s="43" t="n">
        <v>39000</v>
      </c>
      <c r="K230" s="41" t="n">
        <v>42571</v>
      </c>
      <c r="L230" s="41"/>
      <c r="M230" s="35" t="n">
        <v>0</v>
      </c>
      <c r="N230" s="42"/>
      <c r="O230" s="28" t="s">
        <v>45</v>
      </c>
      <c r="Q230" s="20" t="str">
        <f aca="false">IF(AND(R230="",S230="",U230=""),"",IF(OR(R230=1,S230=1),"ERRORI / ANOMALIE","OK"))</f>
        <v>ERRORI / ANOMALIE</v>
      </c>
      <c r="R230" s="21" t="n">
        <f aca="false">IF(U230="","",IF(SUM(X230:AC230)+SUM(AF230:AP230)&gt;0,1,""))</f>
        <v>1</v>
      </c>
      <c r="S230" s="21" t="str">
        <f aca="false">IF(U230="","",IF(_xlfn.IFNA(VLOOKUP(CONCATENATE(C230," ",1),Partecipanti!AE$10:AF$1203,2,0),1)=1,"",1))</f>
        <v/>
      </c>
      <c r="U230" s="36" t="str">
        <f aca="false">TRIM(E230)</f>
        <v>ZD71AB5FAB</v>
      </c>
      <c r="V230" s="36"/>
      <c r="W230" s="36" t="n">
        <f aca="false">IF(R230="","",1)</f>
        <v>1</v>
      </c>
      <c r="X230" s="36" t="str">
        <f aca="false">IF(U230="","",IF(COUNTIF(U$7:U$601,U230)=1,"",COUNTIF(U$7:U$601,U230)))</f>
        <v/>
      </c>
      <c r="Y230" s="36" t="str">
        <f aca="false">IF(X230="","",IF(X230&gt;1,1,""))</f>
        <v/>
      </c>
      <c r="Z230" s="36" t="str">
        <f aca="false">IF(U230="","",IF(LEN(TRIM(U230))&lt;&gt;10,1,""))</f>
        <v/>
      </c>
      <c r="AB230" s="36" t="str">
        <f aca="false">IF(U230="","",IF(OR(LEN(TRIM(H230))&gt;250,LEN(TRIM(H230))&lt;1),1,""))</f>
        <v/>
      </c>
      <c r="AC230" s="36" t="str">
        <f aca="false">IF(U230="","",IF(OR(LEN(TRIM(H230))&gt;220,LEN(TRIM(H230))&lt;1),1,""))</f>
        <v/>
      </c>
      <c r="AD230" s="37" t="n">
        <f aca="false">IF(U230="","",LEN(TRIM(H230)))</f>
        <v>37</v>
      </c>
      <c r="AF230" s="36" t="n">
        <f aca="false">IF(I230="","",_xlfn.IFNA(VLOOKUP(I230,TabelleFisse!$B$4:$C$21,2,0),1))</f>
        <v>0</v>
      </c>
      <c r="AH230" s="36" t="str">
        <f aca="false">IF(U230="","",IF(OR(ISNUMBER(J230)=0,J230&lt;0),1,""))</f>
        <v/>
      </c>
      <c r="AI230" s="36" t="str">
        <f aca="false">IF(U230="","",IF(OR(ISNUMBER(M230)=0,M230&lt;0),1,""))</f>
        <v/>
      </c>
      <c r="AK230" s="36" t="n">
        <f aca="false">IF(OR(U230="",K230=""),"",IF(OR(K230&lt;TabelleFisse!E$4,K230&gt;TabelleFisse!E$5),1,""))</f>
        <v>1</v>
      </c>
      <c r="AL230" s="36" t="str">
        <f aca="false">IF(OR(U230="",L230=""),"",IF(OR(L230&lt;TabelleFisse!E$4,L230&gt;TabelleFisse!E$5),1,""))</f>
        <v/>
      </c>
      <c r="AM230" s="36" t="str">
        <f aca="false">IF(OR(U230="",K230=""),"",IF(K230&gt;TabelleFisse!E$6,1,""))</f>
        <v/>
      </c>
      <c r="AN230" s="36" t="str">
        <f aca="false">IF(OR(U230="",L230=""),"",IF(L230&gt;TabelleFisse!E$6,1,""))</f>
        <v/>
      </c>
      <c r="AP230" s="36" t="n">
        <f aca="false">IF(U230="","",_xlfn.IFNA(VLOOKUP(C230,Partecipanti!$N$10:$O$1203,2,0),1))</f>
        <v>0</v>
      </c>
      <c r="AS230" s="37" t="str">
        <f aca="false">IF(R230=1,CONCATENATE(C230," ",1),"")</f>
        <v>L224 1</v>
      </c>
    </row>
    <row r="231" customFormat="false" ht="100.5" hidden="false" customHeight="true" outlineLevel="0" collapsed="false">
      <c r="A231" s="25" t="s">
        <v>494</v>
      </c>
      <c r="B231" s="21" t="str">
        <f aca="false">IF(Q231="","",Q231)</f>
        <v>ERRORI / ANOMALIE</v>
      </c>
      <c r="C231" s="26" t="str">
        <f aca="false">IF(E231="","",CONCATENATE("L",A231))</f>
        <v>L225</v>
      </c>
      <c r="D231" s="27"/>
      <c r="E231" s="42" t="s">
        <v>495</v>
      </c>
      <c r="F231" s="39" t="e">
        <f aca="false">IF(E231="","",TRIM(#REF!))</f>
        <v>#REF!</v>
      </c>
      <c r="G231" s="40" t="e">
        <f aca="false">IF(E231="","",TRIM(UPPER(#REF!)))</f>
        <v>#REF!</v>
      </c>
      <c r="H231" s="31" t="s">
        <v>43</v>
      </c>
      <c r="I231" s="32" t="s">
        <v>44</v>
      </c>
      <c r="J231" s="43" t="n">
        <v>20000</v>
      </c>
      <c r="K231" s="41" t="n">
        <v>42576</v>
      </c>
      <c r="L231" s="41"/>
      <c r="M231" s="35" t="n">
        <v>0</v>
      </c>
      <c r="N231" s="42"/>
      <c r="O231" s="28" t="s">
        <v>45</v>
      </c>
      <c r="Q231" s="20" t="str">
        <f aca="false">IF(AND(R231="",S231="",U231=""),"",IF(OR(R231=1,S231=1),"ERRORI / ANOMALIE","OK"))</f>
        <v>ERRORI / ANOMALIE</v>
      </c>
      <c r="R231" s="21" t="n">
        <f aca="false">IF(U231="","",IF(SUM(X231:AC231)+SUM(AF231:AP231)&gt;0,1,""))</f>
        <v>1</v>
      </c>
      <c r="S231" s="21" t="str">
        <f aca="false">IF(U231="","",IF(_xlfn.IFNA(VLOOKUP(CONCATENATE(C231," ",1),Partecipanti!AE$10:AF$1203,2,0),1)=1,"",1))</f>
        <v/>
      </c>
      <c r="U231" s="36" t="str">
        <f aca="false">TRIM(E231)</f>
        <v>ZB11AC06E4</v>
      </c>
      <c r="V231" s="36"/>
      <c r="W231" s="36" t="n">
        <f aca="false">IF(R231="","",1)</f>
        <v>1</v>
      </c>
      <c r="X231" s="36" t="str">
        <f aca="false">IF(U231="","",IF(COUNTIF(U$7:U$601,U231)=1,"",COUNTIF(U$7:U$601,U231)))</f>
        <v/>
      </c>
      <c r="Y231" s="36" t="str">
        <f aca="false">IF(X231="","",IF(X231&gt;1,1,""))</f>
        <v/>
      </c>
      <c r="Z231" s="36" t="str">
        <f aca="false">IF(U231="","",IF(LEN(TRIM(U231))&lt;&gt;10,1,""))</f>
        <v/>
      </c>
      <c r="AB231" s="36" t="str">
        <f aca="false">IF(U231="","",IF(OR(LEN(TRIM(H231))&gt;250,LEN(TRIM(H231))&lt;1),1,""))</f>
        <v/>
      </c>
      <c r="AC231" s="36" t="str">
        <f aca="false">IF(U231="","",IF(OR(LEN(TRIM(H231))&gt;220,LEN(TRIM(H231))&lt;1),1,""))</f>
        <v/>
      </c>
      <c r="AD231" s="37" t="n">
        <f aca="false">IF(U231="","",LEN(TRIM(H231)))</f>
        <v>37</v>
      </c>
      <c r="AF231" s="36" t="n">
        <f aca="false">IF(I231="","",_xlfn.IFNA(VLOOKUP(I231,TabelleFisse!$B$4:$C$21,2,0),1))</f>
        <v>0</v>
      </c>
      <c r="AH231" s="36" t="str">
        <f aca="false">IF(U231="","",IF(OR(ISNUMBER(J231)=0,J231&lt;0),1,""))</f>
        <v/>
      </c>
      <c r="AI231" s="36" t="str">
        <f aca="false">IF(U231="","",IF(OR(ISNUMBER(M231)=0,M231&lt;0),1,""))</f>
        <v/>
      </c>
      <c r="AK231" s="36" t="n">
        <f aca="false">IF(OR(U231="",K231=""),"",IF(OR(K231&lt;TabelleFisse!E$4,K231&gt;TabelleFisse!E$5),1,""))</f>
        <v>1</v>
      </c>
      <c r="AL231" s="36" t="str">
        <f aca="false">IF(OR(U231="",L231=""),"",IF(OR(L231&lt;TabelleFisse!E$4,L231&gt;TabelleFisse!E$5),1,""))</f>
        <v/>
      </c>
      <c r="AM231" s="36" t="str">
        <f aca="false">IF(OR(U231="",K231=""),"",IF(K231&gt;TabelleFisse!E$6,1,""))</f>
        <v/>
      </c>
      <c r="AN231" s="36" t="str">
        <f aca="false">IF(OR(U231="",L231=""),"",IF(L231&gt;TabelleFisse!E$6,1,""))</f>
        <v/>
      </c>
      <c r="AP231" s="36" t="n">
        <f aca="false">IF(U231="","",_xlfn.IFNA(VLOOKUP(C231,Partecipanti!$N$10:$O$1203,2,0),1))</f>
        <v>0</v>
      </c>
      <c r="AS231" s="37" t="str">
        <f aca="false">IF(R231=1,CONCATENATE(C231," ",1),"")</f>
        <v>L225 1</v>
      </c>
    </row>
    <row r="232" customFormat="false" ht="100.5" hidden="false" customHeight="true" outlineLevel="0" collapsed="false">
      <c r="A232" s="25" t="s">
        <v>496</v>
      </c>
      <c r="B232" s="21" t="str">
        <f aca="false">IF(Q232="","",Q232)</f>
        <v>ERRORI / ANOMALIE</v>
      </c>
      <c r="C232" s="26" t="str">
        <f aca="false">IF(E232="","",CONCATENATE("L",A232))</f>
        <v>L226</v>
      </c>
      <c r="D232" s="27"/>
      <c r="E232" s="42" t="s">
        <v>497</v>
      </c>
      <c r="F232" s="39" t="e">
        <f aca="false">IF(E232="","",TRIM(#REF!))</f>
        <v>#REF!</v>
      </c>
      <c r="G232" s="40" t="e">
        <f aca="false">IF(E232="","",TRIM(UPPER(#REF!)))</f>
        <v>#REF!</v>
      </c>
      <c r="H232" s="31" t="s">
        <v>43</v>
      </c>
      <c r="I232" s="32" t="s">
        <v>44</v>
      </c>
      <c r="J232" s="43" t="n">
        <v>10000</v>
      </c>
      <c r="K232" s="41" t="n">
        <v>42578</v>
      </c>
      <c r="L232" s="41"/>
      <c r="M232" s="35" t="n">
        <v>0</v>
      </c>
      <c r="N232" s="42"/>
      <c r="O232" s="28" t="s">
        <v>45</v>
      </c>
      <c r="Q232" s="20" t="str">
        <f aca="false">IF(AND(R232="",S232="",U232=""),"",IF(OR(R232=1,S232=1),"ERRORI / ANOMALIE","OK"))</f>
        <v>ERRORI / ANOMALIE</v>
      </c>
      <c r="R232" s="21" t="n">
        <f aca="false">IF(U232="","",IF(SUM(X232:AC232)+SUM(AF232:AP232)&gt;0,1,""))</f>
        <v>1</v>
      </c>
      <c r="S232" s="21" t="str">
        <f aca="false">IF(U232="","",IF(_xlfn.IFNA(VLOOKUP(CONCATENATE(C232," ",1),Partecipanti!AE$10:AF$1203,2,0),1)=1,"",1))</f>
        <v/>
      </c>
      <c r="U232" s="36" t="str">
        <f aca="false">TRIM(E232)</f>
        <v>ZC81AC7CDD</v>
      </c>
      <c r="V232" s="36"/>
      <c r="W232" s="36" t="n">
        <f aca="false">IF(R232="","",1)</f>
        <v>1</v>
      </c>
      <c r="X232" s="36" t="str">
        <f aca="false">IF(U232="","",IF(COUNTIF(U$7:U$601,U232)=1,"",COUNTIF(U$7:U$601,U232)))</f>
        <v/>
      </c>
      <c r="Y232" s="36" t="str">
        <f aca="false">IF(X232="","",IF(X232&gt;1,1,""))</f>
        <v/>
      </c>
      <c r="Z232" s="36" t="str">
        <f aca="false">IF(U232="","",IF(LEN(TRIM(U232))&lt;&gt;10,1,""))</f>
        <v/>
      </c>
      <c r="AB232" s="36" t="str">
        <f aca="false">IF(U232="","",IF(OR(LEN(TRIM(H232))&gt;250,LEN(TRIM(H232))&lt;1),1,""))</f>
        <v/>
      </c>
      <c r="AC232" s="36" t="str">
        <f aca="false">IF(U232="","",IF(OR(LEN(TRIM(H232))&gt;220,LEN(TRIM(H232))&lt;1),1,""))</f>
        <v/>
      </c>
      <c r="AD232" s="37" t="n">
        <f aca="false">IF(U232="","",LEN(TRIM(H232)))</f>
        <v>37</v>
      </c>
      <c r="AF232" s="36" t="n">
        <f aca="false">IF(I232="","",_xlfn.IFNA(VLOOKUP(I232,TabelleFisse!$B$4:$C$21,2,0),1))</f>
        <v>0</v>
      </c>
      <c r="AH232" s="36" t="str">
        <f aca="false">IF(U232="","",IF(OR(ISNUMBER(J232)=0,J232&lt;0),1,""))</f>
        <v/>
      </c>
      <c r="AI232" s="36" t="str">
        <f aca="false">IF(U232="","",IF(OR(ISNUMBER(M232)=0,M232&lt;0),1,""))</f>
        <v/>
      </c>
      <c r="AK232" s="36" t="n">
        <f aca="false">IF(OR(U232="",K232=""),"",IF(OR(K232&lt;TabelleFisse!E$4,K232&gt;TabelleFisse!E$5),1,""))</f>
        <v>1</v>
      </c>
      <c r="AL232" s="36" t="str">
        <f aca="false">IF(OR(U232="",L232=""),"",IF(OR(L232&lt;TabelleFisse!E$4,L232&gt;TabelleFisse!E$5),1,""))</f>
        <v/>
      </c>
      <c r="AM232" s="36" t="str">
        <f aca="false">IF(OR(U232="",K232=""),"",IF(K232&gt;TabelleFisse!E$6,1,""))</f>
        <v/>
      </c>
      <c r="AN232" s="36" t="str">
        <f aca="false">IF(OR(U232="",L232=""),"",IF(L232&gt;TabelleFisse!E$6,1,""))</f>
        <v/>
      </c>
      <c r="AP232" s="36" t="n">
        <f aca="false">IF(U232="","",_xlfn.IFNA(VLOOKUP(C232,Partecipanti!$N$10:$O$1203,2,0),1))</f>
        <v>0</v>
      </c>
      <c r="AS232" s="37" t="str">
        <f aca="false">IF(R232=1,CONCATENATE(C232," ",1),"")</f>
        <v>L226 1</v>
      </c>
    </row>
    <row r="233" customFormat="false" ht="100.5" hidden="false" customHeight="true" outlineLevel="0" collapsed="false">
      <c r="A233" s="25" t="s">
        <v>498</v>
      </c>
      <c r="B233" s="21" t="str">
        <f aca="false">IF(Q233="","",Q233)</f>
        <v>ERRORI / ANOMALIE</v>
      </c>
      <c r="C233" s="26" t="str">
        <f aca="false">IF(E233="","",CONCATENATE("L",A233))</f>
        <v>L227</v>
      </c>
      <c r="D233" s="27"/>
      <c r="E233" s="42" t="s">
        <v>499</v>
      </c>
      <c r="F233" s="39" t="e">
        <f aca="false">IF(E233="","",TRIM(#REF!))</f>
        <v>#REF!</v>
      </c>
      <c r="G233" s="40" t="e">
        <f aca="false">IF(E233="","",TRIM(UPPER(#REF!)))</f>
        <v>#REF!</v>
      </c>
      <c r="H233" s="31" t="s">
        <v>43</v>
      </c>
      <c r="I233" s="32" t="s">
        <v>44</v>
      </c>
      <c r="J233" s="43" t="n">
        <v>20000</v>
      </c>
      <c r="K233" s="41" t="n">
        <v>42591</v>
      </c>
      <c r="L233" s="41"/>
      <c r="M233" s="35" t="n">
        <v>0</v>
      </c>
      <c r="N233" s="42"/>
      <c r="O233" s="28" t="s">
        <v>45</v>
      </c>
      <c r="Q233" s="20" t="str">
        <f aca="false">IF(AND(R233="",S233="",U233=""),"",IF(OR(R233=1,S233=1),"ERRORI / ANOMALIE","OK"))</f>
        <v>ERRORI / ANOMALIE</v>
      </c>
      <c r="R233" s="21" t="n">
        <f aca="false">IF(U233="","",IF(SUM(X233:AC233)+SUM(AF233:AP233)&gt;0,1,""))</f>
        <v>1</v>
      </c>
      <c r="S233" s="21" t="str">
        <f aca="false">IF(U233="","",IF(_xlfn.IFNA(VLOOKUP(CONCATENATE(C233," ",1),Partecipanti!AE$10:AF$1203,2,0),1)=1,"",1))</f>
        <v/>
      </c>
      <c r="U233" s="36" t="str">
        <f aca="false">TRIM(E233)</f>
        <v>Z1F1AE62BA</v>
      </c>
      <c r="V233" s="36"/>
      <c r="W233" s="36" t="n">
        <f aca="false">IF(R233="","",1)</f>
        <v>1</v>
      </c>
      <c r="X233" s="36" t="str">
        <f aca="false">IF(U233="","",IF(COUNTIF(U$7:U$601,U233)=1,"",COUNTIF(U$7:U$601,U233)))</f>
        <v/>
      </c>
      <c r="Y233" s="36" t="str">
        <f aca="false">IF(X233="","",IF(X233&gt;1,1,""))</f>
        <v/>
      </c>
      <c r="Z233" s="36" t="str">
        <f aca="false">IF(U233="","",IF(LEN(TRIM(U233))&lt;&gt;10,1,""))</f>
        <v/>
      </c>
      <c r="AB233" s="36" t="str">
        <f aca="false">IF(U233="","",IF(OR(LEN(TRIM(H233))&gt;250,LEN(TRIM(H233))&lt;1),1,""))</f>
        <v/>
      </c>
      <c r="AC233" s="36" t="str">
        <f aca="false">IF(U233="","",IF(OR(LEN(TRIM(H233))&gt;220,LEN(TRIM(H233))&lt;1),1,""))</f>
        <v/>
      </c>
      <c r="AD233" s="37" t="n">
        <f aca="false">IF(U233="","",LEN(TRIM(H233)))</f>
        <v>37</v>
      </c>
      <c r="AF233" s="36" t="n">
        <f aca="false">IF(I233="","",_xlfn.IFNA(VLOOKUP(I233,TabelleFisse!$B$4:$C$21,2,0),1))</f>
        <v>0</v>
      </c>
      <c r="AH233" s="36" t="str">
        <f aca="false">IF(U233="","",IF(OR(ISNUMBER(J233)=0,J233&lt;0),1,""))</f>
        <v/>
      </c>
      <c r="AI233" s="36" t="str">
        <f aca="false">IF(U233="","",IF(OR(ISNUMBER(M233)=0,M233&lt;0),1,""))</f>
        <v/>
      </c>
      <c r="AK233" s="36" t="n">
        <f aca="false">IF(OR(U233="",K233=""),"",IF(OR(K233&lt;TabelleFisse!E$4,K233&gt;TabelleFisse!E$5),1,""))</f>
        <v>1</v>
      </c>
      <c r="AL233" s="36" t="str">
        <f aca="false">IF(OR(U233="",L233=""),"",IF(OR(L233&lt;TabelleFisse!E$4,L233&gt;TabelleFisse!E$5),1,""))</f>
        <v/>
      </c>
      <c r="AM233" s="36" t="str">
        <f aca="false">IF(OR(U233="",K233=""),"",IF(K233&gt;TabelleFisse!E$6,1,""))</f>
        <v/>
      </c>
      <c r="AN233" s="36" t="str">
        <f aca="false">IF(OR(U233="",L233=""),"",IF(L233&gt;TabelleFisse!E$6,1,""))</f>
        <v/>
      </c>
      <c r="AP233" s="36" t="n">
        <f aca="false">IF(U233="","",_xlfn.IFNA(VLOOKUP(C233,Partecipanti!$N$10:$O$1203,2,0),1))</f>
        <v>0</v>
      </c>
      <c r="AS233" s="37" t="str">
        <f aca="false">IF(R233=1,CONCATENATE(C233," ",1),"")</f>
        <v>L227 1</v>
      </c>
    </row>
    <row r="234" customFormat="false" ht="100.5" hidden="false" customHeight="true" outlineLevel="0" collapsed="false">
      <c r="A234" s="25" t="s">
        <v>500</v>
      </c>
      <c r="B234" s="21" t="str">
        <f aca="false">IF(Q234="","",Q234)</f>
        <v>ERRORI / ANOMALIE</v>
      </c>
      <c r="C234" s="26" t="str">
        <f aca="false">IF(E234="","",CONCATENATE("L",A234))</f>
        <v>L228</v>
      </c>
      <c r="D234" s="27"/>
      <c r="E234" s="42" t="s">
        <v>501</v>
      </c>
      <c r="F234" s="39" t="e">
        <f aca="false">IF(E234="","",TRIM(#REF!))</f>
        <v>#REF!</v>
      </c>
      <c r="G234" s="40" t="e">
        <f aca="false">IF(E234="","",TRIM(UPPER(#REF!)))</f>
        <v>#REF!</v>
      </c>
      <c r="H234" s="31" t="s">
        <v>43</v>
      </c>
      <c r="I234" s="32" t="s">
        <v>44</v>
      </c>
      <c r="J234" s="43" t="n">
        <v>5000</v>
      </c>
      <c r="K234" s="41" t="n">
        <v>42600</v>
      </c>
      <c r="L234" s="41"/>
      <c r="M234" s="35" t="n">
        <v>0</v>
      </c>
      <c r="N234" s="42"/>
      <c r="O234" s="28" t="s">
        <v>45</v>
      </c>
      <c r="Q234" s="20" t="str">
        <f aca="false">IF(AND(R234="",S234="",U234=""),"",IF(OR(R234=1,S234=1),"ERRORI / ANOMALIE","OK"))</f>
        <v>ERRORI / ANOMALIE</v>
      </c>
      <c r="R234" s="21" t="n">
        <f aca="false">IF(U234="","",IF(SUM(X234:AC234)+SUM(AF234:AP234)&gt;0,1,""))</f>
        <v>1</v>
      </c>
      <c r="S234" s="21" t="str">
        <f aca="false">IF(U234="","",IF(_xlfn.IFNA(VLOOKUP(CONCATENATE(C234," ",1),Partecipanti!AE$10:AF$1203,2,0),1)=1,"",1))</f>
        <v/>
      </c>
      <c r="U234" s="36" t="str">
        <f aca="false">TRIM(E234)</f>
        <v>Z071AF1A78</v>
      </c>
      <c r="V234" s="36"/>
      <c r="W234" s="36" t="n">
        <f aca="false">IF(R234="","",1)</f>
        <v>1</v>
      </c>
      <c r="X234" s="36" t="str">
        <f aca="false">IF(U234="","",IF(COUNTIF(U$7:U$601,U234)=1,"",COUNTIF(U$7:U$601,U234)))</f>
        <v/>
      </c>
      <c r="Y234" s="36" t="str">
        <f aca="false">IF(X234="","",IF(X234&gt;1,1,""))</f>
        <v/>
      </c>
      <c r="Z234" s="36" t="str">
        <f aca="false">IF(U234="","",IF(LEN(TRIM(U234))&lt;&gt;10,1,""))</f>
        <v/>
      </c>
      <c r="AB234" s="36" t="str">
        <f aca="false">IF(U234="","",IF(OR(LEN(TRIM(H234))&gt;250,LEN(TRIM(H234))&lt;1),1,""))</f>
        <v/>
      </c>
      <c r="AC234" s="36" t="str">
        <f aca="false">IF(U234="","",IF(OR(LEN(TRIM(H234))&gt;220,LEN(TRIM(H234))&lt;1),1,""))</f>
        <v/>
      </c>
      <c r="AD234" s="37" t="n">
        <f aca="false">IF(U234="","",LEN(TRIM(H234)))</f>
        <v>37</v>
      </c>
      <c r="AF234" s="36" t="n">
        <f aca="false">IF(I234="","",_xlfn.IFNA(VLOOKUP(I234,TabelleFisse!$B$4:$C$21,2,0),1))</f>
        <v>0</v>
      </c>
      <c r="AH234" s="36" t="str">
        <f aca="false">IF(U234="","",IF(OR(ISNUMBER(J234)=0,J234&lt;0),1,""))</f>
        <v/>
      </c>
      <c r="AI234" s="36" t="str">
        <f aca="false">IF(U234="","",IF(OR(ISNUMBER(M234)=0,M234&lt;0),1,""))</f>
        <v/>
      </c>
      <c r="AK234" s="36" t="n">
        <f aca="false">IF(OR(U234="",K234=""),"",IF(OR(K234&lt;TabelleFisse!E$4,K234&gt;TabelleFisse!E$5),1,""))</f>
        <v>1</v>
      </c>
      <c r="AL234" s="36" t="str">
        <f aca="false">IF(OR(U234="",L234=""),"",IF(OR(L234&lt;TabelleFisse!E$4,L234&gt;TabelleFisse!E$5),1,""))</f>
        <v/>
      </c>
      <c r="AM234" s="36" t="str">
        <f aca="false">IF(OR(U234="",K234=""),"",IF(K234&gt;TabelleFisse!E$6,1,""))</f>
        <v/>
      </c>
      <c r="AN234" s="36" t="str">
        <f aca="false">IF(OR(U234="",L234=""),"",IF(L234&gt;TabelleFisse!E$6,1,""))</f>
        <v/>
      </c>
      <c r="AP234" s="36" t="n">
        <f aca="false">IF(U234="","",_xlfn.IFNA(VLOOKUP(C234,Partecipanti!$N$10:$O$1203,2,0),1))</f>
        <v>0</v>
      </c>
      <c r="AS234" s="37" t="str">
        <f aca="false">IF(R234=1,CONCATENATE(C234," ",1),"")</f>
        <v>L228 1</v>
      </c>
    </row>
    <row r="235" customFormat="false" ht="100.5" hidden="false" customHeight="true" outlineLevel="0" collapsed="false">
      <c r="A235" s="25" t="s">
        <v>502</v>
      </c>
      <c r="B235" s="21" t="str">
        <f aca="false">IF(Q235="","",Q235)</f>
        <v>ERRORI / ANOMALIE</v>
      </c>
      <c r="C235" s="26" t="str">
        <f aca="false">IF(E235="","",CONCATENATE("L",A235))</f>
        <v>L229</v>
      </c>
      <c r="D235" s="27"/>
      <c r="E235" s="42" t="s">
        <v>503</v>
      </c>
      <c r="F235" s="39" t="e">
        <f aca="false">IF(E235="","",TRIM(#REF!))</f>
        <v>#REF!</v>
      </c>
      <c r="G235" s="40" t="e">
        <f aca="false">IF(E235="","",TRIM(UPPER(#REF!)))</f>
        <v>#REF!</v>
      </c>
      <c r="H235" s="31" t="s">
        <v>43</v>
      </c>
      <c r="I235" s="32" t="s">
        <v>44</v>
      </c>
      <c r="J235" s="43" t="n">
        <v>35000</v>
      </c>
      <c r="K235" s="41" t="n">
        <v>42606</v>
      </c>
      <c r="L235" s="41"/>
      <c r="M235" s="35" t="n">
        <v>0</v>
      </c>
      <c r="N235" s="42"/>
      <c r="O235" s="28" t="s">
        <v>45</v>
      </c>
      <c r="Q235" s="20" t="str">
        <f aca="false">IF(AND(R235="",S235="",U235=""),"",IF(OR(R235=1,S235=1),"ERRORI / ANOMALIE","OK"))</f>
        <v>ERRORI / ANOMALIE</v>
      </c>
      <c r="R235" s="21" t="n">
        <f aca="false">IF(U235="","",IF(SUM(X235:AC235)+SUM(AF235:AP235)&gt;0,1,""))</f>
        <v>1</v>
      </c>
      <c r="S235" s="21" t="str">
        <f aca="false">IF(U235="","",IF(_xlfn.IFNA(VLOOKUP(CONCATENATE(C235," ",1),Partecipanti!AE$10:AF$1203,2,0),1)=1,"",1))</f>
        <v/>
      </c>
      <c r="U235" s="36" t="str">
        <f aca="false">TRIM(E235)</f>
        <v>ZA81AF9643</v>
      </c>
      <c r="V235" s="36"/>
      <c r="W235" s="36" t="n">
        <f aca="false">IF(R235="","",1)</f>
        <v>1</v>
      </c>
      <c r="X235" s="36" t="str">
        <f aca="false">IF(U235="","",IF(COUNTIF(U$7:U$601,U235)=1,"",COUNTIF(U$7:U$601,U235)))</f>
        <v/>
      </c>
      <c r="Y235" s="36" t="str">
        <f aca="false">IF(X235="","",IF(X235&gt;1,1,""))</f>
        <v/>
      </c>
      <c r="Z235" s="36" t="str">
        <f aca="false">IF(U235="","",IF(LEN(TRIM(U235))&lt;&gt;10,1,""))</f>
        <v/>
      </c>
      <c r="AB235" s="36" t="str">
        <f aca="false">IF(U235="","",IF(OR(LEN(TRIM(H235))&gt;250,LEN(TRIM(H235))&lt;1),1,""))</f>
        <v/>
      </c>
      <c r="AC235" s="36" t="str">
        <f aca="false">IF(U235="","",IF(OR(LEN(TRIM(H235))&gt;220,LEN(TRIM(H235))&lt;1),1,""))</f>
        <v/>
      </c>
      <c r="AD235" s="37" t="n">
        <f aca="false">IF(U235="","",LEN(TRIM(H235)))</f>
        <v>37</v>
      </c>
      <c r="AF235" s="36" t="n">
        <f aca="false">IF(I235="","",_xlfn.IFNA(VLOOKUP(I235,TabelleFisse!$B$4:$C$21,2,0),1))</f>
        <v>0</v>
      </c>
      <c r="AH235" s="36" t="str">
        <f aca="false">IF(U235="","",IF(OR(ISNUMBER(J235)=0,J235&lt;0),1,""))</f>
        <v/>
      </c>
      <c r="AI235" s="36" t="str">
        <f aca="false">IF(U235="","",IF(OR(ISNUMBER(M235)=0,M235&lt;0),1,""))</f>
        <v/>
      </c>
      <c r="AK235" s="36" t="n">
        <f aca="false">IF(OR(U235="",K235=""),"",IF(OR(K235&lt;TabelleFisse!E$4,K235&gt;TabelleFisse!E$5),1,""))</f>
        <v>1</v>
      </c>
      <c r="AL235" s="36" t="str">
        <f aca="false">IF(OR(U235="",L235=""),"",IF(OR(L235&lt;TabelleFisse!E$4,L235&gt;TabelleFisse!E$5),1,""))</f>
        <v/>
      </c>
      <c r="AM235" s="36" t="str">
        <f aca="false">IF(OR(U235="",K235=""),"",IF(K235&gt;TabelleFisse!E$6,1,""))</f>
        <v/>
      </c>
      <c r="AN235" s="36" t="str">
        <f aca="false">IF(OR(U235="",L235=""),"",IF(L235&gt;TabelleFisse!E$6,1,""))</f>
        <v/>
      </c>
      <c r="AP235" s="36" t="n">
        <f aca="false">IF(U235="","",_xlfn.IFNA(VLOOKUP(C235,Partecipanti!$N$10:$O$1203,2,0),1))</f>
        <v>0</v>
      </c>
      <c r="AS235" s="37" t="str">
        <f aca="false">IF(R235=1,CONCATENATE(C235," ",1),"")</f>
        <v>L229 1</v>
      </c>
    </row>
    <row r="236" customFormat="false" ht="100.5" hidden="false" customHeight="true" outlineLevel="0" collapsed="false">
      <c r="A236" s="25" t="s">
        <v>504</v>
      </c>
      <c r="B236" s="21" t="str">
        <f aca="false">IF(Q236="","",Q236)</f>
        <v>ERRORI / ANOMALIE</v>
      </c>
      <c r="C236" s="26" t="str">
        <f aca="false">IF(E236="","",CONCATENATE("L",A236))</f>
        <v>L230</v>
      </c>
      <c r="D236" s="27"/>
      <c r="E236" s="42" t="s">
        <v>505</v>
      </c>
      <c r="F236" s="39" t="e">
        <f aca="false">IF(E236="","",TRIM(#REF!))</f>
        <v>#REF!</v>
      </c>
      <c r="G236" s="40" t="e">
        <f aca="false">IF(E236="","",TRIM(UPPER(#REF!)))</f>
        <v>#REF!</v>
      </c>
      <c r="H236" s="31" t="s">
        <v>43</v>
      </c>
      <c r="I236" s="32" t="s">
        <v>44</v>
      </c>
      <c r="J236" s="43" t="n">
        <v>20000</v>
      </c>
      <c r="K236" s="41" t="n">
        <v>42606</v>
      </c>
      <c r="L236" s="41"/>
      <c r="M236" s="35" t="n">
        <v>0</v>
      </c>
      <c r="N236" s="42"/>
      <c r="O236" s="28" t="s">
        <v>45</v>
      </c>
      <c r="Q236" s="20" t="str">
        <f aca="false">IF(AND(R236="",S236="",U236=""),"",IF(OR(R236=1,S236=1),"ERRORI / ANOMALIE","OK"))</f>
        <v>ERRORI / ANOMALIE</v>
      </c>
      <c r="R236" s="21" t="n">
        <f aca="false">IF(U236="","",IF(SUM(X236:AC236)+SUM(AF236:AP236)&gt;0,1,""))</f>
        <v>1</v>
      </c>
      <c r="S236" s="21" t="str">
        <f aca="false">IF(U236="","",IF(_xlfn.IFNA(VLOOKUP(CONCATENATE(C236," ",1),Partecipanti!AE$10:AF$1203,2,0),1)=1,"",1))</f>
        <v/>
      </c>
      <c r="U236" s="36" t="str">
        <f aca="false">TRIM(E236)</f>
        <v>Z171AF9A52</v>
      </c>
      <c r="V236" s="36"/>
      <c r="W236" s="36" t="n">
        <f aca="false">IF(R236="","",1)</f>
        <v>1</v>
      </c>
      <c r="X236" s="36" t="str">
        <f aca="false">IF(U236="","",IF(COUNTIF(U$7:U$601,U236)=1,"",COUNTIF(U$7:U$601,U236)))</f>
        <v/>
      </c>
      <c r="Y236" s="36" t="str">
        <f aca="false">IF(X236="","",IF(X236&gt;1,1,""))</f>
        <v/>
      </c>
      <c r="Z236" s="36" t="str">
        <f aca="false">IF(U236="","",IF(LEN(TRIM(U236))&lt;&gt;10,1,""))</f>
        <v/>
      </c>
      <c r="AB236" s="36" t="str">
        <f aca="false">IF(U236="","",IF(OR(LEN(TRIM(H236))&gt;250,LEN(TRIM(H236))&lt;1),1,""))</f>
        <v/>
      </c>
      <c r="AC236" s="36" t="str">
        <f aca="false">IF(U236="","",IF(OR(LEN(TRIM(H236))&gt;220,LEN(TRIM(H236))&lt;1),1,""))</f>
        <v/>
      </c>
      <c r="AD236" s="37" t="n">
        <f aca="false">IF(U236="","",LEN(TRIM(H236)))</f>
        <v>37</v>
      </c>
      <c r="AF236" s="36" t="n">
        <f aca="false">IF(I236="","",_xlfn.IFNA(VLOOKUP(I236,TabelleFisse!$B$4:$C$21,2,0),1))</f>
        <v>0</v>
      </c>
      <c r="AH236" s="36" t="str">
        <f aca="false">IF(U236="","",IF(OR(ISNUMBER(J236)=0,J236&lt;0),1,""))</f>
        <v/>
      </c>
      <c r="AI236" s="36" t="str">
        <f aca="false">IF(U236="","",IF(OR(ISNUMBER(M236)=0,M236&lt;0),1,""))</f>
        <v/>
      </c>
      <c r="AK236" s="36" t="n">
        <f aca="false">IF(OR(U236="",K236=""),"",IF(OR(K236&lt;TabelleFisse!E$4,K236&gt;TabelleFisse!E$5),1,""))</f>
        <v>1</v>
      </c>
      <c r="AL236" s="36" t="str">
        <f aca="false">IF(OR(U236="",L236=""),"",IF(OR(L236&lt;TabelleFisse!E$4,L236&gt;TabelleFisse!E$5),1,""))</f>
        <v/>
      </c>
      <c r="AM236" s="36" t="str">
        <f aca="false">IF(OR(U236="",K236=""),"",IF(K236&gt;TabelleFisse!E$6,1,""))</f>
        <v/>
      </c>
      <c r="AN236" s="36" t="str">
        <f aca="false">IF(OR(U236="",L236=""),"",IF(L236&gt;TabelleFisse!E$6,1,""))</f>
        <v/>
      </c>
      <c r="AP236" s="36" t="n">
        <f aca="false">IF(U236="","",_xlfn.IFNA(VLOOKUP(C236,Partecipanti!$N$10:$O$1203,2,0),1))</f>
        <v>0</v>
      </c>
      <c r="AS236" s="37" t="str">
        <f aca="false">IF(R236=1,CONCATENATE(C236," ",1),"")</f>
        <v>L230 1</v>
      </c>
    </row>
    <row r="237" customFormat="false" ht="100.5" hidden="false" customHeight="true" outlineLevel="0" collapsed="false">
      <c r="A237" s="25" t="s">
        <v>506</v>
      </c>
      <c r="B237" s="21" t="str">
        <f aca="false">IF(Q237="","",Q237)</f>
        <v>ERRORI / ANOMALIE</v>
      </c>
      <c r="C237" s="26" t="str">
        <f aca="false">IF(E237="","",CONCATENATE("L",A237))</f>
        <v>L231</v>
      </c>
      <c r="D237" s="27"/>
      <c r="E237" s="42" t="s">
        <v>507</v>
      </c>
      <c r="F237" s="39" t="e">
        <f aca="false">IF(E237="","",TRIM(#REF!))</f>
        <v>#REF!</v>
      </c>
      <c r="G237" s="40" t="e">
        <f aca="false">IF(E237="","",TRIM(UPPER(#REF!)))</f>
        <v>#REF!</v>
      </c>
      <c r="H237" s="31" t="s">
        <v>43</v>
      </c>
      <c r="I237" s="32" t="s">
        <v>44</v>
      </c>
      <c r="J237" s="43" t="n">
        <v>20000</v>
      </c>
      <c r="K237" s="41" t="n">
        <v>42611</v>
      </c>
      <c r="L237" s="41"/>
      <c r="M237" s="35" t="n">
        <v>0</v>
      </c>
      <c r="N237" s="42"/>
      <c r="O237" s="28" t="s">
        <v>45</v>
      </c>
      <c r="Q237" s="20" t="str">
        <f aca="false">IF(AND(R237="",S237="",U237=""),"",IF(OR(R237=1,S237=1),"ERRORI / ANOMALIE","OK"))</f>
        <v>ERRORI / ANOMALIE</v>
      </c>
      <c r="R237" s="21" t="n">
        <f aca="false">IF(U237="","",IF(SUM(X237:AC237)+SUM(AF237:AP237)&gt;0,1,""))</f>
        <v>1</v>
      </c>
      <c r="S237" s="21" t="str">
        <f aca="false">IF(U237="","",IF(_xlfn.IFNA(VLOOKUP(CONCATENATE(C237," ",1),Partecipanti!AE$10:AF$1203,2,0),1)=1,"",1))</f>
        <v/>
      </c>
      <c r="U237" s="36" t="str">
        <f aca="false">TRIM(E237)</f>
        <v>Z891AFF5D6</v>
      </c>
      <c r="V237" s="36"/>
      <c r="W237" s="36" t="n">
        <f aca="false">IF(R237="","",1)</f>
        <v>1</v>
      </c>
      <c r="X237" s="36" t="str">
        <f aca="false">IF(U237="","",IF(COUNTIF(U$7:U$601,U237)=1,"",COUNTIF(U$7:U$601,U237)))</f>
        <v/>
      </c>
      <c r="Y237" s="36" t="str">
        <f aca="false">IF(X237="","",IF(X237&gt;1,1,""))</f>
        <v/>
      </c>
      <c r="Z237" s="36" t="str">
        <f aca="false">IF(U237="","",IF(LEN(TRIM(U237))&lt;&gt;10,1,""))</f>
        <v/>
      </c>
      <c r="AB237" s="36" t="str">
        <f aca="false">IF(U237="","",IF(OR(LEN(TRIM(H237))&gt;250,LEN(TRIM(H237))&lt;1),1,""))</f>
        <v/>
      </c>
      <c r="AC237" s="36" t="str">
        <f aca="false">IF(U237="","",IF(OR(LEN(TRIM(H237))&gt;220,LEN(TRIM(H237))&lt;1),1,""))</f>
        <v/>
      </c>
      <c r="AD237" s="37" t="n">
        <f aca="false">IF(U237="","",LEN(TRIM(H237)))</f>
        <v>37</v>
      </c>
      <c r="AF237" s="36" t="n">
        <f aca="false">IF(I237="","",_xlfn.IFNA(VLOOKUP(I237,TabelleFisse!$B$4:$C$21,2,0),1))</f>
        <v>0</v>
      </c>
      <c r="AH237" s="36" t="str">
        <f aca="false">IF(U237="","",IF(OR(ISNUMBER(J237)=0,J237&lt;0),1,""))</f>
        <v/>
      </c>
      <c r="AI237" s="36" t="str">
        <f aca="false">IF(U237="","",IF(OR(ISNUMBER(M237)=0,M237&lt;0),1,""))</f>
        <v/>
      </c>
      <c r="AK237" s="36" t="n">
        <f aca="false">IF(OR(U237="",K237=""),"",IF(OR(K237&lt;TabelleFisse!E$4,K237&gt;TabelleFisse!E$5),1,""))</f>
        <v>1</v>
      </c>
      <c r="AL237" s="36" t="str">
        <f aca="false">IF(OR(U237="",L237=""),"",IF(OR(L237&lt;TabelleFisse!E$4,L237&gt;TabelleFisse!E$5),1,""))</f>
        <v/>
      </c>
      <c r="AM237" s="36" t="str">
        <f aca="false">IF(OR(U237="",K237=""),"",IF(K237&gt;TabelleFisse!E$6,1,""))</f>
        <v/>
      </c>
      <c r="AN237" s="36" t="str">
        <f aca="false">IF(OR(U237="",L237=""),"",IF(L237&gt;TabelleFisse!E$6,1,""))</f>
        <v/>
      </c>
      <c r="AP237" s="36" t="n">
        <f aca="false">IF(U237="","",_xlfn.IFNA(VLOOKUP(C237,Partecipanti!$N$10:$O$1203,2,0),1))</f>
        <v>0</v>
      </c>
      <c r="AS237" s="37" t="str">
        <f aca="false">IF(R237=1,CONCATENATE(C237," ",1),"")</f>
        <v>L231 1</v>
      </c>
    </row>
    <row r="238" customFormat="false" ht="100.5" hidden="false" customHeight="true" outlineLevel="0" collapsed="false">
      <c r="A238" s="25" t="s">
        <v>508</v>
      </c>
      <c r="B238" s="21" t="str">
        <f aca="false">IF(Q238="","",Q238)</f>
        <v>ERRORI / ANOMALIE</v>
      </c>
      <c r="C238" s="26" t="str">
        <f aca="false">IF(E238="","",CONCATENATE("L",A238))</f>
        <v>L232</v>
      </c>
      <c r="D238" s="27"/>
      <c r="E238" s="42" t="s">
        <v>509</v>
      </c>
      <c r="F238" s="39" t="e">
        <f aca="false">IF(E238="","",TRIM(#REF!))</f>
        <v>#REF!</v>
      </c>
      <c r="G238" s="40" t="e">
        <f aca="false">IF(E238="","",TRIM(UPPER(#REF!)))</f>
        <v>#REF!</v>
      </c>
      <c r="H238" s="31" t="s">
        <v>43</v>
      </c>
      <c r="I238" s="32" t="s">
        <v>44</v>
      </c>
      <c r="J238" s="43" t="n">
        <v>20000</v>
      </c>
      <c r="K238" s="41" t="n">
        <v>42611</v>
      </c>
      <c r="L238" s="41"/>
      <c r="M238" s="35" t="n">
        <v>0</v>
      </c>
      <c r="N238" s="42"/>
      <c r="O238" s="28" t="s">
        <v>45</v>
      </c>
      <c r="Q238" s="20" t="str">
        <f aca="false">IF(AND(R238="",S238="",U238=""),"",IF(OR(R238=1,S238=1),"ERRORI / ANOMALIE","OK"))</f>
        <v>ERRORI / ANOMALIE</v>
      </c>
      <c r="R238" s="21" t="n">
        <f aca="false">IF(U238="","",IF(SUM(X238:AC238)+SUM(AF238:AP238)&gt;0,1,""))</f>
        <v>1</v>
      </c>
      <c r="S238" s="21" t="str">
        <f aca="false">IF(U238="","",IF(_xlfn.IFNA(VLOOKUP(CONCATENATE(C238," ",1),Partecipanti!AE$10:AF$1203,2,0),1)=1,"",1))</f>
        <v/>
      </c>
      <c r="U238" s="36" t="str">
        <f aca="false">TRIM(E238)</f>
        <v>Z121B006C9</v>
      </c>
      <c r="V238" s="36"/>
      <c r="W238" s="36" t="n">
        <f aca="false">IF(R238="","",1)</f>
        <v>1</v>
      </c>
      <c r="X238" s="36" t="str">
        <f aca="false">IF(U238="","",IF(COUNTIF(U$7:U$601,U238)=1,"",COUNTIF(U$7:U$601,U238)))</f>
        <v/>
      </c>
      <c r="Y238" s="36" t="str">
        <f aca="false">IF(X238="","",IF(X238&gt;1,1,""))</f>
        <v/>
      </c>
      <c r="Z238" s="36" t="str">
        <f aca="false">IF(U238="","",IF(LEN(TRIM(U238))&lt;&gt;10,1,""))</f>
        <v/>
      </c>
      <c r="AB238" s="36" t="str">
        <f aca="false">IF(U238="","",IF(OR(LEN(TRIM(H238))&gt;250,LEN(TRIM(H238))&lt;1),1,""))</f>
        <v/>
      </c>
      <c r="AC238" s="36" t="str">
        <f aca="false">IF(U238="","",IF(OR(LEN(TRIM(H238))&gt;220,LEN(TRIM(H238))&lt;1),1,""))</f>
        <v/>
      </c>
      <c r="AD238" s="37" t="n">
        <f aca="false">IF(U238="","",LEN(TRIM(H238)))</f>
        <v>37</v>
      </c>
      <c r="AF238" s="36" t="n">
        <f aca="false">IF(I238="","",_xlfn.IFNA(VLOOKUP(I238,TabelleFisse!$B$4:$C$21,2,0),1))</f>
        <v>0</v>
      </c>
      <c r="AH238" s="36" t="str">
        <f aca="false">IF(U238="","",IF(OR(ISNUMBER(J238)=0,J238&lt;0),1,""))</f>
        <v/>
      </c>
      <c r="AI238" s="36" t="str">
        <f aca="false">IF(U238="","",IF(OR(ISNUMBER(M238)=0,M238&lt;0),1,""))</f>
        <v/>
      </c>
      <c r="AK238" s="36" t="n">
        <f aca="false">IF(OR(U238="",K238=""),"",IF(OR(K238&lt;TabelleFisse!E$4,K238&gt;TabelleFisse!E$5),1,""))</f>
        <v>1</v>
      </c>
      <c r="AL238" s="36" t="str">
        <f aca="false">IF(OR(U238="",L238=""),"",IF(OR(L238&lt;TabelleFisse!E$4,L238&gt;TabelleFisse!E$5),1,""))</f>
        <v/>
      </c>
      <c r="AM238" s="36" t="str">
        <f aca="false">IF(OR(U238="",K238=""),"",IF(K238&gt;TabelleFisse!E$6,1,""))</f>
        <v/>
      </c>
      <c r="AN238" s="36" t="str">
        <f aca="false">IF(OR(U238="",L238=""),"",IF(L238&gt;TabelleFisse!E$6,1,""))</f>
        <v/>
      </c>
      <c r="AP238" s="36" t="n">
        <f aca="false">IF(U238="","",_xlfn.IFNA(VLOOKUP(C238,Partecipanti!$N$10:$O$1203,2,0),1))</f>
        <v>0</v>
      </c>
      <c r="AS238" s="37" t="str">
        <f aca="false">IF(R238=1,CONCATENATE(C238," ",1),"")</f>
        <v>L232 1</v>
      </c>
    </row>
    <row r="239" customFormat="false" ht="100.5" hidden="false" customHeight="true" outlineLevel="0" collapsed="false">
      <c r="A239" s="25" t="s">
        <v>510</v>
      </c>
      <c r="B239" s="21" t="str">
        <f aca="false">IF(Q239="","",Q239)</f>
        <v>ERRORI / ANOMALIE</v>
      </c>
      <c r="C239" s="26" t="str">
        <f aca="false">IF(E239="","",CONCATENATE("L",A239))</f>
        <v>L233</v>
      </c>
      <c r="D239" s="27"/>
      <c r="E239" s="42" t="s">
        <v>511</v>
      </c>
      <c r="F239" s="39" t="e">
        <f aca="false">IF(E239="","",TRIM(#REF!))</f>
        <v>#REF!</v>
      </c>
      <c r="G239" s="40" t="e">
        <f aca="false">IF(E239="","",TRIM(UPPER(#REF!)))</f>
        <v>#REF!</v>
      </c>
      <c r="H239" s="31" t="s">
        <v>43</v>
      </c>
      <c r="I239" s="32" t="s">
        <v>44</v>
      </c>
      <c r="J239" s="43" t="n">
        <v>5000</v>
      </c>
      <c r="K239" s="41" t="n">
        <v>42626</v>
      </c>
      <c r="L239" s="41"/>
      <c r="M239" s="35" t="n">
        <v>0</v>
      </c>
      <c r="N239" s="42"/>
      <c r="O239" s="28" t="s">
        <v>45</v>
      </c>
      <c r="Q239" s="20" t="str">
        <f aca="false">IF(AND(R239="",S239="",U239=""),"",IF(OR(R239=1,S239=1),"ERRORI / ANOMALIE","OK"))</f>
        <v>ERRORI / ANOMALIE</v>
      </c>
      <c r="R239" s="21" t="n">
        <f aca="false">IF(U239="","",IF(SUM(X239:AC239)+SUM(AF239:AP239)&gt;0,1,""))</f>
        <v>1</v>
      </c>
      <c r="S239" s="21" t="str">
        <f aca="false">IF(U239="","",IF(_xlfn.IFNA(VLOOKUP(CONCATENATE(C239," ",1),Partecipanti!AE$10:AF$1203,2,0),1)=1,"",1))</f>
        <v/>
      </c>
      <c r="U239" s="36" t="str">
        <f aca="false">TRIM(E239)</f>
        <v>Z2F1B27365</v>
      </c>
      <c r="V239" s="36"/>
      <c r="W239" s="36" t="n">
        <f aca="false">IF(R239="","",1)</f>
        <v>1</v>
      </c>
      <c r="X239" s="36" t="str">
        <f aca="false">IF(U239="","",IF(COUNTIF(U$7:U$601,U239)=1,"",COUNTIF(U$7:U$601,U239)))</f>
        <v/>
      </c>
      <c r="Y239" s="36" t="str">
        <f aca="false">IF(X239="","",IF(X239&gt;1,1,""))</f>
        <v/>
      </c>
      <c r="Z239" s="36" t="str">
        <f aca="false">IF(U239="","",IF(LEN(TRIM(U239))&lt;&gt;10,1,""))</f>
        <v/>
      </c>
      <c r="AB239" s="36" t="str">
        <f aca="false">IF(U239="","",IF(OR(LEN(TRIM(H239))&gt;250,LEN(TRIM(H239))&lt;1),1,""))</f>
        <v/>
      </c>
      <c r="AC239" s="36" t="str">
        <f aca="false">IF(U239="","",IF(OR(LEN(TRIM(H239))&gt;220,LEN(TRIM(H239))&lt;1),1,""))</f>
        <v/>
      </c>
      <c r="AD239" s="37" t="n">
        <f aca="false">IF(U239="","",LEN(TRIM(H239)))</f>
        <v>37</v>
      </c>
      <c r="AF239" s="36" t="n">
        <f aca="false">IF(I239="","",_xlfn.IFNA(VLOOKUP(I239,TabelleFisse!$B$4:$C$21,2,0),1))</f>
        <v>0</v>
      </c>
      <c r="AH239" s="36" t="str">
        <f aca="false">IF(U239="","",IF(OR(ISNUMBER(J239)=0,J239&lt;0),1,""))</f>
        <v/>
      </c>
      <c r="AI239" s="36" t="str">
        <f aca="false">IF(U239="","",IF(OR(ISNUMBER(M239)=0,M239&lt;0),1,""))</f>
        <v/>
      </c>
      <c r="AK239" s="36" t="n">
        <f aca="false">IF(OR(U239="",K239=""),"",IF(OR(K239&lt;TabelleFisse!E$4,K239&gt;TabelleFisse!E$5),1,""))</f>
        <v>1</v>
      </c>
      <c r="AL239" s="36" t="str">
        <f aca="false">IF(OR(U239="",L239=""),"",IF(OR(L239&lt;TabelleFisse!E$4,L239&gt;TabelleFisse!E$5),1,""))</f>
        <v/>
      </c>
      <c r="AM239" s="36" t="str">
        <f aca="false">IF(OR(U239="",K239=""),"",IF(K239&gt;TabelleFisse!E$6,1,""))</f>
        <v/>
      </c>
      <c r="AN239" s="36" t="str">
        <f aca="false">IF(OR(U239="",L239=""),"",IF(L239&gt;TabelleFisse!E$6,1,""))</f>
        <v/>
      </c>
      <c r="AP239" s="36" t="n">
        <f aca="false">IF(U239="","",_xlfn.IFNA(VLOOKUP(C239,Partecipanti!$N$10:$O$1203,2,0),1))</f>
        <v>0</v>
      </c>
      <c r="AS239" s="37" t="str">
        <f aca="false">IF(R239=1,CONCATENATE(C239," ",1),"")</f>
        <v>L233 1</v>
      </c>
    </row>
    <row r="240" customFormat="false" ht="100.5" hidden="false" customHeight="true" outlineLevel="0" collapsed="false">
      <c r="A240" s="25" t="s">
        <v>512</v>
      </c>
      <c r="B240" s="21" t="str">
        <f aca="false">IF(Q240="","",Q240)</f>
        <v>ERRORI / ANOMALIE</v>
      </c>
      <c r="C240" s="26" t="str">
        <f aca="false">IF(E240="","",CONCATENATE("L",A240))</f>
        <v>L234</v>
      </c>
      <c r="D240" s="27"/>
      <c r="E240" s="42" t="s">
        <v>513</v>
      </c>
      <c r="F240" s="39" t="e">
        <f aca="false">IF(E240="","",TRIM(#REF!))</f>
        <v>#REF!</v>
      </c>
      <c r="G240" s="40" t="e">
        <f aca="false">IF(E240="","",TRIM(UPPER(#REF!)))</f>
        <v>#REF!</v>
      </c>
      <c r="H240" s="31" t="s">
        <v>43</v>
      </c>
      <c r="I240" s="32" t="s">
        <v>44</v>
      </c>
      <c r="J240" s="43" t="n">
        <v>5000</v>
      </c>
      <c r="K240" s="41" t="n">
        <v>42640</v>
      </c>
      <c r="L240" s="41"/>
      <c r="M240" s="35" t="n">
        <v>0</v>
      </c>
      <c r="N240" s="42"/>
      <c r="O240" s="28" t="s">
        <v>45</v>
      </c>
      <c r="Q240" s="20" t="str">
        <f aca="false">IF(AND(R240="",S240="",U240=""),"",IF(OR(R240=1,S240=1),"ERRORI / ANOMALIE","OK"))</f>
        <v>ERRORI / ANOMALIE</v>
      </c>
      <c r="R240" s="21" t="n">
        <f aca="false">IF(U240="","",IF(SUM(X240:AC240)+SUM(AF240:AP240)&gt;0,1,""))</f>
        <v>1</v>
      </c>
      <c r="S240" s="21" t="str">
        <f aca="false">IF(U240="","",IF(_xlfn.IFNA(VLOOKUP(CONCATENATE(C240," ",1),Partecipanti!AE$10:AF$1203,2,0),1)=1,"",1))</f>
        <v/>
      </c>
      <c r="U240" s="36" t="str">
        <f aca="false">TRIM(E240)</f>
        <v>ZCE1B575C2</v>
      </c>
      <c r="V240" s="36"/>
      <c r="W240" s="36" t="n">
        <f aca="false">IF(R240="","",1)</f>
        <v>1</v>
      </c>
      <c r="X240" s="36" t="str">
        <f aca="false">IF(U240="","",IF(COUNTIF(U$7:U$601,U240)=1,"",COUNTIF(U$7:U$601,U240)))</f>
        <v/>
      </c>
      <c r="Y240" s="36" t="str">
        <f aca="false">IF(X240="","",IF(X240&gt;1,1,""))</f>
        <v/>
      </c>
      <c r="Z240" s="36" t="str">
        <f aca="false">IF(U240="","",IF(LEN(TRIM(U240))&lt;&gt;10,1,""))</f>
        <v/>
      </c>
      <c r="AB240" s="36" t="str">
        <f aca="false">IF(U240="","",IF(OR(LEN(TRIM(H240))&gt;250,LEN(TRIM(H240))&lt;1),1,""))</f>
        <v/>
      </c>
      <c r="AC240" s="36" t="str">
        <f aca="false">IF(U240="","",IF(OR(LEN(TRIM(H240))&gt;220,LEN(TRIM(H240))&lt;1),1,""))</f>
        <v/>
      </c>
      <c r="AD240" s="37" t="n">
        <f aca="false">IF(U240="","",LEN(TRIM(H240)))</f>
        <v>37</v>
      </c>
      <c r="AF240" s="36" t="n">
        <f aca="false">IF(I240="","",_xlfn.IFNA(VLOOKUP(I240,TabelleFisse!$B$4:$C$21,2,0),1))</f>
        <v>0</v>
      </c>
      <c r="AH240" s="36" t="str">
        <f aca="false">IF(U240="","",IF(OR(ISNUMBER(J240)=0,J240&lt;0),1,""))</f>
        <v/>
      </c>
      <c r="AI240" s="36" t="str">
        <f aca="false">IF(U240="","",IF(OR(ISNUMBER(M240)=0,M240&lt;0),1,""))</f>
        <v/>
      </c>
      <c r="AK240" s="36" t="n">
        <f aca="false">IF(OR(U240="",K240=""),"",IF(OR(K240&lt;TabelleFisse!E$4,K240&gt;TabelleFisse!E$5),1,""))</f>
        <v>1</v>
      </c>
      <c r="AL240" s="36" t="str">
        <f aca="false">IF(OR(U240="",L240=""),"",IF(OR(L240&lt;TabelleFisse!E$4,L240&gt;TabelleFisse!E$5),1,""))</f>
        <v/>
      </c>
      <c r="AM240" s="36" t="str">
        <f aca="false">IF(OR(U240="",K240=""),"",IF(K240&gt;TabelleFisse!E$6,1,""))</f>
        <v/>
      </c>
      <c r="AN240" s="36" t="str">
        <f aca="false">IF(OR(U240="",L240=""),"",IF(L240&gt;TabelleFisse!E$6,1,""))</f>
        <v/>
      </c>
      <c r="AP240" s="36" t="n">
        <f aca="false">IF(U240="","",_xlfn.IFNA(VLOOKUP(C240,Partecipanti!$N$10:$O$1203,2,0),1))</f>
        <v>0</v>
      </c>
      <c r="AS240" s="37" t="str">
        <f aca="false">IF(R240=1,CONCATENATE(C240," ",1),"")</f>
        <v>L234 1</v>
      </c>
    </row>
    <row r="241" customFormat="false" ht="100.5" hidden="false" customHeight="true" outlineLevel="0" collapsed="false">
      <c r="A241" s="25" t="s">
        <v>514</v>
      </c>
      <c r="B241" s="21" t="str">
        <f aca="false">IF(Q241="","",Q241)</f>
        <v>ERRORI / ANOMALIE</v>
      </c>
      <c r="C241" s="26" t="str">
        <f aca="false">IF(E241="","",CONCATENATE("L",A241))</f>
        <v>L235</v>
      </c>
      <c r="D241" s="27"/>
      <c r="E241" s="42" t="s">
        <v>515</v>
      </c>
      <c r="F241" s="39" t="e">
        <f aca="false">IF(E241="","",TRIM(#REF!))</f>
        <v>#REF!</v>
      </c>
      <c r="G241" s="40" t="e">
        <f aca="false">IF(E241="","",TRIM(UPPER(#REF!)))</f>
        <v>#REF!</v>
      </c>
      <c r="H241" s="31" t="s">
        <v>43</v>
      </c>
      <c r="I241" s="32" t="s">
        <v>44</v>
      </c>
      <c r="J241" s="43" t="n">
        <v>5000</v>
      </c>
      <c r="K241" s="41" t="n">
        <v>42642</v>
      </c>
      <c r="L241" s="41"/>
      <c r="M241" s="35" t="n">
        <v>0</v>
      </c>
      <c r="N241" s="42"/>
      <c r="O241" s="28" t="s">
        <v>45</v>
      </c>
      <c r="Q241" s="20" t="str">
        <f aca="false">IF(AND(R241="",S241="",U241=""),"",IF(OR(R241=1,S241=1),"ERRORI / ANOMALIE","OK"))</f>
        <v>ERRORI / ANOMALIE</v>
      </c>
      <c r="R241" s="21" t="n">
        <f aca="false">IF(U241="","",IF(SUM(X241:AC241)+SUM(AF241:AP241)&gt;0,1,""))</f>
        <v>1</v>
      </c>
      <c r="S241" s="21" t="str">
        <f aca="false">IF(U241="","",IF(_xlfn.IFNA(VLOOKUP(CONCATENATE(C241," ",1),Partecipanti!AE$10:AF$1203,2,0),1)=1,"",1))</f>
        <v/>
      </c>
      <c r="U241" s="36" t="str">
        <f aca="false">TRIM(E241)</f>
        <v>Z5C1B5DB65</v>
      </c>
      <c r="V241" s="36"/>
      <c r="W241" s="36" t="n">
        <f aca="false">IF(R241="","",1)</f>
        <v>1</v>
      </c>
      <c r="X241" s="36" t="str">
        <f aca="false">IF(U241="","",IF(COUNTIF(U$7:U$601,U241)=1,"",COUNTIF(U$7:U$601,U241)))</f>
        <v/>
      </c>
      <c r="Y241" s="36" t="str">
        <f aca="false">IF(X241="","",IF(X241&gt;1,1,""))</f>
        <v/>
      </c>
      <c r="Z241" s="36" t="str">
        <f aca="false">IF(U241="","",IF(LEN(TRIM(U241))&lt;&gt;10,1,""))</f>
        <v/>
      </c>
      <c r="AB241" s="36" t="str">
        <f aca="false">IF(U241="","",IF(OR(LEN(TRIM(H241))&gt;250,LEN(TRIM(H241))&lt;1),1,""))</f>
        <v/>
      </c>
      <c r="AC241" s="36" t="str">
        <f aca="false">IF(U241="","",IF(OR(LEN(TRIM(H241))&gt;220,LEN(TRIM(H241))&lt;1),1,""))</f>
        <v/>
      </c>
      <c r="AD241" s="37" t="n">
        <f aca="false">IF(U241="","",LEN(TRIM(H241)))</f>
        <v>37</v>
      </c>
      <c r="AF241" s="36" t="n">
        <f aca="false">IF(I241="","",_xlfn.IFNA(VLOOKUP(I241,TabelleFisse!$B$4:$C$21,2,0),1))</f>
        <v>0</v>
      </c>
      <c r="AH241" s="36" t="str">
        <f aca="false">IF(U241="","",IF(OR(ISNUMBER(J241)=0,J241&lt;0),1,""))</f>
        <v/>
      </c>
      <c r="AI241" s="36" t="str">
        <f aca="false">IF(U241="","",IF(OR(ISNUMBER(M241)=0,M241&lt;0),1,""))</f>
        <v/>
      </c>
      <c r="AK241" s="36" t="n">
        <f aca="false">IF(OR(U241="",K241=""),"",IF(OR(K241&lt;TabelleFisse!E$4,K241&gt;TabelleFisse!E$5),1,""))</f>
        <v>1</v>
      </c>
      <c r="AL241" s="36" t="str">
        <f aca="false">IF(OR(U241="",L241=""),"",IF(OR(L241&lt;TabelleFisse!E$4,L241&gt;TabelleFisse!E$5),1,""))</f>
        <v/>
      </c>
      <c r="AM241" s="36" t="str">
        <f aca="false">IF(OR(U241="",K241=""),"",IF(K241&gt;TabelleFisse!E$6,1,""))</f>
        <v/>
      </c>
      <c r="AN241" s="36" t="str">
        <f aca="false">IF(OR(U241="",L241=""),"",IF(L241&gt;TabelleFisse!E$6,1,""))</f>
        <v/>
      </c>
      <c r="AP241" s="36" t="n">
        <f aca="false">IF(U241="","",_xlfn.IFNA(VLOOKUP(C241,Partecipanti!$N$10:$O$1203,2,0),1))</f>
        <v>0</v>
      </c>
      <c r="AS241" s="37" t="str">
        <f aca="false">IF(R241=1,CONCATENATE(C241," ",1),"")</f>
        <v>L235 1</v>
      </c>
    </row>
    <row r="242" customFormat="false" ht="100.5" hidden="false" customHeight="true" outlineLevel="0" collapsed="false">
      <c r="A242" s="25" t="s">
        <v>516</v>
      </c>
      <c r="B242" s="21" t="str">
        <f aca="false">IF(Q242="","",Q242)</f>
        <v>ERRORI / ANOMALIE</v>
      </c>
      <c r="C242" s="26" t="str">
        <f aca="false">IF(E242="","",CONCATENATE("L",A242))</f>
        <v>L236</v>
      </c>
      <c r="D242" s="27"/>
      <c r="E242" s="42" t="s">
        <v>517</v>
      </c>
      <c r="F242" s="39" t="e">
        <f aca="false">IF(E242="","",TRIM(#REF!))</f>
        <v>#REF!</v>
      </c>
      <c r="G242" s="40" t="e">
        <f aca="false">IF(E242="","",TRIM(UPPER(#REF!)))</f>
        <v>#REF!</v>
      </c>
      <c r="H242" s="31" t="s">
        <v>43</v>
      </c>
      <c r="I242" s="32" t="s">
        <v>44</v>
      </c>
      <c r="J242" s="43" t="n">
        <v>10000</v>
      </c>
      <c r="K242" s="41" t="n">
        <v>42649</v>
      </c>
      <c r="L242" s="41"/>
      <c r="M242" s="35" t="n">
        <v>0</v>
      </c>
      <c r="N242" s="42"/>
      <c r="O242" s="28" t="s">
        <v>45</v>
      </c>
      <c r="Q242" s="20" t="str">
        <f aca="false">IF(AND(R242="",S242="",U242=""),"",IF(OR(R242=1,S242=1),"ERRORI / ANOMALIE","OK"))</f>
        <v>ERRORI / ANOMALIE</v>
      </c>
      <c r="R242" s="21" t="n">
        <f aca="false">IF(U242="","",IF(SUM(X242:AC242)+SUM(AF242:AP242)&gt;0,1,""))</f>
        <v>1</v>
      </c>
      <c r="S242" s="21" t="str">
        <f aca="false">IF(U242="","",IF(_xlfn.IFNA(VLOOKUP(CONCATENATE(C242," ",1),Partecipanti!AE$10:AF$1203,2,0),1)=1,"",1))</f>
        <v/>
      </c>
      <c r="U242" s="36" t="str">
        <f aca="false">TRIM(E242)</f>
        <v>ZF61B7A0B3</v>
      </c>
      <c r="V242" s="36"/>
      <c r="W242" s="36" t="n">
        <f aca="false">IF(R242="","",1)</f>
        <v>1</v>
      </c>
      <c r="X242" s="36" t="str">
        <f aca="false">IF(U242="","",IF(COUNTIF(U$7:U$601,U242)=1,"",COUNTIF(U$7:U$601,U242)))</f>
        <v/>
      </c>
      <c r="Y242" s="36" t="str">
        <f aca="false">IF(X242="","",IF(X242&gt;1,1,""))</f>
        <v/>
      </c>
      <c r="Z242" s="36" t="str">
        <f aca="false">IF(U242="","",IF(LEN(TRIM(U242))&lt;&gt;10,1,""))</f>
        <v/>
      </c>
      <c r="AB242" s="36" t="str">
        <f aca="false">IF(U242="","",IF(OR(LEN(TRIM(H242))&gt;250,LEN(TRIM(H242))&lt;1),1,""))</f>
        <v/>
      </c>
      <c r="AC242" s="36" t="str">
        <f aca="false">IF(U242="","",IF(OR(LEN(TRIM(H242))&gt;220,LEN(TRIM(H242))&lt;1),1,""))</f>
        <v/>
      </c>
      <c r="AD242" s="37" t="n">
        <f aca="false">IF(U242="","",LEN(TRIM(H242)))</f>
        <v>37</v>
      </c>
      <c r="AF242" s="36" t="n">
        <f aca="false">IF(I242="","",_xlfn.IFNA(VLOOKUP(I242,TabelleFisse!$B$4:$C$21,2,0),1))</f>
        <v>0</v>
      </c>
      <c r="AH242" s="36" t="str">
        <f aca="false">IF(U242="","",IF(OR(ISNUMBER(J242)=0,J242&lt;0),1,""))</f>
        <v/>
      </c>
      <c r="AI242" s="36" t="str">
        <f aca="false">IF(U242="","",IF(OR(ISNUMBER(M242)=0,M242&lt;0),1,""))</f>
        <v/>
      </c>
      <c r="AK242" s="36" t="n">
        <f aca="false">IF(OR(U242="",K242=""),"",IF(OR(K242&lt;TabelleFisse!E$4,K242&gt;TabelleFisse!E$5),1,""))</f>
        <v>1</v>
      </c>
      <c r="AL242" s="36" t="str">
        <f aca="false">IF(OR(U242="",L242=""),"",IF(OR(L242&lt;TabelleFisse!E$4,L242&gt;TabelleFisse!E$5),1,""))</f>
        <v/>
      </c>
      <c r="AM242" s="36" t="str">
        <f aca="false">IF(OR(U242="",K242=""),"",IF(K242&gt;TabelleFisse!E$6,1,""))</f>
        <v/>
      </c>
      <c r="AN242" s="36" t="str">
        <f aca="false">IF(OR(U242="",L242=""),"",IF(L242&gt;TabelleFisse!E$6,1,""))</f>
        <v/>
      </c>
      <c r="AP242" s="36" t="n">
        <f aca="false">IF(U242="","",_xlfn.IFNA(VLOOKUP(C242,Partecipanti!$N$10:$O$1203,2,0),1))</f>
        <v>0</v>
      </c>
      <c r="AS242" s="37" t="str">
        <f aca="false">IF(R242=1,CONCATENATE(C242," ",1),"")</f>
        <v>L236 1</v>
      </c>
    </row>
    <row r="243" customFormat="false" ht="100.5" hidden="false" customHeight="true" outlineLevel="0" collapsed="false">
      <c r="A243" s="25" t="s">
        <v>518</v>
      </c>
      <c r="B243" s="21" t="str">
        <f aca="false">IF(Q243="","",Q243)</f>
        <v>ERRORI / ANOMALIE</v>
      </c>
      <c r="C243" s="26" t="str">
        <f aca="false">IF(E243="","",CONCATENATE("L",A243))</f>
        <v>L237</v>
      </c>
      <c r="D243" s="27"/>
      <c r="E243" s="42" t="s">
        <v>519</v>
      </c>
      <c r="F243" s="39" t="e">
        <f aca="false">IF(E243="","",TRIM(#REF!))</f>
        <v>#REF!</v>
      </c>
      <c r="G243" s="40" t="e">
        <f aca="false">IF(E243="","",TRIM(UPPER(#REF!)))</f>
        <v>#REF!</v>
      </c>
      <c r="H243" s="31" t="s">
        <v>43</v>
      </c>
      <c r="I243" s="32" t="s">
        <v>44</v>
      </c>
      <c r="J243" s="43" t="n">
        <v>5000</v>
      </c>
      <c r="K243" s="41" t="n">
        <v>42661</v>
      </c>
      <c r="L243" s="41"/>
      <c r="M243" s="35" t="n">
        <v>0</v>
      </c>
      <c r="N243" s="42"/>
      <c r="O243" s="28" t="s">
        <v>45</v>
      </c>
      <c r="Q243" s="20" t="str">
        <f aca="false">IF(AND(R243="",S243="",U243=""),"",IF(OR(R243=1,S243=1),"ERRORI / ANOMALIE","OK"))</f>
        <v>ERRORI / ANOMALIE</v>
      </c>
      <c r="R243" s="21" t="n">
        <f aca="false">IF(U243="","",IF(SUM(X243:AC243)+SUM(AF243:AP243)&gt;0,1,""))</f>
        <v>1</v>
      </c>
      <c r="S243" s="21" t="str">
        <f aca="false">IF(U243="","",IF(_xlfn.IFNA(VLOOKUP(CONCATENATE(C243," ",1),Partecipanti!AE$10:AF$1203,2,0),1)=1,"",1))</f>
        <v/>
      </c>
      <c r="U243" s="36" t="str">
        <f aca="false">TRIM(E243)</f>
        <v>ZAF1BA3FD0</v>
      </c>
      <c r="V243" s="36"/>
      <c r="W243" s="36" t="n">
        <f aca="false">IF(R243="","",1)</f>
        <v>1</v>
      </c>
      <c r="X243" s="36" t="str">
        <f aca="false">IF(U243="","",IF(COUNTIF(U$7:U$601,U243)=1,"",COUNTIF(U$7:U$601,U243)))</f>
        <v/>
      </c>
      <c r="Y243" s="36" t="str">
        <f aca="false">IF(X243="","",IF(X243&gt;1,1,""))</f>
        <v/>
      </c>
      <c r="Z243" s="36" t="str">
        <f aca="false">IF(U243="","",IF(LEN(TRIM(U243))&lt;&gt;10,1,""))</f>
        <v/>
      </c>
      <c r="AB243" s="36" t="str">
        <f aca="false">IF(U243="","",IF(OR(LEN(TRIM(H243))&gt;250,LEN(TRIM(H243))&lt;1),1,""))</f>
        <v/>
      </c>
      <c r="AC243" s="36" t="str">
        <f aca="false">IF(U243="","",IF(OR(LEN(TRIM(H243))&gt;220,LEN(TRIM(H243))&lt;1),1,""))</f>
        <v/>
      </c>
      <c r="AD243" s="37" t="n">
        <f aca="false">IF(U243="","",LEN(TRIM(H243)))</f>
        <v>37</v>
      </c>
      <c r="AF243" s="36" t="n">
        <f aca="false">IF(I243="","",_xlfn.IFNA(VLOOKUP(I243,TabelleFisse!$B$4:$C$21,2,0),1))</f>
        <v>0</v>
      </c>
      <c r="AH243" s="36" t="str">
        <f aca="false">IF(U243="","",IF(OR(ISNUMBER(J243)=0,J243&lt;0),1,""))</f>
        <v/>
      </c>
      <c r="AI243" s="36" t="str">
        <f aca="false">IF(U243="","",IF(OR(ISNUMBER(M243)=0,M243&lt;0),1,""))</f>
        <v/>
      </c>
      <c r="AK243" s="36" t="n">
        <f aca="false">IF(OR(U243="",K243=""),"",IF(OR(K243&lt;TabelleFisse!E$4,K243&gt;TabelleFisse!E$5),1,""))</f>
        <v>1</v>
      </c>
      <c r="AL243" s="36" t="str">
        <f aca="false">IF(OR(U243="",L243=""),"",IF(OR(L243&lt;TabelleFisse!E$4,L243&gt;TabelleFisse!E$5),1,""))</f>
        <v/>
      </c>
      <c r="AM243" s="36" t="str">
        <f aca="false">IF(OR(U243="",K243=""),"",IF(K243&gt;TabelleFisse!E$6,1,""))</f>
        <v/>
      </c>
      <c r="AN243" s="36" t="str">
        <f aca="false">IF(OR(U243="",L243=""),"",IF(L243&gt;TabelleFisse!E$6,1,""))</f>
        <v/>
      </c>
      <c r="AP243" s="36" t="n">
        <f aca="false">IF(U243="","",_xlfn.IFNA(VLOOKUP(C243,Partecipanti!$N$10:$O$1203,2,0),1))</f>
        <v>0</v>
      </c>
      <c r="AS243" s="37" t="str">
        <f aca="false">IF(R243=1,CONCATENATE(C243," ",1),"")</f>
        <v>L237 1</v>
      </c>
    </row>
    <row r="244" customFormat="false" ht="100.5" hidden="false" customHeight="true" outlineLevel="0" collapsed="false">
      <c r="A244" s="25" t="s">
        <v>520</v>
      </c>
      <c r="B244" s="21" t="str">
        <f aca="false">IF(Q244="","",Q244)</f>
        <v>ERRORI / ANOMALIE</v>
      </c>
      <c r="C244" s="26" t="str">
        <f aca="false">IF(E244="","",CONCATENATE("L",A244))</f>
        <v>L238</v>
      </c>
      <c r="D244" s="27"/>
      <c r="E244" s="42" t="s">
        <v>521</v>
      </c>
      <c r="F244" s="39" t="e">
        <f aca="false">IF(E244="","",TRIM(#REF!))</f>
        <v>#REF!</v>
      </c>
      <c r="G244" s="40" t="e">
        <f aca="false">IF(E244="","",TRIM(UPPER(#REF!)))</f>
        <v>#REF!</v>
      </c>
      <c r="H244" s="31" t="s">
        <v>43</v>
      </c>
      <c r="I244" s="32" t="s">
        <v>44</v>
      </c>
      <c r="J244" s="43" t="n">
        <v>10000</v>
      </c>
      <c r="K244" s="41" t="n">
        <v>42663</v>
      </c>
      <c r="L244" s="41"/>
      <c r="M244" s="35" t="n">
        <v>0</v>
      </c>
      <c r="N244" s="42"/>
      <c r="O244" s="28" t="s">
        <v>45</v>
      </c>
      <c r="Q244" s="20" t="str">
        <f aca="false">IF(AND(R244="",S244="",U244=""),"",IF(OR(R244=1,S244=1),"ERRORI / ANOMALIE","OK"))</f>
        <v>ERRORI / ANOMALIE</v>
      </c>
      <c r="R244" s="21" t="n">
        <f aca="false">IF(U244="","",IF(SUM(X244:AC244)+SUM(AF244:AP244)&gt;0,1,""))</f>
        <v>1</v>
      </c>
      <c r="S244" s="21" t="str">
        <f aca="false">IF(U244="","",IF(_xlfn.IFNA(VLOOKUP(CONCATENATE(C244," ",1),Partecipanti!AE$10:AF$1203,2,0),1)=1,"",1))</f>
        <v/>
      </c>
      <c r="U244" s="36" t="str">
        <f aca="false">TRIM(E244)</f>
        <v>Z391BAA55A</v>
      </c>
      <c r="V244" s="36"/>
      <c r="W244" s="36" t="n">
        <f aca="false">IF(R244="","",1)</f>
        <v>1</v>
      </c>
      <c r="X244" s="36" t="str">
        <f aca="false">IF(U244="","",IF(COUNTIF(U$7:U$601,U244)=1,"",COUNTIF(U$7:U$601,U244)))</f>
        <v/>
      </c>
      <c r="Y244" s="36" t="str">
        <f aca="false">IF(X244="","",IF(X244&gt;1,1,""))</f>
        <v/>
      </c>
      <c r="Z244" s="36" t="str">
        <f aca="false">IF(U244="","",IF(LEN(TRIM(U244))&lt;&gt;10,1,""))</f>
        <v/>
      </c>
      <c r="AB244" s="36" t="str">
        <f aca="false">IF(U244="","",IF(OR(LEN(TRIM(H244))&gt;250,LEN(TRIM(H244))&lt;1),1,""))</f>
        <v/>
      </c>
      <c r="AC244" s="36" t="str">
        <f aca="false">IF(U244="","",IF(OR(LEN(TRIM(H244))&gt;220,LEN(TRIM(H244))&lt;1),1,""))</f>
        <v/>
      </c>
      <c r="AD244" s="37" t="n">
        <f aca="false">IF(U244="","",LEN(TRIM(H244)))</f>
        <v>37</v>
      </c>
      <c r="AF244" s="36" t="n">
        <f aca="false">IF(I244="","",_xlfn.IFNA(VLOOKUP(I244,TabelleFisse!$B$4:$C$21,2,0),1))</f>
        <v>0</v>
      </c>
      <c r="AH244" s="36" t="str">
        <f aca="false">IF(U244="","",IF(OR(ISNUMBER(J244)=0,J244&lt;0),1,""))</f>
        <v/>
      </c>
      <c r="AI244" s="36" t="str">
        <f aca="false">IF(U244="","",IF(OR(ISNUMBER(M244)=0,M244&lt;0),1,""))</f>
        <v/>
      </c>
      <c r="AK244" s="36" t="n">
        <f aca="false">IF(OR(U244="",K244=""),"",IF(OR(K244&lt;TabelleFisse!E$4,K244&gt;TabelleFisse!E$5),1,""))</f>
        <v>1</v>
      </c>
      <c r="AL244" s="36" t="str">
        <f aca="false">IF(OR(U244="",L244=""),"",IF(OR(L244&lt;TabelleFisse!E$4,L244&gt;TabelleFisse!E$5),1,""))</f>
        <v/>
      </c>
      <c r="AM244" s="36" t="str">
        <f aca="false">IF(OR(U244="",K244=""),"",IF(K244&gt;TabelleFisse!E$6,1,""))</f>
        <v/>
      </c>
      <c r="AN244" s="36" t="str">
        <f aca="false">IF(OR(U244="",L244=""),"",IF(L244&gt;TabelleFisse!E$6,1,""))</f>
        <v/>
      </c>
      <c r="AP244" s="36" t="n">
        <f aca="false">IF(U244="","",_xlfn.IFNA(VLOOKUP(C244,Partecipanti!$N$10:$O$1203,2,0),1))</f>
        <v>0</v>
      </c>
      <c r="AS244" s="37" t="str">
        <f aca="false">IF(R244=1,CONCATENATE(C244," ",1),"")</f>
        <v>L238 1</v>
      </c>
    </row>
    <row r="245" customFormat="false" ht="100.5" hidden="false" customHeight="true" outlineLevel="0" collapsed="false">
      <c r="A245" s="25" t="s">
        <v>522</v>
      </c>
      <c r="B245" s="21" t="str">
        <f aca="false">IF(Q245="","",Q245)</f>
        <v>ERRORI / ANOMALIE</v>
      </c>
      <c r="C245" s="26" t="str">
        <f aca="false">IF(E245="","",CONCATENATE("L",A245))</f>
        <v>L239</v>
      </c>
      <c r="D245" s="27"/>
      <c r="E245" s="42" t="s">
        <v>523</v>
      </c>
      <c r="F245" s="39" t="e">
        <f aca="false">IF(E245="","",TRIM(#REF!))</f>
        <v>#REF!</v>
      </c>
      <c r="G245" s="40" t="e">
        <f aca="false">IF(E245="","",TRIM(UPPER(#REF!)))</f>
        <v>#REF!</v>
      </c>
      <c r="H245" s="31" t="s">
        <v>43</v>
      </c>
      <c r="I245" s="32" t="s">
        <v>44</v>
      </c>
      <c r="J245" s="43" t="n">
        <v>1000</v>
      </c>
      <c r="K245" s="41" t="n">
        <v>42670</v>
      </c>
      <c r="L245" s="41"/>
      <c r="M245" s="35" t="n">
        <v>0</v>
      </c>
      <c r="N245" s="42"/>
      <c r="O245" s="28" t="s">
        <v>45</v>
      </c>
      <c r="Q245" s="20" t="str">
        <f aca="false">IF(AND(R245="",S245="",U245=""),"",IF(OR(R245=1,S245=1),"ERRORI / ANOMALIE","OK"))</f>
        <v>ERRORI / ANOMALIE</v>
      </c>
      <c r="R245" s="21" t="n">
        <f aca="false">IF(U245="","",IF(SUM(X245:AC245)+SUM(AF245:AP245)&gt;0,1,""))</f>
        <v>1</v>
      </c>
      <c r="S245" s="21" t="str">
        <f aca="false">IF(U245="","",IF(_xlfn.IFNA(VLOOKUP(CONCATENATE(C245," ",1),Partecipanti!AE$10:AF$1203,2,0),1)=1,"",1))</f>
        <v/>
      </c>
      <c r="U245" s="36" t="str">
        <f aca="false">TRIM(E245)</f>
        <v>ZB51BC6D5B</v>
      </c>
      <c r="V245" s="36"/>
      <c r="W245" s="36" t="n">
        <f aca="false">IF(R245="","",1)</f>
        <v>1</v>
      </c>
      <c r="X245" s="36" t="str">
        <f aca="false">IF(U245="","",IF(COUNTIF(U$7:U$601,U245)=1,"",COUNTIF(U$7:U$601,U245)))</f>
        <v/>
      </c>
      <c r="Y245" s="36" t="str">
        <f aca="false">IF(X245="","",IF(X245&gt;1,1,""))</f>
        <v/>
      </c>
      <c r="Z245" s="36" t="str">
        <f aca="false">IF(U245="","",IF(LEN(TRIM(U245))&lt;&gt;10,1,""))</f>
        <v/>
      </c>
      <c r="AB245" s="36" t="str">
        <f aca="false">IF(U245="","",IF(OR(LEN(TRIM(H245))&gt;250,LEN(TRIM(H245))&lt;1),1,""))</f>
        <v/>
      </c>
      <c r="AC245" s="36" t="str">
        <f aca="false">IF(U245="","",IF(OR(LEN(TRIM(H245))&gt;220,LEN(TRIM(H245))&lt;1),1,""))</f>
        <v/>
      </c>
      <c r="AD245" s="37" t="n">
        <f aca="false">IF(U245="","",LEN(TRIM(H245)))</f>
        <v>37</v>
      </c>
      <c r="AF245" s="36" t="n">
        <f aca="false">IF(I245="","",_xlfn.IFNA(VLOOKUP(I245,TabelleFisse!$B$4:$C$21,2,0),1))</f>
        <v>0</v>
      </c>
      <c r="AH245" s="36" t="str">
        <f aca="false">IF(U245="","",IF(OR(ISNUMBER(J245)=0,J245&lt;0),1,""))</f>
        <v/>
      </c>
      <c r="AI245" s="36" t="str">
        <f aca="false">IF(U245="","",IF(OR(ISNUMBER(M245)=0,M245&lt;0),1,""))</f>
        <v/>
      </c>
      <c r="AK245" s="36" t="n">
        <f aca="false">IF(OR(U245="",K245=""),"",IF(OR(K245&lt;TabelleFisse!E$4,K245&gt;TabelleFisse!E$5),1,""))</f>
        <v>1</v>
      </c>
      <c r="AL245" s="36" t="str">
        <f aca="false">IF(OR(U245="",L245=""),"",IF(OR(L245&lt;TabelleFisse!E$4,L245&gt;TabelleFisse!E$5),1,""))</f>
        <v/>
      </c>
      <c r="AM245" s="36" t="str">
        <f aca="false">IF(OR(U245="",K245=""),"",IF(K245&gt;TabelleFisse!E$6,1,""))</f>
        <v/>
      </c>
      <c r="AN245" s="36" t="str">
        <f aca="false">IF(OR(U245="",L245=""),"",IF(L245&gt;TabelleFisse!E$6,1,""))</f>
        <v/>
      </c>
      <c r="AP245" s="36" t="n">
        <f aca="false">IF(U245="","",_xlfn.IFNA(VLOOKUP(C245,Partecipanti!$N$10:$O$1203,2,0),1))</f>
        <v>0</v>
      </c>
      <c r="AS245" s="37" t="str">
        <f aca="false">IF(R245=1,CONCATENATE(C245," ",1),"")</f>
        <v>L239 1</v>
      </c>
    </row>
    <row r="246" customFormat="false" ht="100.5" hidden="false" customHeight="true" outlineLevel="0" collapsed="false">
      <c r="A246" s="25" t="s">
        <v>524</v>
      </c>
      <c r="B246" s="21" t="str">
        <f aca="false">IF(Q246="","",Q246)</f>
        <v>ERRORI / ANOMALIE</v>
      </c>
      <c r="C246" s="26" t="str">
        <f aca="false">IF(E246="","",CONCATENATE("L",A246))</f>
        <v>L240</v>
      </c>
      <c r="D246" s="27"/>
      <c r="E246" s="42" t="s">
        <v>525</v>
      </c>
      <c r="F246" s="39" t="e">
        <f aca="false">IF(E246="","",TRIM(#REF!))</f>
        <v>#REF!</v>
      </c>
      <c r="G246" s="40" t="e">
        <f aca="false">IF(E246="","",TRIM(UPPER(#REF!)))</f>
        <v>#REF!</v>
      </c>
      <c r="H246" s="31" t="s">
        <v>43</v>
      </c>
      <c r="I246" s="32" t="s">
        <v>44</v>
      </c>
      <c r="J246" s="43" t="n">
        <v>5000</v>
      </c>
      <c r="K246" s="41" t="n">
        <v>42674</v>
      </c>
      <c r="L246" s="41"/>
      <c r="M246" s="35" t="n">
        <v>0</v>
      </c>
      <c r="N246" s="42"/>
      <c r="O246" s="28" t="s">
        <v>45</v>
      </c>
      <c r="Q246" s="20" t="str">
        <f aca="false">IF(AND(R246="",S246="",U246=""),"",IF(OR(R246=1,S246=1),"ERRORI / ANOMALIE","OK"))</f>
        <v>ERRORI / ANOMALIE</v>
      </c>
      <c r="R246" s="21" t="n">
        <f aca="false">IF(U246="","",IF(SUM(X246:AC246)+SUM(AF246:AP246)&gt;0,1,""))</f>
        <v>1</v>
      </c>
      <c r="S246" s="21" t="str">
        <f aca="false">IF(U246="","",IF(_xlfn.IFNA(VLOOKUP(CONCATENATE(C246," ",1),Partecipanti!AE$10:AF$1203,2,0),1)=1,"",1))</f>
        <v/>
      </c>
      <c r="U246" s="36" t="str">
        <f aca="false">TRIM(E246)</f>
        <v>Z521BD090A</v>
      </c>
      <c r="V246" s="36"/>
      <c r="W246" s="36" t="n">
        <f aca="false">IF(R246="","",1)</f>
        <v>1</v>
      </c>
      <c r="X246" s="36" t="str">
        <f aca="false">IF(U246="","",IF(COUNTIF(U$7:U$601,U246)=1,"",COUNTIF(U$7:U$601,U246)))</f>
        <v/>
      </c>
      <c r="Y246" s="36" t="str">
        <f aca="false">IF(X246="","",IF(X246&gt;1,1,""))</f>
        <v/>
      </c>
      <c r="Z246" s="36" t="str">
        <f aca="false">IF(U246="","",IF(LEN(TRIM(U246))&lt;&gt;10,1,""))</f>
        <v/>
      </c>
      <c r="AB246" s="36" t="str">
        <f aca="false">IF(U246="","",IF(OR(LEN(TRIM(H246))&gt;250,LEN(TRIM(H246))&lt;1),1,""))</f>
        <v/>
      </c>
      <c r="AC246" s="36" t="str">
        <f aca="false">IF(U246="","",IF(OR(LEN(TRIM(H246))&gt;220,LEN(TRIM(H246))&lt;1),1,""))</f>
        <v/>
      </c>
      <c r="AD246" s="37" t="n">
        <f aca="false">IF(U246="","",LEN(TRIM(H246)))</f>
        <v>37</v>
      </c>
      <c r="AF246" s="36" t="n">
        <f aca="false">IF(I246="","",_xlfn.IFNA(VLOOKUP(I246,TabelleFisse!$B$4:$C$21,2,0),1))</f>
        <v>0</v>
      </c>
      <c r="AH246" s="36" t="str">
        <f aca="false">IF(U246="","",IF(OR(ISNUMBER(J246)=0,J246&lt;0),1,""))</f>
        <v/>
      </c>
      <c r="AI246" s="36" t="str">
        <f aca="false">IF(U246="","",IF(OR(ISNUMBER(M246)=0,M246&lt;0),1,""))</f>
        <v/>
      </c>
      <c r="AK246" s="36" t="n">
        <f aca="false">IF(OR(U246="",K246=""),"",IF(OR(K246&lt;TabelleFisse!E$4,K246&gt;TabelleFisse!E$5),1,""))</f>
        <v>1</v>
      </c>
      <c r="AL246" s="36" t="str">
        <f aca="false">IF(OR(U246="",L246=""),"",IF(OR(L246&lt;TabelleFisse!E$4,L246&gt;TabelleFisse!E$5),1,""))</f>
        <v/>
      </c>
      <c r="AM246" s="36" t="str">
        <f aca="false">IF(OR(U246="",K246=""),"",IF(K246&gt;TabelleFisse!E$6,1,""))</f>
        <v/>
      </c>
      <c r="AN246" s="36" t="str">
        <f aca="false">IF(OR(U246="",L246=""),"",IF(L246&gt;TabelleFisse!E$6,1,""))</f>
        <v/>
      </c>
      <c r="AP246" s="36" t="n">
        <f aca="false">IF(U246="","",_xlfn.IFNA(VLOOKUP(C246,Partecipanti!$N$10:$O$1203,2,0),1))</f>
        <v>0</v>
      </c>
      <c r="AS246" s="37" t="str">
        <f aca="false">IF(R246=1,CONCATENATE(C246," ",1),"")</f>
        <v>L240 1</v>
      </c>
    </row>
    <row r="247" customFormat="false" ht="100.5" hidden="false" customHeight="true" outlineLevel="0" collapsed="false">
      <c r="A247" s="25" t="s">
        <v>526</v>
      </c>
      <c r="B247" s="21" t="str">
        <f aca="false">IF(Q247="","",Q247)</f>
        <v>ERRORI / ANOMALIE</v>
      </c>
      <c r="C247" s="26" t="str">
        <f aca="false">IF(E247="","",CONCATENATE("L",A247))</f>
        <v>L241</v>
      </c>
      <c r="D247" s="27"/>
      <c r="E247" s="42" t="s">
        <v>527</v>
      </c>
      <c r="F247" s="39" t="e">
        <f aca="false">IF(E247="","",TRIM(#REF!))</f>
        <v>#REF!</v>
      </c>
      <c r="G247" s="40" t="e">
        <f aca="false">IF(E247="","",TRIM(UPPER(#REF!)))</f>
        <v>#REF!</v>
      </c>
      <c r="H247" s="31" t="s">
        <v>43</v>
      </c>
      <c r="I247" s="32" t="s">
        <v>44</v>
      </c>
      <c r="J247" s="43" t="n">
        <v>5000</v>
      </c>
      <c r="K247" s="41" t="n">
        <v>42691</v>
      </c>
      <c r="L247" s="41"/>
      <c r="M247" s="35" t="n">
        <v>0</v>
      </c>
      <c r="N247" s="42"/>
      <c r="O247" s="28" t="s">
        <v>45</v>
      </c>
      <c r="Q247" s="20" t="str">
        <f aca="false">IF(AND(R247="",S247="",U247=""),"",IF(OR(R247=1,S247=1),"ERRORI / ANOMALIE","OK"))</f>
        <v>ERRORI / ANOMALIE</v>
      </c>
      <c r="R247" s="21" t="n">
        <f aca="false">IF(U247="","",IF(SUM(X247:AC247)+SUM(AF247:AP247)&gt;0,1,""))</f>
        <v>1</v>
      </c>
      <c r="S247" s="21" t="str">
        <f aca="false">IF(U247="","",IF(_xlfn.IFNA(VLOOKUP(CONCATENATE(C247," ",1),Partecipanti!AE$10:AF$1203,2,0),1)=1,"",1))</f>
        <v/>
      </c>
      <c r="U247" s="36" t="str">
        <f aca="false">TRIM(E247)</f>
        <v>Z451C116CB</v>
      </c>
      <c r="V247" s="36"/>
      <c r="W247" s="36" t="n">
        <f aca="false">IF(R247="","",1)</f>
        <v>1</v>
      </c>
      <c r="X247" s="36" t="str">
        <f aca="false">IF(U247="","",IF(COUNTIF(U$7:U$601,U247)=1,"",COUNTIF(U$7:U$601,U247)))</f>
        <v/>
      </c>
      <c r="Y247" s="36" t="str">
        <f aca="false">IF(X247="","",IF(X247&gt;1,1,""))</f>
        <v/>
      </c>
      <c r="Z247" s="36" t="str">
        <f aca="false">IF(U247="","",IF(LEN(TRIM(U247))&lt;&gt;10,1,""))</f>
        <v/>
      </c>
      <c r="AB247" s="36" t="str">
        <f aca="false">IF(U247="","",IF(OR(LEN(TRIM(H247))&gt;250,LEN(TRIM(H247))&lt;1),1,""))</f>
        <v/>
      </c>
      <c r="AC247" s="36" t="str">
        <f aca="false">IF(U247="","",IF(OR(LEN(TRIM(H247))&gt;220,LEN(TRIM(H247))&lt;1),1,""))</f>
        <v/>
      </c>
      <c r="AD247" s="37" t="n">
        <f aca="false">IF(U247="","",LEN(TRIM(H247)))</f>
        <v>37</v>
      </c>
      <c r="AF247" s="36" t="n">
        <f aca="false">IF(I247="","",_xlfn.IFNA(VLOOKUP(I247,TabelleFisse!$B$4:$C$21,2,0),1))</f>
        <v>0</v>
      </c>
      <c r="AH247" s="36" t="str">
        <f aca="false">IF(U247="","",IF(OR(ISNUMBER(J247)=0,J247&lt;0),1,""))</f>
        <v/>
      </c>
      <c r="AI247" s="36" t="str">
        <f aca="false">IF(U247="","",IF(OR(ISNUMBER(M247)=0,M247&lt;0),1,""))</f>
        <v/>
      </c>
      <c r="AK247" s="36" t="n">
        <f aca="false">IF(OR(U247="",K247=""),"",IF(OR(K247&lt;TabelleFisse!E$4,K247&gt;TabelleFisse!E$5),1,""))</f>
        <v>1</v>
      </c>
      <c r="AL247" s="36" t="str">
        <f aca="false">IF(OR(U247="",L247=""),"",IF(OR(L247&lt;TabelleFisse!E$4,L247&gt;TabelleFisse!E$5),1,""))</f>
        <v/>
      </c>
      <c r="AM247" s="36" t="str">
        <f aca="false">IF(OR(U247="",K247=""),"",IF(K247&gt;TabelleFisse!E$6,1,""))</f>
        <v/>
      </c>
      <c r="AN247" s="36" t="str">
        <f aca="false">IF(OR(U247="",L247=""),"",IF(L247&gt;TabelleFisse!E$6,1,""))</f>
        <v/>
      </c>
      <c r="AP247" s="36" t="n">
        <f aca="false">IF(U247="","",_xlfn.IFNA(VLOOKUP(C247,Partecipanti!$N$10:$O$1203,2,0),1))</f>
        <v>0</v>
      </c>
      <c r="AS247" s="37" t="str">
        <f aca="false">IF(R247=1,CONCATENATE(C247," ",1),"")</f>
        <v>L241 1</v>
      </c>
    </row>
    <row r="248" customFormat="false" ht="100.5" hidden="false" customHeight="true" outlineLevel="0" collapsed="false">
      <c r="A248" s="25" t="s">
        <v>528</v>
      </c>
      <c r="B248" s="21" t="str">
        <f aca="false">IF(Q248="","",Q248)</f>
        <v>ERRORI / ANOMALIE</v>
      </c>
      <c r="C248" s="26" t="str">
        <f aca="false">IF(E248="","",CONCATENATE("L",A248))</f>
        <v>L242</v>
      </c>
      <c r="D248" s="27"/>
      <c r="E248" s="42" t="s">
        <v>529</v>
      </c>
      <c r="F248" s="39" t="e">
        <f aca="false">IF(E248="","",TRIM(#REF!))</f>
        <v>#REF!</v>
      </c>
      <c r="G248" s="40" t="e">
        <f aca="false">IF(E248="","",TRIM(UPPER(#REF!)))</f>
        <v>#REF!</v>
      </c>
      <c r="H248" s="31" t="s">
        <v>43</v>
      </c>
      <c r="I248" s="32" t="s">
        <v>44</v>
      </c>
      <c r="J248" s="43" t="n">
        <v>5000</v>
      </c>
      <c r="K248" s="41" t="n">
        <v>42698</v>
      </c>
      <c r="L248" s="41"/>
      <c r="M248" s="35" t="n">
        <v>0</v>
      </c>
      <c r="N248" s="42"/>
      <c r="O248" s="28" t="s">
        <v>45</v>
      </c>
      <c r="Q248" s="20" t="str">
        <f aca="false">IF(AND(R248="",S248="",U248=""),"",IF(OR(R248=1,S248=1),"ERRORI / ANOMALIE","OK"))</f>
        <v>ERRORI / ANOMALIE</v>
      </c>
      <c r="R248" s="21" t="n">
        <f aca="false">IF(U248="","",IF(SUM(X248:AC248)+SUM(AF248:AP248)&gt;0,1,""))</f>
        <v>1</v>
      </c>
      <c r="S248" s="21" t="str">
        <f aca="false">IF(U248="","",IF(_xlfn.IFNA(VLOOKUP(CONCATENATE(C248," ",1),Partecipanti!AE$10:AF$1203,2,0),1)=1,"",1))</f>
        <v/>
      </c>
      <c r="U248" s="36" t="str">
        <f aca="false">TRIM(E248)</f>
        <v>ZDA1C2DCB6</v>
      </c>
      <c r="V248" s="36"/>
      <c r="W248" s="36" t="n">
        <f aca="false">IF(R248="","",1)</f>
        <v>1</v>
      </c>
      <c r="X248" s="36" t="str">
        <f aca="false">IF(U248="","",IF(COUNTIF(U$7:U$601,U248)=1,"",COUNTIF(U$7:U$601,U248)))</f>
        <v/>
      </c>
      <c r="Y248" s="36" t="str">
        <f aca="false">IF(X248="","",IF(X248&gt;1,1,""))</f>
        <v/>
      </c>
      <c r="Z248" s="36" t="str">
        <f aca="false">IF(U248="","",IF(LEN(TRIM(U248))&lt;&gt;10,1,""))</f>
        <v/>
      </c>
      <c r="AB248" s="36" t="str">
        <f aca="false">IF(U248="","",IF(OR(LEN(TRIM(H248))&gt;250,LEN(TRIM(H248))&lt;1),1,""))</f>
        <v/>
      </c>
      <c r="AC248" s="36" t="str">
        <f aca="false">IF(U248="","",IF(OR(LEN(TRIM(H248))&gt;220,LEN(TRIM(H248))&lt;1),1,""))</f>
        <v/>
      </c>
      <c r="AD248" s="37" t="n">
        <f aca="false">IF(U248="","",LEN(TRIM(H248)))</f>
        <v>37</v>
      </c>
      <c r="AF248" s="36" t="n">
        <f aca="false">IF(I248="","",_xlfn.IFNA(VLOOKUP(I248,TabelleFisse!$B$4:$C$21,2,0),1))</f>
        <v>0</v>
      </c>
      <c r="AH248" s="36" t="str">
        <f aca="false">IF(U248="","",IF(OR(ISNUMBER(J248)=0,J248&lt;0),1,""))</f>
        <v/>
      </c>
      <c r="AI248" s="36" t="str">
        <f aca="false">IF(U248="","",IF(OR(ISNUMBER(M248)=0,M248&lt;0),1,""))</f>
        <v/>
      </c>
      <c r="AK248" s="36" t="n">
        <f aca="false">IF(OR(U248="",K248=""),"",IF(OR(K248&lt;TabelleFisse!E$4,K248&gt;TabelleFisse!E$5),1,""))</f>
        <v>1</v>
      </c>
      <c r="AL248" s="36" t="str">
        <f aca="false">IF(OR(U248="",L248=""),"",IF(OR(L248&lt;TabelleFisse!E$4,L248&gt;TabelleFisse!E$5),1,""))</f>
        <v/>
      </c>
      <c r="AM248" s="36" t="str">
        <f aca="false">IF(OR(U248="",K248=""),"",IF(K248&gt;TabelleFisse!E$6,1,""))</f>
        <v/>
      </c>
      <c r="AN248" s="36" t="str">
        <f aca="false">IF(OR(U248="",L248=""),"",IF(L248&gt;TabelleFisse!E$6,1,""))</f>
        <v/>
      </c>
      <c r="AP248" s="36" t="n">
        <f aca="false">IF(U248="","",_xlfn.IFNA(VLOOKUP(C248,Partecipanti!$N$10:$O$1203,2,0),1))</f>
        <v>0</v>
      </c>
      <c r="AS248" s="37" t="str">
        <f aca="false">IF(R248=1,CONCATENATE(C248," ",1),"")</f>
        <v>L242 1</v>
      </c>
    </row>
    <row r="249" customFormat="false" ht="100.5" hidden="false" customHeight="true" outlineLevel="0" collapsed="false">
      <c r="A249" s="25" t="s">
        <v>530</v>
      </c>
      <c r="B249" s="21" t="str">
        <f aca="false">IF(Q249="","",Q249)</f>
        <v>ERRORI / ANOMALIE</v>
      </c>
      <c r="C249" s="26" t="str">
        <f aca="false">IF(E249="","",CONCATENATE("L",A249))</f>
        <v>L243</v>
      </c>
      <c r="D249" s="27"/>
      <c r="E249" s="42" t="s">
        <v>531</v>
      </c>
      <c r="F249" s="39" t="e">
        <f aca="false">IF(E249="","",TRIM(#REF!))</f>
        <v>#REF!</v>
      </c>
      <c r="G249" s="40" t="e">
        <f aca="false">IF(E249="","",TRIM(UPPER(#REF!)))</f>
        <v>#REF!</v>
      </c>
      <c r="H249" s="31" t="s">
        <v>43</v>
      </c>
      <c r="I249" s="32" t="s">
        <v>44</v>
      </c>
      <c r="J249" s="43" t="n">
        <v>15162</v>
      </c>
      <c r="K249" s="41" t="n">
        <v>42698</v>
      </c>
      <c r="L249" s="41"/>
      <c r="M249" s="35" t="n">
        <v>0</v>
      </c>
      <c r="N249" s="42"/>
      <c r="O249" s="28" t="s">
        <v>45</v>
      </c>
      <c r="Q249" s="20" t="str">
        <f aca="false">IF(AND(R249="",S249="",U249=""),"",IF(OR(R249=1,S249=1),"ERRORI / ANOMALIE","OK"))</f>
        <v>ERRORI / ANOMALIE</v>
      </c>
      <c r="R249" s="21" t="n">
        <f aca="false">IF(U249="","",IF(SUM(X249:AC249)+SUM(AF249:AP249)&gt;0,1,""))</f>
        <v>1</v>
      </c>
      <c r="S249" s="21" t="str">
        <f aca="false">IF(U249="","",IF(_xlfn.IFNA(VLOOKUP(CONCATENATE(C249," ",1),Partecipanti!AE$10:AF$1203,2,0),1)=1,"",1))</f>
        <v/>
      </c>
      <c r="U249" s="36" t="str">
        <f aca="false">TRIM(E249)</f>
        <v>Z101C328AB</v>
      </c>
      <c r="V249" s="36"/>
      <c r="W249" s="36" t="n">
        <f aca="false">IF(R249="","",1)</f>
        <v>1</v>
      </c>
      <c r="X249" s="36" t="str">
        <f aca="false">IF(U249="","",IF(COUNTIF(U$7:U$601,U249)=1,"",COUNTIF(U$7:U$601,U249)))</f>
        <v/>
      </c>
      <c r="Y249" s="36" t="str">
        <f aca="false">IF(X249="","",IF(X249&gt;1,1,""))</f>
        <v/>
      </c>
      <c r="Z249" s="36" t="str">
        <f aca="false">IF(U249="","",IF(LEN(TRIM(U249))&lt;&gt;10,1,""))</f>
        <v/>
      </c>
      <c r="AB249" s="36" t="str">
        <f aca="false">IF(U249="","",IF(OR(LEN(TRIM(H249))&gt;250,LEN(TRIM(H249))&lt;1),1,""))</f>
        <v/>
      </c>
      <c r="AC249" s="36" t="str">
        <f aca="false">IF(U249="","",IF(OR(LEN(TRIM(H249))&gt;220,LEN(TRIM(H249))&lt;1),1,""))</f>
        <v/>
      </c>
      <c r="AD249" s="37" t="n">
        <f aca="false">IF(U249="","",LEN(TRIM(H249)))</f>
        <v>37</v>
      </c>
      <c r="AF249" s="36" t="n">
        <f aca="false">IF(I249="","",_xlfn.IFNA(VLOOKUP(I249,TabelleFisse!$B$4:$C$21,2,0),1))</f>
        <v>0</v>
      </c>
      <c r="AH249" s="36" t="str">
        <f aca="false">IF(U249="","",IF(OR(ISNUMBER(J249)=0,J249&lt;0),1,""))</f>
        <v/>
      </c>
      <c r="AI249" s="36" t="str">
        <f aca="false">IF(U249="","",IF(OR(ISNUMBER(M249)=0,M249&lt;0),1,""))</f>
        <v/>
      </c>
      <c r="AK249" s="36" t="n">
        <f aca="false">IF(OR(U249="",K249=""),"",IF(OR(K249&lt;TabelleFisse!E$4,K249&gt;TabelleFisse!E$5),1,""))</f>
        <v>1</v>
      </c>
      <c r="AL249" s="36" t="str">
        <f aca="false">IF(OR(U249="",L249=""),"",IF(OR(L249&lt;TabelleFisse!E$4,L249&gt;TabelleFisse!E$5),1,""))</f>
        <v/>
      </c>
      <c r="AM249" s="36" t="str">
        <f aca="false">IF(OR(U249="",K249=""),"",IF(K249&gt;TabelleFisse!E$6,1,""))</f>
        <v/>
      </c>
      <c r="AN249" s="36" t="str">
        <f aca="false">IF(OR(U249="",L249=""),"",IF(L249&gt;TabelleFisse!E$6,1,""))</f>
        <v/>
      </c>
      <c r="AP249" s="36" t="n">
        <f aca="false">IF(U249="","",_xlfn.IFNA(VLOOKUP(C249,Partecipanti!$N$10:$O$1203,2,0),1))</f>
        <v>0</v>
      </c>
      <c r="AS249" s="37" t="str">
        <f aca="false">IF(R249=1,CONCATENATE(C249," ",1),"")</f>
        <v>L243 1</v>
      </c>
    </row>
    <row r="250" customFormat="false" ht="100.5" hidden="false" customHeight="true" outlineLevel="0" collapsed="false">
      <c r="A250" s="25" t="s">
        <v>532</v>
      </c>
      <c r="B250" s="21" t="str">
        <f aca="false">IF(Q250="","",Q250)</f>
        <v>ERRORI / ANOMALIE</v>
      </c>
      <c r="C250" s="26" t="str">
        <f aca="false">IF(E250="","",CONCATENATE("L",A250))</f>
        <v>L244</v>
      </c>
      <c r="D250" s="27"/>
      <c r="E250" s="42" t="s">
        <v>533</v>
      </c>
      <c r="F250" s="39" t="e">
        <f aca="false">IF(E250="","",TRIM(#REF!))</f>
        <v>#REF!</v>
      </c>
      <c r="G250" s="40" t="e">
        <f aca="false">IF(E250="","",TRIM(UPPER(#REF!)))</f>
        <v>#REF!</v>
      </c>
      <c r="H250" s="31" t="s">
        <v>43</v>
      </c>
      <c r="I250" s="32" t="s">
        <v>44</v>
      </c>
      <c r="J250" s="43" t="n">
        <v>30000</v>
      </c>
      <c r="K250" s="41" t="n">
        <v>42711</v>
      </c>
      <c r="L250" s="41"/>
      <c r="M250" s="35" t="n">
        <v>0</v>
      </c>
      <c r="N250" s="42"/>
      <c r="O250" s="28" t="s">
        <v>45</v>
      </c>
      <c r="Q250" s="20" t="str">
        <f aca="false">IF(AND(R250="",S250="",U250=""),"",IF(OR(R250=1,S250=1),"ERRORI / ANOMALIE","OK"))</f>
        <v>ERRORI / ANOMALIE</v>
      </c>
      <c r="R250" s="21" t="n">
        <f aca="false">IF(U250="","",IF(SUM(X250:AC250)+SUM(AF250:AP250)&gt;0,1,""))</f>
        <v>1</v>
      </c>
      <c r="S250" s="21" t="n">
        <f aca="false">IF(U250="","",IF(_xlfn.IFNA(VLOOKUP(CONCATENATE(C250," ",1),Partecipanti!AE$10:AF$1203,2,0),1)=1,"",1))</f>
        <v>1</v>
      </c>
      <c r="U250" s="36" t="str">
        <f aca="false">TRIM(E250)</f>
        <v>Z321C6CB79</v>
      </c>
      <c r="V250" s="36"/>
      <c r="W250" s="36" t="n">
        <f aca="false">IF(R250="","",1)</f>
        <v>1</v>
      </c>
      <c r="X250" s="36" t="str">
        <f aca="false">IF(U250="","",IF(COUNTIF(U$7:U$601,U250)=1,"",COUNTIF(U$7:U$601,U250)))</f>
        <v/>
      </c>
      <c r="Y250" s="36" t="str">
        <f aca="false">IF(X250="","",IF(X250&gt;1,1,""))</f>
        <v/>
      </c>
      <c r="Z250" s="36" t="str">
        <f aca="false">IF(U250="","",IF(LEN(TRIM(U250))&lt;&gt;10,1,""))</f>
        <v/>
      </c>
      <c r="AB250" s="36" t="str">
        <f aca="false">IF(U250="","",IF(OR(LEN(TRIM(H250))&gt;250,LEN(TRIM(H250))&lt;1),1,""))</f>
        <v/>
      </c>
      <c r="AC250" s="36" t="str">
        <f aca="false">IF(U250="","",IF(OR(LEN(TRIM(H250))&gt;220,LEN(TRIM(H250))&lt;1),1,""))</f>
        <v/>
      </c>
      <c r="AD250" s="37" t="n">
        <f aca="false">IF(U250="","",LEN(TRIM(H250)))</f>
        <v>37</v>
      </c>
      <c r="AF250" s="36" t="n">
        <f aca="false">IF(I250="","",_xlfn.IFNA(VLOOKUP(I250,TabelleFisse!$B$4:$C$21,2,0),1))</f>
        <v>0</v>
      </c>
      <c r="AH250" s="36" t="str">
        <f aca="false">IF(U250="","",IF(OR(ISNUMBER(J250)=0,J250&lt;0),1,""))</f>
        <v/>
      </c>
      <c r="AI250" s="36" t="str">
        <f aca="false">IF(U250="","",IF(OR(ISNUMBER(M250)=0,M250&lt;0),1,""))</f>
        <v/>
      </c>
      <c r="AK250" s="36" t="n">
        <f aca="false">IF(OR(U250="",K250=""),"",IF(OR(K250&lt;TabelleFisse!E$4,K250&gt;TabelleFisse!E$5),1,""))</f>
        <v>1</v>
      </c>
      <c r="AL250" s="36" t="str">
        <f aca="false">IF(OR(U250="",L250=""),"",IF(OR(L250&lt;TabelleFisse!E$4,L250&gt;TabelleFisse!E$5),1,""))</f>
        <v/>
      </c>
      <c r="AM250" s="36" t="str">
        <f aca="false">IF(OR(U250="",K250=""),"",IF(K250&gt;TabelleFisse!E$6,1,""))</f>
        <v/>
      </c>
      <c r="AN250" s="36" t="str">
        <f aca="false">IF(OR(U250="",L250=""),"",IF(L250&gt;TabelleFisse!E$6,1,""))</f>
        <v/>
      </c>
      <c r="AP250" s="36" t="n">
        <f aca="false">IF(U250="","",_xlfn.IFNA(VLOOKUP(C250,Partecipanti!$N$10:$O$1203,2,0),1))</f>
        <v>0</v>
      </c>
      <c r="AS250" s="37" t="str">
        <f aca="false">IF(R250=1,CONCATENATE(C250," ",1),"")</f>
        <v>L244 1</v>
      </c>
    </row>
    <row r="251" customFormat="false" ht="100.5" hidden="false" customHeight="true" outlineLevel="0" collapsed="false">
      <c r="A251" s="25" t="s">
        <v>534</v>
      </c>
      <c r="B251" s="21" t="str">
        <f aca="false">IF(Q251="","",Q251)</f>
        <v/>
      </c>
      <c r="C251" s="26" t="str">
        <f aca="false">IF(E251="","",CONCATENATE("L",A251))</f>
        <v/>
      </c>
      <c r="D251" s="27"/>
      <c r="E251" s="42"/>
      <c r="F251" s="39" t="str">
        <f aca="false">IF(E251="","",TRIM(#REF!))</f>
        <v/>
      </c>
      <c r="G251" s="40" t="str">
        <f aca="false">IF(E251="","",TRIM(UPPER(#REF!)))</f>
        <v/>
      </c>
      <c r="H251" s="44"/>
      <c r="I251" s="44"/>
      <c r="J251" s="43"/>
      <c r="K251" s="41"/>
      <c r="L251" s="41"/>
      <c r="M251" s="45"/>
      <c r="N251" s="42"/>
      <c r="O251" s="42"/>
      <c r="Q251" s="20" t="str">
        <f aca="false">IF(AND(R251="",S251="",U251=""),"",IF(OR(R251=1,S251=1),"ERRORI / ANOMALIE","OK"))</f>
        <v/>
      </c>
      <c r="R251" s="21" t="str">
        <f aca="false">IF(U251="","",IF(SUM(X251:AC251)+SUM(AF251:AP251)&gt;0,1,""))</f>
        <v/>
      </c>
      <c r="S251" s="21" t="str">
        <f aca="false">IF(U251="","",IF(_xlfn.IFNA(VLOOKUP(CONCATENATE(C251," ",1),Partecipanti!AE$10:AF$1203,2,0),1)=1,"",1))</f>
        <v/>
      </c>
      <c r="U251" s="36" t="str">
        <f aca="false">TRIM(E251)</f>
        <v/>
      </c>
      <c r="V251" s="36"/>
      <c r="W251" s="36" t="str">
        <f aca="false">IF(R251="","",1)</f>
        <v/>
      </c>
      <c r="X251" s="36" t="str">
        <f aca="false">IF(U251="","",IF(COUNTIF(U$7:U$601,U251)=1,"",COUNTIF(U$7:U$601,U251)))</f>
        <v/>
      </c>
      <c r="Y251" s="36" t="str">
        <f aca="false">IF(X251="","",IF(X251&gt;1,1,""))</f>
        <v/>
      </c>
      <c r="Z251" s="36" t="str">
        <f aca="false">IF(U251="","",IF(LEN(TRIM(U251))&lt;&gt;10,1,""))</f>
        <v/>
      </c>
      <c r="AB251" s="36" t="str">
        <f aca="false">IF(U251="","",IF(OR(LEN(TRIM(H251))&gt;250,LEN(TRIM(H251))&lt;1),1,""))</f>
        <v/>
      </c>
      <c r="AC251" s="36" t="str">
        <f aca="false">IF(U251="","",IF(OR(LEN(TRIM(H251))&gt;220,LEN(TRIM(H251))&lt;1),1,""))</f>
        <v/>
      </c>
      <c r="AD251" s="37" t="str">
        <f aca="false">IF(U251="","",LEN(TRIM(H251)))</f>
        <v/>
      </c>
      <c r="AF251" s="36" t="str">
        <f aca="false">IF(I251="","",_xlfn.IFNA(VLOOKUP(I251,TabelleFisse!$B$4:$C$21,2,0),1))</f>
        <v/>
      </c>
      <c r="AH251" s="36" t="str">
        <f aca="false">IF(U251="","",IF(OR(ISNUMBER(J251)=0,J251&lt;0),1,""))</f>
        <v/>
      </c>
      <c r="AI251" s="36" t="str">
        <f aca="false">IF(U251="","",IF(OR(ISNUMBER(M251)=0,M251&lt;0),1,""))</f>
        <v/>
      </c>
      <c r="AK251" s="36" t="str">
        <f aca="false">IF(OR(U251="",K251=""),"",IF(OR(K251&lt;TabelleFisse!E$4,K251&gt;TabelleFisse!E$5),1,""))</f>
        <v/>
      </c>
      <c r="AL251" s="36" t="str">
        <f aca="false">IF(OR(U251="",L251=""),"",IF(OR(L251&lt;TabelleFisse!E$4,L251&gt;TabelleFisse!E$5),1,""))</f>
        <v/>
      </c>
      <c r="AM251" s="36" t="str">
        <f aca="false">IF(OR(U251="",K251=""),"",IF(K251&gt;TabelleFisse!E$6,1,""))</f>
        <v/>
      </c>
      <c r="AN251" s="36" t="str">
        <f aca="false">IF(OR(U251="",L251=""),"",IF(L251&gt;TabelleFisse!E$6,1,""))</f>
        <v/>
      </c>
      <c r="AP251" s="36" t="str">
        <f aca="false">IF(U251="","",_xlfn.IFNA(VLOOKUP(C251,Partecipanti!$N$10:$O$1203,2,0),1))</f>
        <v/>
      </c>
      <c r="AS251" s="37" t="str">
        <f aca="false">IF(R251=1,CONCATENATE(C251," ",1),"")</f>
        <v/>
      </c>
    </row>
    <row r="252" customFormat="false" ht="100.5" hidden="false" customHeight="true" outlineLevel="0" collapsed="false">
      <c r="A252" s="25" t="s">
        <v>535</v>
      </c>
      <c r="B252" s="21" t="str">
        <f aca="false">IF(Q252="","",Q252)</f>
        <v/>
      </c>
      <c r="C252" s="26" t="str">
        <f aca="false">IF(E252="","",CONCATENATE("L",A252))</f>
        <v/>
      </c>
      <c r="D252" s="27"/>
      <c r="E252" s="42"/>
      <c r="F252" s="39" t="str">
        <f aca="false">IF(E252="","",TRIM(#REF!))</f>
        <v/>
      </c>
      <c r="G252" s="40" t="str">
        <f aca="false">IF(E252="","",TRIM(UPPER(#REF!)))</f>
        <v/>
      </c>
      <c r="H252" s="44"/>
      <c r="I252" s="44"/>
      <c r="J252" s="43"/>
      <c r="K252" s="41"/>
      <c r="L252" s="41"/>
      <c r="M252" s="45"/>
      <c r="N252" s="42"/>
      <c r="O252" s="42"/>
      <c r="Q252" s="20" t="str">
        <f aca="false">IF(AND(R252="",S252="",U252=""),"",IF(OR(R252=1,S252=1),"ERRORI / ANOMALIE","OK"))</f>
        <v/>
      </c>
      <c r="R252" s="21" t="str">
        <f aca="false">IF(U252="","",IF(SUM(X252:AC252)+SUM(AF252:AP252)&gt;0,1,""))</f>
        <v/>
      </c>
      <c r="S252" s="21" t="str">
        <f aca="false">IF(U252="","",IF(_xlfn.IFNA(VLOOKUP(CONCATENATE(C252," ",1),Partecipanti!AE$10:AF$1203,2,0),1)=1,"",1))</f>
        <v/>
      </c>
      <c r="U252" s="36" t="str">
        <f aca="false">TRIM(E252)</f>
        <v/>
      </c>
      <c r="V252" s="36"/>
      <c r="W252" s="36" t="str">
        <f aca="false">IF(R252="","",1)</f>
        <v/>
      </c>
      <c r="X252" s="36" t="str">
        <f aca="false">IF(U252="","",IF(COUNTIF(U$7:U$601,U252)=1,"",COUNTIF(U$7:U$601,U252)))</f>
        <v/>
      </c>
      <c r="Y252" s="36" t="str">
        <f aca="false">IF(X252="","",IF(X252&gt;1,1,""))</f>
        <v/>
      </c>
      <c r="Z252" s="36" t="str">
        <f aca="false">IF(U252="","",IF(LEN(TRIM(U252))&lt;&gt;10,1,""))</f>
        <v/>
      </c>
      <c r="AB252" s="36" t="str">
        <f aca="false">IF(U252="","",IF(OR(LEN(TRIM(H252))&gt;250,LEN(TRIM(H252))&lt;1),1,""))</f>
        <v/>
      </c>
      <c r="AC252" s="36" t="str">
        <f aca="false">IF(U252="","",IF(OR(LEN(TRIM(H252))&gt;220,LEN(TRIM(H252))&lt;1),1,""))</f>
        <v/>
      </c>
      <c r="AD252" s="37" t="str">
        <f aca="false">IF(U252="","",LEN(TRIM(H252)))</f>
        <v/>
      </c>
      <c r="AF252" s="36" t="str">
        <f aca="false">IF(I252="","",_xlfn.IFNA(VLOOKUP(I252,TabelleFisse!$B$4:$C$21,2,0),1))</f>
        <v/>
      </c>
      <c r="AH252" s="36" t="str">
        <f aca="false">IF(U252="","",IF(OR(ISNUMBER(J252)=0,J252&lt;0),1,""))</f>
        <v/>
      </c>
      <c r="AI252" s="36" t="str">
        <f aca="false">IF(U252="","",IF(OR(ISNUMBER(M252)=0,M252&lt;0),1,""))</f>
        <v/>
      </c>
      <c r="AK252" s="36" t="str">
        <f aca="false">IF(OR(U252="",K252=""),"",IF(OR(K252&lt;TabelleFisse!E$4,K252&gt;TabelleFisse!E$5),1,""))</f>
        <v/>
      </c>
      <c r="AL252" s="36" t="str">
        <f aca="false">IF(OR(U252="",L252=""),"",IF(OR(L252&lt;TabelleFisse!E$4,L252&gt;TabelleFisse!E$5),1,""))</f>
        <v/>
      </c>
      <c r="AM252" s="36" t="str">
        <f aca="false">IF(OR(U252="",K252=""),"",IF(K252&gt;TabelleFisse!E$6,1,""))</f>
        <v/>
      </c>
      <c r="AN252" s="36" t="str">
        <f aca="false">IF(OR(U252="",L252=""),"",IF(L252&gt;TabelleFisse!E$6,1,""))</f>
        <v/>
      </c>
      <c r="AP252" s="36" t="str">
        <f aca="false">IF(U252="","",_xlfn.IFNA(VLOOKUP(C252,Partecipanti!$N$10:$O$1203,2,0),1))</f>
        <v/>
      </c>
      <c r="AS252" s="37" t="str">
        <f aca="false">IF(R252=1,CONCATENATE(C252," ",1),"")</f>
        <v/>
      </c>
    </row>
    <row r="253" customFormat="false" ht="100.5" hidden="false" customHeight="true" outlineLevel="0" collapsed="false">
      <c r="A253" s="25" t="s">
        <v>536</v>
      </c>
      <c r="B253" s="21" t="str">
        <f aca="false">IF(Q253="","",Q253)</f>
        <v/>
      </c>
      <c r="C253" s="26" t="str">
        <f aca="false">IF(E253="","",CONCATENATE("L",A253))</f>
        <v/>
      </c>
      <c r="D253" s="27"/>
      <c r="E253" s="42"/>
      <c r="F253" s="39" t="str">
        <f aca="false">IF(E253="","",TRIM(#REF!))</f>
        <v/>
      </c>
      <c r="G253" s="40" t="str">
        <f aca="false">IF(E253="","",TRIM(UPPER(#REF!)))</f>
        <v/>
      </c>
      <c r="H253" s="44"/>
      <c r="I253" s="44"/>
      <c r="J253" s="43"/>
      <c r="K253" s="41"/>
      <c r="L253" s="41"/>
      <c r="M253" s="45"/>
      <c r="N253" s="42"/>
      <c r="O253" s="42"/>
      <c r="Q253" s="20" t="str">
        <f aca="false">IF(AND(R253="",S253="",U253=""),"",IF(OR(R253=1,S253=1),"ERRORI / ANOMALIE","OK"))</f>
        <v/>
      </c>
      <c r="R253" s="21" t="str">
        <f aca="false">IF(U253="","",IF(SUM(X253:AC253)+SUM(AF253:AP253)&gt;0,1,""))</f>
        <v/>
      </c>
      <c r="S253" s="21" t="str">
        <f aca="false">IF(U253="","",IF(_xlfn.IFNA(VLOOKUP(CONCATENATE(C253," ",1),Partecipanti!AE$10:AF$1203,2,0),1)=1,"",1))</f>
        <v/>
      </c>
      <c r="U253" s="36" t="str">
        <f aca="false">TRIM(E253)</f>
        <v/>
      </c>
      <c r="V253" s="36"/>
      <c r="W253" s="36" t="str">
        <f aca="false">IF(R253="","",1)</f>
        <v/>
      </c>
      <c r="X253" s="36" t="str">
        <f aca="false">IF(U253="","",IF(COUNTIF(U$7:U$601,U253)=1,"",COUNTIF(U$7:U$601,U253)))</f>
        <v/>
      </c>
      <c r="Y253" s="36" t="str">
        <f aca="false">IF(X253="","",IF(X253&gt;1,1,""))</f>
        <v/>
      </c>
      <c r="Z253" s="36" t="str">
        <f aca="false">IF(U253="","",IF(LEN(TRIM(U253))&lt;&gt;10,1,""))</f>
        <v/>
      </c>
      <c r="AB253" s="36" t="str">
        <f aca="false">IF(U253="","",IF(OR(LEN(TRIM(H253))&gt;250,LEN(TRIM(H253))&lt;1),1,""))</f>
        <v/>
      </c>
      <c r="AC253" s="36" t="str">
        <f aca="false">IF(U253="","",IF(OR(LEN(TRIM(H253))&gt;220,LEN(TRIM(H253))&lt;1),1,""))</f>
        <v/>
      </c>
      <c r="AD253" s="37" t="str">
        <f aca="false">IF(U253="","",LEN(TRIM(H253)))</f>
        <v/>
      </c>
      <c r="AF253" s="36" t="str">
        <f aca="false">IF(I253="","",_xlfn.IFNA(VLOOKUP(I253,TabelleFisse!$B$4:$C$21,2,0),1))</f>
        <v/>
      </c>
      <c r="AH253" s="36" t="str">
        <f aca="false">IF(U253="","",IF(OR(ISNUMBER(J253)=0,J253&lt;0),1,""))</f>
        <v/>
      </c>
      <c r="AI253" s="36" t="str">
        <f aca="false">IF(U253="","",IF(OR(ISNUMBER(M253)=0,M253&lt;0),1,""))</f>
        <v/>
      </c>
      <c r="AK253" s="36" t="str">
        <f aca="false">IF(OR(U253="",K253=""),"",IF(OR(K253&lt;TabelleFisse!E$4,K253&gt;TabelleFisse!E$5),1,""))</f>
        <v/>
      </c>
      <c r="AL253" s="36" t="str">
        <f aca="false">IF(OR(U253="",L253=""),"",IF(OR(L253&lt;TabelleFisse!E$4,L253&gt;TabelleFisse!E$5),1,""))</f>
        <v/>
      </c>
      <c r="AM253" s="36" t="str">
        <f aca="false">IF(OR(U253="",K253=""),"",IF(K253&gt;TabelleFisse!E$6,1,""))</f>
        <v/>
      </c>
      <c r="AN253" s="36" t="str">
        <f aca="false">IF(OR(U253="",L253=""),"",IF(L253&gt;TabelleFisse!E$6,1,""))</f>
        <v/>
      </c>
      <c r="AP253" s="36" t="str">
        <f aca="false">IF(U253="","",_xlfn.IFNA(VLOOKUP(C253,Partecipanti!$N$10:$O$1203,2,0),1))</f>
        <v/>
      </c>
      <c r="AS253" s="37" t="str">
        <f aca="false">IF(R253=1,CONCATENATE(C253," ",1),"")</f>
        <v/>
      </c>
    </row>
    <row r="254" customFormat="false" ht="100.5" hidden="false" customHeight="true" outlineLevel="0" collapsed="false">
      <c r="A254" s="25" t="s">
        <v>537</v>
      </c>
      <c r="B254" s="21" t="str">
        <f aca="false">IF(Q254="","",Q254)</f>
        <v/>
      </c>
      <c r="C254" s="26" t="str">
        <f aca="false">IF(E254="","",CONCATENATE("L",A254))</f>
        <v/>
      </c>
      <c r="D254" s="27"/>
      <c r="E254" s="42"/>
      <c r="F254" s="39" t="str">
        <f aca="false">IF(E254="","",TRIM(#REF!))</f>
        <v/>
      </c>
      <c r="G254" s="40" t="str">
        <f aca="false">IF(E254="","",TRIM(UPPER(#REF!)))</f>
        <v/>
      </c>
      <c r="H254" s="44"/>
      <c r="I254" s="44"/>
      <c r="J254" s="43"/>
      <c r="K254" s="41"/>
      <c r="L254" s="41"/>
      <c r="M254" s="45"/>
      <c r="N254" s="42"/>
      <c r="O254" s="42"/>
      <c r="Q254" s="20" t="str">
        <f aca="false">IF(AND(R254="",S254="",U254=""),"",IF(OR(R254=1,S254=1),"ERRORI / ANOMALIE","OK"))</f>
        <v/>
      </c>
      <c r="R254" s="21" t="str">
        <f aca="false">IF(U254="","",IF(SUM(X254:AC254)+SUM(AF254:AP254)&gt;0,1,""))</f>
        <v/>
      </c>
      <c r="S254" s="21" t="str">
        <f aca="false">IF(U254="","",IF(_xlfn.IFNA(VLOOKUP(CONCATENATE(C254," ",1),Partecipanti!AE$10:AF$1203,2,0),1)=1,"",1))</f>
        <v/>
      </c>
      <c r="U254" s="36" t="str">
        <f aca="false">TRIM(E254)</f>
        <v/>
      </c>
      <c r="V254" s="36"/>
      <c r="W254" s="36" t="str">
        <f aca="false">IF(R254="","",1)</f>
        <v/>
      </c>
      <c r="X254" s="36" t="str">
        <f aca="false">IF(U254="","",IF(COUNTIF(U$7:U$601,U254)=1,"",COUNTIF(U$7:U$601,U254)))</f>
        <v/>
      </c>
      <c r="Y254" s="36" t="str">
        <f aca="false">IF(X254="","",IF(X254&gt;1,1,""))</f>
        <v/>
      </c>
      <c r="Z254" s="36" t="str">
        <f aca="false">IF(U254="","",IF(LEN(TRIM(U254))&lt;&gt;10,1,""))</f>
        <v/>
      </c>
      <c r="AB254" s="36" t="str">
        <f aca="false">IF(U254="","",IF(OR(LEN(TRIM(H254))&gt;250,LEN(TRIM(H254))&lt;1),1,""))</f>
        <v/>
      </c>
      <c r="AC254" s="36" t="str">
        <f aca="false">IF(U254="","",IF(OR(LEN(TRIM(H254))&gt;220,LEN(TRIM(H254))&lt;1),1,""))</f>
        <v/>
      </c>
      <c r="AD254" s="37" t="str">
        <f aca="false">IF(U254="","",LEN(TRIM(H254)))</f>
        <v/>
      </c>
      <c r="AF254" s="36" t="str">
        <f aca="false">IF(I254="","",_xlfn.IFNA(VLOOKUP(I254,TabelleFisse!$B$4:$C$21,2,0),1))</f>
        <v/>
      </c>
      <c r="AH254" s="36" t="str">
        <f aca="false">IF(U254="","",IF(OR(ISNUMBER(J254)=0,J254&lt;0),1,""))</f>
        <v/>
      </c>
      <c r="AI254" s="36" t="str">
        <f aca="false">IF(U254="","",IF(OR(ISNUMBER(M254)=0,M254&lt;0),1,""))</f>
        <v/>
      </c>
      <c r="AK254" s="36" t="str">
        <f aca="false">IF(OR(U254="",K254=""),"",IF(OR(K254&lt;TabelleFisse!E$4,K254&gt;TabelleFisse!E$5),1,""))</f>
        <v/>
      </c>
      <c r="AL254" s="36" t="str">
        <f aca="false">IF(OR(U254="",L254=""),"",IF(OR(L254&lt;TabelleFisse!E$4,L254&gt;TabelleFisse!E$5),1,""))</f>
        <v/>
      </c>
      <c r="AM254" s="36" t="str">
        <f aca="false">IF(OR(U254="",K254=""),"",IF(K254&gt;TabelleFisse!E$6,1,""))</f>
        <v/>
      </c>
      <c r="AN254" s="36" t="str">
        <f aca="false">IF(OR(U254="",L254=""),"",IF(L254&gt;TabelleFisse!E$6,1,""))</f>
        <v/>
      </c>
      <c r="AP254" s="36" t="str">
        <f aca="false">IF(U254="","",_xlfn.IFNA(VLOOKUP(C254,Partecipanti!$N$10:$O$1203,2,0),1))</f>
        <v/>
      </c>
      <c r="AS254" s="37" t="str">
        <f aca="false">IF(R254=1,CONCATENATE(C254," ",1),"")</f>
        <v/>
      </c>
    </row>
    <row r="255" customFormat="false" ht="100.5" hidden="false" customHeight="true" outlineLevel="0" collapsed="false">
      <c r="A255" s="25" t="s">
        <v>538</v>
      </c>
      <c r="B255" s="21" t="str">
        <f aca="false">IF(Q255="","",Q255)</f>
        <v/>
      </c>
      <c r="C255" s="26" t="str">
        <f aca="false">IF(E255="","",CONCATENATE("L",A255))</f>
        <v/>
      </c>
      <c r="D255" s="27"/>
      <c r="E255" s="42"/>
      <c r="F255" s="39" t="str">
        <f aca="false">IF(E255="","",TRIM(#REF!))</f>
        <v/>
      </c>
      <c r="G255" s="40" t="str">
        <f aca="false">IF(E255="","",TRIM(UPPER(#REF!)))</f>
        <v/>
      </c>
      <c r="H255" s="44"/>
      <c r="I255" s="44"/>
      <c r="J255" s="43"/>
      <c r="K255" s="41"/>
      <c r="L255" s="41"/>
      <c r="M255" s="45"/>
      <c r="N255" s="42"/>
      <c r="O255" s="42"/>
      <c r="Q255" s="20" t="str">
        <f aca="false">IF(AND(R255="",S255="",U255=""),"",IF(OR(R255=1,S255=1),"ERRORI / ANOMALIE","OK"))</f>
        <v/>
      </c>
      <c r="R255" s="21" t="str">
        <f aca="false">IF(U255="","",IF(SUM(X255:AC255)+SUM(AF255:AP255)&gt;0,1,""))</f>
        <v/>
      </c>
      <c r="S255" s="21" t="str">
        <f aca="false">IF(U255="","",IF(_xlfn.IFNA(VLOOKUP(CONCATENATE(C255," ",1),Partecipanti!AE$10:AF$1203,2,0),1)=1,"",1))</f>
        <v/>
      </c>
      <c r="U255" s="36" t="str">
        <f aca="false">TRIM(E255)</f>
        <v/>
      </c>
      <c r="V255" s="36"/>
      <c r="W255" s="36" t="str">
        <f aca="false">IF(R255="","",1)</f>
        <v/>
      </c>
      <c r="X255" s="36" t="str">
        <f aca="false">IF(U255="","",IF(COUNTIF(U$7:U$601,U255)=1,"",COUNTIF(U$7:U$601,U255)))</f>
        <v/>
      </c>
      <c r="Y255" s="36" t="str">
        <f aca="false">IF(X255="","",IF(X255&gt;1,1,""))</f>
        <v/>
      </c>
      <c r="Z255" s="36" t="str">
        <f aca="false">IF(U255="","",IF(LEN(TRIM(U255))&lt;&gt;10,1,""))</f>
        <v/>
      </c>
      <c r="AB255" s="36" t="str">
        <f aca="false">IF(U255="","",IF(OR(LEN(TRIM(H255))&gt;250,LEN(TRIM(H255))&lt;1),1,""))</f>
        <v/>
      </c>
      <c r="AC255" s="36" t="str">
        <f aca="false">IF(U255="","",IF(OR(LEN(TRIM(H255))&gt;220,LEN(TRIM(H255))&lt;1),1,""))</f>
        <v/>
      </c>
      <c r="AD255" s="37" t="str">
        <f aca="false">IF(U255="","",LEN(TRIM(H255)))</f>
        <v/>
      </c>
      <c r="AF255" s="36" t="str">
        <f aca="false">IF(I255="","",_xlfn.IFNA(VLOOKUP(I255,TabelleFisse!$B$4:$C$21,2,0),1))</f>
        <v/>
      </c>
      <c r="AH255" s="36" t="str">
        <f aca="false">IF(U255="","",IF(OR(ISNUMBER(J255)=0,J255&lt;0),1,""))</f>
        <v/>
      </c>
      <c r="AI255" s="36" t="str">
        <f aca="false">IF(U255="","",IF(OR(ISNUMBER(M255)=0,M255&lt;0),1,""))</f>
        <v/>
      </c>
      <c r="AK255" s="36" t="str">
        <f aca="false">IF(OR(U255="",K255=""),"",IF(OR(K255&lt;TabelleFisse!E$4,K255&gt;TabelleFisse!E$5),1,""))</f>
        <v/>
      </c>
      <c r="AL255" s="36" t="str">
        <f aca="false">IF(OR(U255="",L255=""),"",IF(OR(L255&lt;TabelleFisse!E$4,L255&gt;TabelleFisse!E$5),1,""))</f>
        <v/>
      </c>
      <c r="AM255" s="36" t="str">
        <f aca="false">IF(OR(U255="",K255=""),"",IF(K255&gt;TabelleFisse!E$6,1,""))</f>
        <v/>
      </c>
      <c r="AN255" s="36" t="str">
        <f aca="false">IF(OR(U255="",L255=""),"",IF(L255&gt;TabelleFisse!E$6,1,""))</f>
        <v/>
      </c>
      <c r="AP255" s="36" t="str">
        <f aca="false">IF(U255="","",_xlfn.IFNA(VLOOKUP(C255,Partecipanti!$N$10:$O$1203,2,0),1))</f>
        <v/>
      </c>
      <c r="AS255" s="37" t="str">
        <f aca="false">IF(R255=1,CONCATENATE(C255," ",1),"")</f>
        <v/>
      </c>
    </row>
    <row r="256" customFormat="false" ht="100.5" hidden="false" customHeight="true" outlineLevel="0" collapsed="false">
      <c r="A256" s="25" t="s">
        <v>539</v>
      </c>
      <c r="B256" s="21" t="str">
        <f aca="false">IF(Q256="","",Q256)</f>
        <v/>
      </c>
      <c r="C256" s="26" t="str">
        <f aca="false">IF(E256="","",CONCATENATE("L",A256))</f>
        <v/>
      </c>
      <c r="D256" s="27"/>
      <c r="E256" s="42"/>
      <c r="F256" s="39" t="str">
        <f aca="false">IF(E256="","",TRIM(#REF!))</f>
        <v/>
      </c>
      <c r="G256" s="40" t="str">
        <f aca="false">IF(E256="","",TRIM(UPPER(#REF!)))</f>
        <v/>
      </c>
      <c r="H256" s="44"/>
      <c r="I256" s="44"/>
      <c r="J256" s="43"/>
      <c r="K256" s="41"/>
      <c r="L256" s="41"/>
      <c r="M256" s="45"/>
      <c r="N256" s="42"/>
      <c r="O256" s="42"/>
      <c r="Q256" s="20" t="str">
        <f aca="false">IF(AND(R256="",S256="",U256=""),"",IF(OR(R256=1,S256=1),"ERRORI / ANOMALIE","OK"))</f>
        <v/>
      </c>
      <c r="R256" s="21" t="str">
        <f aca="false">IF(U256="","",IF(SUM(X256:AC256)+SUM(AF256:AP256)&gt;0,1,""))</f>
        <v/>
      </c>
      <c r="S256" s="21" t="str">
        <f aca="false">IF(U256="","",IF(_xlfn.IFNA(VLOOKUP(CONCATENATE(C256," ",1),Partecipanti!AE$10:AF$1203,2,0),1)=1,"",1))</f>
        <v/>
      </c>
      <c r="U256" s="36" t="str">
        <f aca="false">TRIM(E256)</f>
        <v/>
      </c>
      <c r="V256" s="36"/>
      <c r="W256" s="36" t="str">
        <f aca="false">IF(R256="","",1)</f>
        <v/>
      </c>
      <c r="X256" s="36" t="str">
        <f aca="false">IF(U256="","",IF(COUNTIF(U$7:U$601,U256)=1,"",COUNTIF(U$7:U$601,U256)))</f>
        <v/>
      </c>
      <c r="Y256" s="36" t="str">
        <f aca="false">IF(X256="","",IF(X256&gt;1,1,""))</f>
        <v/>
      </c>
      <c r="Z256" s="36" t="str">
        <f aca="false">IF(U256="","",IF(LEN(TRIM(U256))&lt;&gt;10,1,""))</f>
        <v/>
      </c>
      <c r="AB256" s="36" t="str">
        <f aca="false">IF(U256="","",IF(OR(LEN(TRIM(H256))&gt;250,LEN(TRIM(H256))&lt;1),1,""))</f>
        <v/>
      </c>
      <c r="AC256" s="36" t="str">
        <f aca="false">IF(U256="","",IF(OR(LEN(TRIM(H256))&gt;220,LEN(TRIM(H256))&lt;1),1,""))</f>
        <v/>
      </c>
      <c r="AD256" s="37" t="str">
        <f aca="false">IF(U256="","",LEN(TRIM(H256)))</f>
        <v/>
      </c>
      <c r="AF256" s="36" t="str">
        <f aca="false">IF(I256="","",_xlfn.IFNA(VLOOKUP(I256,TabelleFisse!$B$4:$C$21,2,0),1))</f>
        <v/>
      </c>
      <c r="AH256" s="36" t="str">
        <f aca="false">IF(U256="","",IF(OR(ISNUMBER(J256)=0,J256&lt;0),1,""))</f>
        <v/>
      </c>
      <c r="AI256" s="36" t="str">
        <f aca="false">IF(U256="","",IF(OR(ISNUMBER(M256)=0,M256&lt;0),1,""))</f>
        <v/>
      </c>
      <c r="AK256" s="36" t="str">
        <f aca="false">IF(OR(U256="",K256=""),"",IF(OR(K256&lt;TabelleFisse!E$4,K256&gt;TabelleFisse!E$5),1,""))</f>
        <v/>
      </c>
      <c r="AL256" s="36" t="str">
        <f aca="false">IF(OR(U256="",L256=""),"",IF(OR(L256&lt;TabelleFisse!E$4,L256&gt;TabelleFisse!E$5),1,""))</f>
        <v/>
      </c>
      <c r="AM256" s="36" t="str">
        <f aca="false">IF(OR(U256="",K256=""),"",IF(K256&gt;TabelleFisse!E$6,1,""))</f>
        <v/>
      </c>
      <c r="AN256" s="36" t="str">
        <f aca="false">IF(OR(U256="",L256=""),"",IF(L256&gt;TabelleFisse!E$6,1,""))</f>
        <v/>
      </c>
      <c r="AP256" s="36" t="str">
        <f aca="false">IF(U256="","",_xlfn.IFNA(VLOOKUP(C256,Partecipanti!$N$10:$O$1203,2,0),1))</f>
        <v/>
      </c>
      <c r="AS256" s="37" t="str">
        <f aca="false">IF(R256=1,CONCATENATE(C256," ",1),"")</f>
        <v/>
      </c>
    </row>
    <row r="257" customFormat="false" ht="100.5" hidden="false" customHeight="true" outlineLevel="0" collapsed="false">
      <c r="A257" s="25" t="s">
        <v>540</v>
      </c>
      <c r="B257" s="21" t="str">
        <f aca="false">IF(Q257="","",Q257)</f>
        <v/>
      </c>
      <c r="C257" s="26" t="str">
        <f aca="false">IF(E257="","",CONCATENATE("L",A257))</f>
        <v/>
      </c>
      <c r="D257" s="27"/>
      <c r="E257" s="42"/>
      <c r="F257" s="39" t="str">
        <f aca="false">IF(E257="","",TRIM(#REF!))</f>
        <v/>
      </c>
      <c r="G257" s="40" t="str">
        <f aca="false">IF(E257="","",TRIM(UPPER(#REF!)))</f>
        <v/>
      </c>
      <c r="H257" s="44"/>
      <c r="I257" s="44"/>
      <c r="J257" s="43"/>
      <c r="K257" s="41"/>
      <c r="L257" s="41"/>
      <c r="M257" s="45"/>
      <c r="N257" s="42"/>
      <c r="O257" s="42"/>
      <c r="Q257" s="20" t="str">
        <f aca="false">IF(AND(R257="",S257="",U257=""),"",IF(OR(R257=1,S257=1),"ERRORI / ANOMALIE","OK"))</f>
        <v/>
      </c>
      <c r="R257" s="21" t="str">
        <f aca="false">IF(U257="","",IF(SUM(X257:AC257)+SUM(AF257:AP257)&gt;0,1,""))</f>
        <v/>
      </c>
      <c r="S257" s="21" t="str">
        <f aca="false">IF(U257="","",IF(_xlfn.IFNA(VLOOKUP(CONCATENATE(C257," ",1),Partecipanti!AE$10:AF$1203,2,0),1)=1,"",1))</f>
        <v/>
      </c>
      <c r="U257" s="36" t="str">
        <f aca="false">TRIM(E257)</f>
        <v/>
      </c>
      <c r="V257" s="36"/>
      <c r="W257" s="36" t="str">
        <f aca="false">IF(R257="","",1)</f>
        <v/>
      </c>
      <c r="X257" s="36" t="str">
        <f aca="false">IF(U257="","",IF(COUNTIF(U$7:U$601,U257)=1,"",COUNTIF(U$7:U$601,U257)))</f>
        <v/>
      </c>
      <c r="Y257" s="36" t="str">
        <f aca="false">IF(X257="","",IF(X257&gt;1,1,""))</f>
        <v/>
      </c>
      <c r="Z257" s="36" t="str">
        <f aca="false">IF(U257="","",IF(LEN(TRIM(U257))&lt;&gt;10,1,""))</f>
        <v/>
      </c>
      <c r="AB257" s="36" t="str">
        <f aca="false">IF(U257="","",IF(OR(LEN(TRIM(H257))&gt;250,LEN(TRIM(H257))&lt;1),1,""))</f>
        <v/>
      </c>
      <c r="AC257" s="36" t="str">
        <f aca="false">IF(U257="","",IF(OR(LEN(TRIM(H257))&gt;220,LEN(TRIM(H257))&lt;1),1,""))</f>
        <v/>
      </c>
      <c r="AD257" s="37" t="str">
        <f aca="false">IF(U257="","",LEN(TRIM(H257)))</f>
        <v/>
      </c>
      <c r="AF257" s="36" t="str">
        <f aca="false">IF(I257="","",_xlfn.IFNA(VLOOKUP(I257,TabelleFisse!$B$4:$C$21,2,0),1))</f>
        <v/>
      </c>
      <c r="AH257" s="36" t="str">
        <f aca="false">IF(U257="","",IF(OR(ISNUMBER(J257)=0,J257&lt;0),1,""))</f>
        <v/>
      </c>
      <c r="AI257" s="36" t="str">
        <f aca="false">IF(U257="","",IF(OR(ISNUMBER(M257)=0,M257&lt;0),1,""))</f>
        <v/>
      </c>
      <c r="AK257" s="36" t="str">
        <f aca="false">IF(OR(U257="",K257=""),"",IF(OR(K257&lt;TabelleFisse!E$4,K257&gt;TabelleFisse!E$5),1,""))</f>
        <v/>
      </c>
      <c r="AL257" s="36" t="str">
        <f aca="false">IF(OR(U257="",L257=""),"",IF(OR(L257&lt;TabelleFisse!E$4,L257&gt;TabelleFisse!E$5),1,""))</f>
        <v/>
      </c>
      <c r="AM257" s="36" t="str">
        <f aca="false">IF(OR(U257="",K257=""),"",IF(K257&gt;TabelleFisse!E$6,1,""))</f>
        <v/>
      </c>
      <c r="AN257" s="36" t="str">
        <f aca="false">IF(OR(U257="",L257=""),"",IF(L257&gt;TabelleFisse!E$6,1,""))</f>
        <v/>
      </c>
      <c r="AP257" s="36" t="str">
        <f aca="false">IF(U257="","",_xlfn.IFNA(VLOOKUP(C257,Partecipanti!$N$10:$O$1203,2,0),1))</f>
        <v/>
      </c>
      <c r="AS257" s="37" t="str">
        <f aca="false">IF(R257=1,CONCATENATE(C257," ",1),"")</f>
        <v/>
      </c>
    </row>
    <row r="258" customFormat="false" ht="100.5" hidden="false" customHeight="true" outlineLevel="0" collapsed="false">
      <c r="A258" s="25" t="s">
        <v>541</v>
      </c>
      <c r="B258" s="21" t="str">
        <f aca="false">IF(Q258="","",Q258)</f>
        <v/>
      </c>
      <c r="C258" s="26" t="str">
        <f aca="false">IF(E258="","",CONCATENATE("L",A258))</f>
        <v/>
      </c>
      <c r="D258" s="27"/>
      <c r="E258" s="42"/>
      <c r="F258" s="39" t="str">
        <f aca="false">IF(E258="","",TRIM(#REF!))</f>
        <v/>
      </c>
      <c r="G258" s="40" t="str">
        <f aca="false">IF(E258="","",TRIM(UPPER(#REF!)))</f>
        <v/>
      </c>
      <c r="H258" s="44"/>
      <c r="I258" s="44"/>
      <c r="J258" s="43"/>
      <c r="K258" s="41"/>
      <c r="L258" s="41"/>
      <c r="M258" s="45"/>
      <c r="N258" s="42"/>
      <c r="O258" s="42"/>
      <c r="Q258" s="20" t="str">
        <f aca="false">IF(AND(R258="",S258="",U258=""),"",IF(OR(R258=1,S258=1),"ERRORI / ANOMALIE","OK"))</f>
        <v/>
      </c>
      <c r="R258" s="21" t="str">
        <f aca="false">IF(U258="","",IF(SUM(X258:AC258)+SUM(AF258:AP258)&gt;0,1,""))</f>
        <v/>
      </c>
      <c r="S258" s="21" t="str">
        <f aca="false">IF(U258="","",IF(_xlfn.IFNA(VLOOKUP(CONCATENATE(C258," ",1),Partecipanti!AE$10:AF$1203,2,0),1)=1,"",1))</f>
        <v/>
      </c>
      <c r="U258" s="36" t="str">
        <f aca="false">TRIM(E258)</f>
        <v/>
      </c>
      <c r="V258" s="36"/>
      <c r="W258" s="36" t="str">
        <f aca="false">IF(R258="","",1)</f>
        <v/>
      </c>
      <c r="X258" s="36" t="str">
        <f aca="false">IF(U258="","",IF(COUNTIF(U$7:U$601,U258)=1,"",COUNTIF(U$7:U$601,U258)))</f>
        <v/>
      </c>
      <c r="Y258" s="36" t="str">
        <f aca="false">IF(X258="","",IF(X258&gt;1,1,""))</f>
        <v/>
      </c>
      <c r="Z258" s="36" t="str">
        <f aca="false">IF(U258="","",IF(LEN(TRIM(U258))&lt;&gt;10,1,""))</f>
        <v/>
      </c>
      <c r="AB258" s="36" t="str">
        <f aca="false">IF(U258="","",IF(OR(LEN(TRIM(H258))&gt;250,LEN(TRIM(H258))&lt;1),1,""))</f>
        <v/>
      </c>
      <c r="AC258" s="36" t="str">
        <f aca="false">IF(U258="","",IF(OR(LEN(TRIM(H258))&gt;220,LEN(TRIM(H258))&lt;1),1,""))</f>
        <v/>
      </c>
      <c r="AD258" s="37" t="str">
        <f aca="false">IF(U258="","",LEN(TRIM(H258)))</f>
        <v/>
      </c>
      <c r="AF258" s="36" t="str">
        <f aca="false">IF(I258="","",_xlfn.IFNA(VLOOKUP(I258,TabelleFisse!$B$4:$C$21,2,0),1))</f>
        <v/>
      </c>
      <c r="AH258" s="36" t="str">
        <f aca="false">IF(U258="","",IF(OR(ISNUMBER(J258)=0,J258&lt;0),1,""))</f>
        <v/>
      </c>
      <c r="AI258" s="36" t="str">
        <f aca="false">IF(U258="","",IF(OR(ISNUMBER(M258)=0,M258&lt;0),1,""))</f>
        <v/>
      </c>
      <c r="AK258" s="36" t="str">
        <f aca="false">IF(OR(U258="",K258=""),"",IF(OR(K258&lt;TabelleFisse!E$4,K258&gt;TabelleFisse!E$5),1,""))</f>
        <v/>
      </c>
      <c r="AL258" s="36" t="str">
        <f aca="false">IF(OR(U258="",L258=""),"",IF(OR(L258&lt;TabelleFisse!E$4,L258&gt;TabelleFisse!E$5),1,""))</f>
        <v/>
      </c>
      <c r="AM258" s="36" t="str">
        <f aca="false">IF(OR(U258="",K258=""),"",IF(K258&gt;TabelleFisse!E$6,1,""))</f>
        <v/>
      </c>
      <c r="AN258" s="36" t="str">
        <f aca="false">IF(OR(U258="",L258=""),"",IF(L258&gt;TabelleFisse!E$6,1,""))</f>
        <v/>
      </c>
      <c r="AP258" s="36" t="str">
        <f aca="false">IF(U258="","",_xlfn.IFNA(VLOOKUP(C258,Partecipanti!$N$10:$O$1203,2,0),1))</f>
        <v/>
      </c>
      <c r="AS258" s="37" t="str">
        <f aca="false">IF(R258=1,CONCATENATE(C258," ",1),"")</f>
        <v/>
      </c>
    </row>
    <row r="259" customFormat="false" ht="100.5" hidden="false" customHeight="true" outlineLevel="0" collapsed="false">
      <c r="A259" s="25" t="s">
        <v>542</v>
      </c>
      <c r="B259" s="21" t="str">
        <f aca="false">IF(Q259="","",Q259)</f>
        <v/>
      </c>
      <c r="C259" s="26" t="str">
        <f aca="false">IF(E259="","",CONCATENATE("L",A259))</f>
        <v/>
      </c>
      <c r="D259" s="27"/>
      <c r="E259" s="42"/>
      <c r="F259" s="39" t="str">
        <f aca="false">IF(E259="","",TRIM(#REF!))</f>
        <v/>
      </c>
      <c r="G259" s="40" t="str">
        <f aca="false">IF(E259="","",TRIM(UPPER(#REF!)))</f>
        <v/>
      </c>
      <c r="H259" s="44"/>
      <c r="I259" s="44"/>
      <c r="J259" s="43"/>
      <c r="K259" s="41"/>
      <c r="L259" s="41"/>
      <c r="M259" s="45"/>
      <c r="N259" s="42"/>
      <c r="O259" s="42"/>
      <c r="Q259" s="20" t="str">
        <f aca="false">IF(AND(R259="",S259="",U259=""),"",IF(OR(R259=1,S259=1),"ERRORI / ANOMALIE","OK"))</f>
        <v/>
      </c>
      <c r="R259" s="21" t="str">
        <f aca="false">IF(U259="","",IF(SUM(X259:AC259)+SUM(AF259:AP259)&gt;0,1,""))</f>
        <v/>
      </c>
      <c r="S259" s="21" t="str">
        <f aca="false">IF(U259="","",IF(_xlfn.IFNA(VLOOKUP(CONCATENATE(C259," ",1),Partecipanti!AE$10:AF$1203,2,0),1)=1,"",1))</f>
        <v/>
      </c>
      <c r="U259" s="36" t="str">
        <f aca="false">TRIM(E259)</f>
        <v/>
      </c>
      <c r="V259" s="36"/>
      <c r="W259" s="36" t="str">
        <f aca="false">IF(R259="","",1)</f>
        <v/>
      </c>
      <c r="X259" s="36" t="str">
        <f aca="false">IF(U259="","",IF(COUNTIF(U$7:U$601,U259)=1,"",COUNTIF(U$7:U$601,U259)))</f>
        <v/>
      </c>
      <c r="Y259" s="36" t="str">
        <f aca="false">IF(X259="","",IF(X259&gt;1,1,""))</f>
        <v/>
      </c>
      <c r="Z259" s="36" t="str">
        <f aca="false">IF(U259="","",IF(LEN(TRIM(U259))&lt;&gt;10,1,""))</f>
        <v/>
      </c>
      <c r="AB259" s="36" t="str">
        <f aca="false">IF(U259="","",IF(OR(LEN(TRIM(H259))&gt;250,LEN(TRIM(H259))&lt;1),1,""))</f>
        <v/>
      </c>
      <c r="AC259" s="36" t="str">
        <f aca="false">IF(U259="","",IF(OR(LEN(TRIM(H259))&gt;220,LEN(TRIM(H259))&lt;1),1,""))</f>
        <v/>
      </c>
      <c r="AD259" s="37" t="str">
        <f aca="false">IF(U259="","",LEN(TRIM(H259)))</f>
        <v/>
      </c>
      <c r="AF259" s="36" t="str">
        <f aca="false">IF(I259="","",_xlfn.IFNA(VLOOKUP(I259,TabelleFisse!$B$4:$C$21,2,0),1))</f>
        <v/>
      </c>
      <c r="AH259" s="36" t="str">
        <f aca="false">IF(U259="","",IF(OR(ISNUMBER(J259)=0,J259&lt;0),1,""))</f>
        <v/>
      </c>
      <c r="AI259" s="36" t="str">
        <f aca="false">IF(U259="","",IF(OR(ISNUMBER(M259)=0,M259&lt;0),1,""))</f>
        <v/>
      </c>
      <c r="AK259" s="36" t="str">
        <f aca="false">IF(OR(U259="",K259=""),"",IF(OR(K259&lt;TabelleFisse!E$4,K259&gt;TabelleFisse!E$5),1,""))</f>
        <v/>
      </c>
      <c r="AL259" s="36" t="str">
        <f aca="false">IF(OR(U259="",L259=""),"",IF(OR(L259&lt;TabelleFisse!E$4,L259&gt;TabelleFisse!E$5),1,""))</f>
        <v/>
      </c>
      <c r="AM259" s="36" t="str">
        <f aca="false">IF(OR(U259="",K259=""),"",IF(K259&gt;TabelleFisse!E$6,1,""))</f>
        <v/>
      </c>
      <c r="AN259" s="36" t="str">
        <f aca="false">IF(OR(U259="",L259=""),"",IF(L259&gt;TabelleFisse!E$6,1,""))</f>
        <v/>
      </c>
      <c r="AP259" s="36" t="str">
        <f aca="false">IF(U259="","",_xlfn.IFNA(VLOOKUP(C259,Partecipanti!$N$10:$O$1203,2,0),1))</f>
        <v/>
      </c>
      <c r="AS259" s="37" t="str">
        <f aca="false">IF(R259=1,CONCATENATE(C259," ",1),"")</f>
        <v/>
      </c>
    </row>
    <row r="260" customFormat="false" ht="100.5" hidden="false" customHeight="true" outlineLevel="0" collapsed="false">
      <c r="A260" s="25" t="s">
        <v>543</v>
      </c>
      <c r="B260" s="21" t="str">
        <f aca="false">IF(Q260="","",Q260)</f>
        <v/>
      </c>
      <c r="C260" s="26" t="str">
        <f aca="false">IF(E260="","",CONCATENATE("L",A260))</f>
        <v/>
      </c>
      <c r="D260" s="27"/>
      <c r="E260" s="42"/>
      <c r="F260" s="39" t="str">
        <f aca="false">IF(E260="","",TRIM(#REF!))</f>
        <v/>
      </c>
      <c r="G260" s="40" t="str">
        <f aca="false">IF(E260="","",TRIM(UPPER(#REF!)))</f>
        <v/>
      </c>
      <c r="H260" s="44"/>
      <c r="I260" s="44"/>
      <c r="J260" s="43"/>
      <c r="K260" s="41"/>
      <c r="L260" s="41"/>
      <c r="M260" s="45"/>
      <c r="N260" s="42"/>
      <c r="O260" s="42"/>
      <c r="Q260" s="20" t="str">
        <f aca="false">IF(AND(R260="",S260="",U260=""),"",IF(OR(R260=1,S260=1),"ERRORI / ANOMALIE","OK"))</f>
        <v/>
      </c>
      <c r="R260" s="21" t="str">
        <f aca="false">IF(U260="","",IF(SUM(X260:AC260)+SUM(AF260:AP260)&gt;0,1,""))</f>
        <v/>
      </c>
      <c r="S260" s="21" t="str">
        <f aca="false">IF(U260="","",IF(_xlfn.IFNA(VLOOKUP(CONCATENATE(C260," ",1),Partecipanti!AE$10:AF$1203,2,0),1)=1,"",1))</f>
        <v/>
      </c>
      <c r="U260" s="36" t="str">
        <f aca="false">TRIM(E260)</f>
        <v/>
      </c>
      <c r="V260" s="36"/>
      <c r="W260" s="36" t="str">
        <f aca="false">IF(R260="","",1)</f>
        <v/>
      </c>
      <c r="X260" s="36" t="str">
        <f aca="false">IF(U260="","",IF(COUNTIF(U$7:U$601,U260)=1,"",COUNTIF(U$7:U$601,U260)))</f>
        <v/>
      </c>
      <c r="Y260" s="36" t="str">
        <f aca="false">IF(X260="","",IF(X260&gt;1,1,""))</f>
        <v/>
      </c>
      <c r="Z260" s="36" t="str">
        <f aca="false">IF(U260="","",IF(LEN(TRIM(U260))&lt;&gt;10,1,""))</f>
        <v/>
      </c>
      <c r="AB260" s="36" t="str">
        <f aca="false">IF(U260="","",IF(OR(LEN(TRIM(H260))&gt;250,LEN(TRIM(H260))&lt;1),1,""))</f>
        <v/>
      </c>
      <c r="AC260" s="36" t="str">
        <f aca="false">IF(U260="","",IF(OR(LEN(TRIM(H260))&gt;220,LEN(TRIM(H260))&lt;1),1,""))</f>
        <v/>
      </c>
      <c r="AD260" s="37" t="str">
        <f aca="false">IF(U260="","",LEN(TRIM(H260)))</f>
        <v/>
      </c>
      <c r="AF260" s="36" t="str">
        <f aca="false">IF(I260="","",_xlfn.IFNA(VLOOKUP(I260,TabelleFisse!$B$4:$C$21,2,0),1))</f>
        <v/>
      </c>
      <c r="AH260" s="36" t="str">
        <f aca="false">IF(U260="","",IF(OR(ISNUMBER(J260)=0,J260&lt;0),1,""))</f>
        <v/>
      </c>
      <c r="AI260" s="36" t="str">
        <f aca="false">IF(U260="","",IF(OR(ISNUMBER(M260)=0,M260&lt;0),1,""))</f>
        <v/>
      </c>
      <c r="AK260" s="36" t="str">
        <f aca="false">IF(OR(U260="",K260=""),"",IF(OR(K260&lt;TabelleFisse!E$4,K260&gt;TabelleFisse!E$5),1,""))</f>
        <v/>
      </c>
      <c r="AL260" s="36" t="str">
        <f aca="false">IF(OR(U260="",L260=""),"",IF(OR(L260&lt;TabelleFisse!E$4,L260&gt;TabelleFisse!E$5),1,""))</f>
        <v/>
      </c>
      <c r="AM260" s="36" t="str">
        <f aca="false">IF(OR(U260="",K260=""),"",IF(K260&gt;TabelleFisse!E$6,1,""))</f>
        <v/>
      </c>
      <c r="AN260" s="36" t="str">
        <f aca="false">IF(OR(U260="",L260=""),"",IF(L260&gt;TabelleFisse!E$6,1,""))</f>
        <v/>
      </c>
      <c r="AP260" s="36" t="str">
        <f aca="false">IF(U260="","",_xlfn.IFNA(VLOOKUP(C260,Partecipanti!$N$10:$O$1203,2,0),1))</f>
        <v/>
      </c>
      <c r="AS260" s="37" t="str">
        <f aca="false">IF(R260=1,CONCATENATE(C260," ",1),"")</f>
        <v/>
      </c>
    </row>
    <row r="261" customFormat="false" ht="100.5" hidden="false" customHeight="true" outlineLevel="0" collapsed="false">
      <c r="A261" s="25" t="s">
        <v>544</v>
      </c>
      <c r="B261" s="21" t="str">
        <f aca="false">IF(Q261="","",Q261)</f>
        <v/>
      </c>
      <c r="C261" s="26" t="str">
        <f aca="false">IF(E261="","",CONCATENATE("L",A261))</f>
        <v/>
      </c>
      <c r="D261" s="27"/>
      <c r="E261" s="42"/>
      <c r="F261" s="39" t="str">
        <f aca="false">IF(E261="","",TRIM(#REF!))</f>
        <v/>
      </c>
      <c r="G261" s="40" t="str">
        <f aca="false">IF(E261="","",TRIM(UPPER(#REF!)))</f>
        <v/>
      </c>
      <c r="H261" s="44"/>
      <c r="I261" s="44"/>
      <c r="J261" s="43"/>
      <c r="K261" s="41"/>
      <c r="L261" s="41"/>
      <c r="M261" s="45"/>
      <c r="N261" s="42"/>
      <c r="O261" s="42"/>
      <c r="Q261" s="20" t="str">
        <f aca="false">IF(AND(R261="",S261="",U261=""),"",IF(OR(R261=1,S261=1),"ERRORI / ANOMALIE","OK"))</f>
        <v/>
      </c>
      <c r="R261" s="21" t="str">
        <f aca="false">IF(U261="","",IF(SUM(X261:AC261)+SUM(AF261:AP261)&gt;0,1,""))</f>
        <v/>
      </c>
      <c r="S261" s="21" t="str">
        <f aca="false">IF(U261="","",IF(_xlfn.IFNA(VLOOKUP(CONCATENATE(C261," ",1),Partecipanti!AE$10:AF$1203,2,0),1)=1,"",1))</f>
        <v/>
      </c>
      <c r="U261" s="36" t="str">
        <f aca="false">TRIM(E261)</f>
        <v/>
      </c>
      <c r="V261" s="36"/>
      <c r="W261" s="36" t="str">
        <f aca="false">IF(R261="","",1)</f>
        <v/>
      </c>
      <c r="X261" s="36" t="str">
        <f aca="false">IF(U261="","",IF(COUNTIF(U$7:U$601,U261)=1,"",COUNTIF(U$7:U$601,U261)))</f>
        <v/>
      </c>
      <c r="Y261" s="36" t="str">
        <f aca="false">IF(X261="","",IF(X261&gt;1,1,""))</f>
        <v/>
      </c>
      <c r="Z261" s="36" t="str">
        <f aca="false">IF(U261="","",IF(LEN(TRIM(U261))&lt;&gt;10,1,""))</f>
        <v/>
      </c>
      <c r="AB261" s="36" t="str">
        <f aca="false">IF(U261="","",IF(OR(LEN(TRIM(H261))&gt;250,LEN(TRIM(H261))&lt;1),1,""))</f>
        <v/>
      </c>
      <c r="AC261" s="36" t="str">
        <f aca="false">IF(U261="","",IF(OR(LEN(TRIM(H261))&gt;220,LEN(TRIM(H261))&lt;1),1,""))</f>
        <v/>
      </c>
      <c r="AD261" s="37" t="str">
        <f aca="false">IF(U261="","",LEN(TRIM(H261)))</f>
        <v/>
      </c>
      <c r="AF261" s="36" t="str">
        <f aca="false">IF(I261="","",_xlfn.IFNA(VLOOKUP(I261,TabelleFisse!$B$4:$C$21,2,0),1))</f>
        <v/>
      </c>
      <c r="AH261" s="36" t="str">
        <f aca="false">IF(U261="","",IF(OR(ISNUMBER(J261)=0,J261&lt;0),1,""))</f>
        <v/>
      </c>
      <c r="AI261" s="36" t="str">
        <f aca="false">IF(U261="","",IF(OR(ISNUMBER(M261)=0,M261&lt;0),1,""))</f>
        <v/>
      </c>
      <c r="AK261" s="36" t="str">
        <f aca="false">IF(OR(U261="",K261=""),"",IF(OR(K261&lt;TabelleFisse!E$4,K261&gt;TabelleFisse!E$5),1,""))</f>
        <v/>
      </c>
      <c r="AL261" s="36" t="str">
        <f aca="false">IF(OR(U261="",L261=""),"",IF(OR(L261&lt;TabelleFisse!E$4,L261&gt;TabelleFisse!E$5),1,""))</f>
        <v/>
      </c>
      <c r="AM261" s="36" t="str">
        <f aca="false">IF(OR(U261="",K261=""),"",IF(K261&gt;TabelleFisse!E$6,1,""))</f>
        <v/>
      </c>
      <c r="AN261" s="36" t="str">
        <f aca="false">IF(OR(U261="",L261=""),"",IF(L261&gt;TabelleFisse!E$6,1,""))</f>
        <v/>
      </c>
      <c r="AP261" s="36" t="str">
        <f aca="false">IF(U261="","",_xlfn.IFNA(VLOOKUP(C261,Partecipanti!$N$10:$O$1203,2,0),1))</f>
        <v/>
      </c>
      <c r="AS261" s="37" t="str">
        <f aca="false">IF(R261=1,CONCATENATE(C261," ",1),"")</f>
        <v/>
      </c>
    </row>
    <row r="262" customFormat="false" ht="100.5" hidden="false" customHeight="true" outlineLevel="0" collapsed="false">
      <c r="A262" s="25" t="s">
        <v>545</v>
      </c>
      <c r="B262" s="21" t="str">
        <f aca="false">IF(Q262="","",Q262)</f>
        <v/>
      </c>
      <c r="C262" s="26" t="str">
        <f aca="false">IF(E262="","",CONCATENATE("L",A262))</f>
        <v/>
      </c>
      <c r="D262" s="27"/>
      <c r="E262" s="42"/>
      <c r="F262" s="39" t="str">
        <f aca="false">IF(E262="","",TRIM(#REF!))</f>
        <v/>
      </c>
      <c r="G262" s="40" t="str">
        <f aca="false">IF(E262="","",TRIM(UPPER(#REF!)))</f>
        <v/>
      </c>
      <c r="H262" s="44"/>
      <c r="I262" s="44"/>
      <c r="J262" s="43"/>
      <c r="K262" s="41"/>
      <c r="L262" s="41"/>
      <c r="M262" s="45"/>
      <c r="N262" s="42"/>
      <c r="O262" s="42"/>
      <c r="Q262" s="20" t="str">
        <f aca="false">IF(AND(R262="",S262="",U262=""),"",IF(OR(R262=1,S262=1),"ERRORI / ANOMALIE","OK"))</f>
        <v/>
      </c>
      <c r="R262" s="21" t="str">
        <f aca="false">IF(U262="","",IF(SUM(X262:AC262)+SUM(AF262:AP262)&gt;0,1,""))</f>
        <v/>
      </c>
      <c r="S262" s="21" t="str">
        <f aca="false">IF(U262="","",IF(_xlfn.IFNA(VLOOKUP(CONCATENATE(C262," ",1),Partecipanti!AE$10:AF$1203,2,0),1)=1,"",1))</f>
        <v/>
      </c>
      <c r="U262" s="36" t="str">
        <f aca="false">TRIM(E262)</f>
        <v/>
      </c>
      <c r="V262" s="36"/>
      <c r="W262" s="36" t="str">
        <f aca="false">IF(R262="","",1)</f>
        <v/>
      </c>
      <c r="X262" s="36" t="str">
        <f aca="false">IF(U262="","",IF(COUNTIF(U$7:U$601,U262)=1,"",COUNTIF(U$7:U$601,U262)))</f>
        <v/>
      </c>
      <c r="Y262" s="36" t="str">
        <f aca="false">IF(X262="","",IF(X262&gt;1,1,""))</f>
        <v/>
      </c>
      <c r="Z262" s="36" t="str">
        <f aca="false">IF(U262="","",IF(LEN(TRIM(U262))&lt;&gt;10,1,""))</f>
        <v/>
      </c>
      <c r="AB262" s="36" t="str">
        <f aca="false">IF(U262="","",IF(OR(LEN(TRIM(H262))&gt;250,LEN(TRIM(H262))&lt;1),1,""))</f>
        <v/>
      </c>
      <c r="AC262" s="36" t="str">
        <f aca="false">IF(U262="","",IF(OR(LEN(TRIM(H262))&gt;220,LEN(TRIM(H262))&lt;1),1,""))</f>
        <v/>
      </c>
      <c r="AD262" s="37" t="str">
        <f aca="false">IF(U262="","",LEN(TRIM(H262)))</f>
        <v/>
      </c>
      <c r="AF262" s="36" t="str">
        <f aca="false">IF(I262="","",_xlfn.IFNA(VLOOKUP(I262,TabelleFisse!$B$4:$C$21,2,0),1))</f>
        <v/>
      </c>
      <c r="AH262" s="36" t="str">
        <f aca="false">IF(U262="","",IF(OR(ISNUMBER(J262)=0,J262&lt;0),1,""))</f>
        <v/>
      </c>
      <c r="AI262" s="36" t="str">
        <f aca="false">IF(U262="","",IF(OR(ISNUMBER(M262)=0,M262&lt;0),1,""))</f>
        <v/>
      </c>
      <c r="AK262" s="36" t="str">
        <f aca="false">IF(OR(U262="",K262=""),"",IF(OR(K262&lt;TabelleFisse!E$4,K262&gt;TabelleFisse!E$5),1,""))</f>
        <v/>
      </c>
      <c r="AL262" s="36" t="str">
        <f aca="false">IF(OR(U262="",L262=""),"",IF(OR(L262&lt;TabelleFisse!E$4,L262&gt;TabelleFisse!E$5),1,""))</f>
        <v/>
      </c>
      <c r="AM262" s="36" t="str">
        <f aca="false">IF(OR(U262="",K262=""),"",IF(K262&gt;TabelleFisse!E$6,1,""))</f>
        <v/>
      </c>
      <c r="AN262" s="36" t="str">
        <f aca="false">IF(OR(U262="",L262=""),"",IF(L262&gt;TabelleFisse!E$6,1,""))</f>
        <v/>
      </c>
      <c r="AP262" s="36" t="str">
        <f aca="false">IF(U262="","",_xlfn.IFNA(VLOOKUP(C262,Partecipanti!$N$10:$O$1203,2,0),1))</f>
        <v/>
      </c>
      <c r="AS262" s="37" t="str">
        <f aca="false">IF(R262=1,CONCATENATE(C262," ",1),"")</f>
        <v/>
      </c>
    </row>
    <row r="263" customFormat="false" ht="100.5" hidden="false" customHeight="true" outlineLevel="0" collapsed="false">
      <c r="A263" s="25" t="s">
        <v>546</v>
      </c>
      <c r="B263" s="21" t="str">
        <f aca="false">IF(Q263="","",Q263)</f>
        <v/>
      </c>
      <c r="C263" s="26" t="str">
        <f aca="false">IF(E263="","",CONCATENATE("L",A263))</f>
        <v/>
      </c>
      <c r="D263" s="27"/>
      <c r="E263" s="42"/>
      <c r="F263" s="39" t="str">
        <f aca="false">IF(E263="","",TRIM(#REF!))</f>
        <v/>
      </c>
      <c r="G263" s="40" t="str">
        <f aca="false">IF(E263="","",TRIM(UPPER(#REF!)))</f>
        <v/>
      </c>
      <c r="H263" s="44"/>
      <c r="I263" s="44"/>
      <c r="J263" s="43"/>
      <c r="K263" s="41"/>
      <c r="L263" s="41"/>
      <c r="M263" s="45"/>
      <c r="N263" s="42"/>
      <c r="O263" s="42"/>
      <c r="Q263" s="20" t="str">
        <f aca="false">IF(AND(R263="",S263="",U263=""),"",IF(OR(R263=1,S263=1),"ERRORI / ANOMALIE","OK"))</f>
        <v/>
      </c>
      <c r="R263" s="21" t="str">
        <f aca="false">IF(U263="","",IF(SUM(X263:AC263)+SUM(AF263:AP263)&gt;0,1,""))</f>
        <v/>
      </c>
      <c r="S263" s="21" t="str">
        <f aca="false">IF(U263="","",IF(_xlfn.IFNA(VLOOKUP(CONCATENATE(C263," ",1),Partecipanti!AE$10:AF$1203,2,0),1)=1,"",1))</f>
        <v/>
      </c>
      <c r="U263" s="36" t="str">
        <f aca="false">TRIM(E263)</f>
        <v/>
      </c>
      <c r="V263" s="36"/>
      <c r="W263" s="36" t="str">
        <f aca="false">IF(R263="","",1)</f>
        <v/>
      </c>
      <c r="X263" s="36" t="str">
        <f aca="false">IF(U263="","",IF(COUNTIF(U$7:U$601,U263)=1,"",COUNTIF(U$7:U$601,U263)))</f>
        <v/>
      </c>
      <c r="Y263" s="36" t="str">
        <f aca="false">IF(X263="","",IF(X263&gt;1,1,""))</f>
        <v/>
      </c>
      <c r="Z263" s="36" t="str">
        <f aca="false">IF(U263="","",IF(LEN(TRIM(U263))&lt;&gt;10,1,""))</f>
        <v/>
      </c>
      <c r="AB263" s="36" t="str">
        <f aca="false">IF(U263="","",IF(OR(LEN(TRIM(H263))&gt;250,LEN(TRIM(H263))&lt;1),1,""))</f>
        <v/>
      </c>
      <c r="AC263" s="36" t="str">
        <f aca="false">IF(U263="","",IF(OR(LEN(TRIM(H263))&gt;220,LEN(TRIM(H263))&lt;1),1,""))</f>
        <v/>
      </c>
      <c r="AD263" s="37" t="str">
        <f aca="false">IF(U263="","",LEN(TRIM(H263)))</f>
        <v/>
      </c>
      <c r="AF263" s="36" t="str">
        <f aca="false">IF(I263="","",_xlfn.IFNA(VLOOKUP(I263,TabelleFisse!$B$4:$C$21,2,0),1))</f>
        <v/>
      </c>
      <c r="AH263" s="36" t="str">
        <f aca="false">IF(U263="","",IF(OR(ISNUMBER(J263)=0,J263&lt;0),1,""))</f>
        <v/>
      </c>
      <c r="AI263" s="36" t="str">
        <f aca="false">IF(U263="","",IF(OR(ISNUMBER(M263)=0,M263&lt;0),1,""))</f>
        <v/>
      </c>
      <c r="AK263" s="36" t="str">
        <f aca="false">IF(OR(U263="",K263=""),"",IF(OR(K263&lt;TabelleFisse!E$4,K263&gt;TabelleFisse!E$5),1,""))</f>
        <v/>
      </c>
      <c r="AL263" s="36" t="str">
        <f aca="false">IF(OR(U263="",L263=""),"",IF(OR(L263&lt;TabelleFisse!E$4,L263&gt;TabelleFisse!E$5),1,""))</f>
        <v/>
      </c>
      <c r="AM263" s="36" t="str">
        <f aca="false">IF(OR(U263="",K263=""),"",IF(K263&gt;TabelleFisse!E$6,1,""))</f>
        <v/>
      </c>
      <c r="AN263" s="36" t="str">
        <f aca="false">IF(OR(U263="",L263=""),"",IF(L263&gt;TabelleFisse!E$6,1,""))</f>
        <v/>
      </c>
      <c r="AP263" s="36" t="str">
        <f aca="false">IF(U263="","",_xlfn.IFNA(VLOOKUP(C263,Partecipanti!$N$10:$O$1203,2,0),1))</f>
        <v/>
      </c>
      <c r="AS263" s="37" t="str">
        <f aca="false">IF(R263=1,CONCATENATE(C263," ",1),"")</f>
        <v/>
      </c>
    </row>
    <row r="264" customFormat="false" ht="100.5" hidden="false" customHeight="true" outlineLevel="0" collapsed="false">
      <c r="A264" s="25" t="s">
        <v>547</v>
      </c>
      <c r="B264" s="21" t="str">
        <f aca="false">IF(Q264="","",Q264)</f>
        <v/>
      </c>
      <c r="C264" s="26" t="str">
        <f aca="false">IF(E264="","",CONCATENATE("L",A264))</f>
        <v/>
      </c>
      <c r="D264" s="27"/>
      <c r="E264" s="42"/>
      <c r="F264" s="39" t="str">
        <f aca="false">IF(E264="","",TRIM(#REF!))</f>
        <v/>
      </c>
      <c r="G264" s="40" t="str">
        <f aca="false">IF(E264="","",TRIM(UPPER(#REF!)))</f>
        <v/>
      </c>
      <c r="H264" s="44"/>
      <c r="I264" s="44"/>
      <c r="J264" s="43"/>
      <c r="K264" s="41"/>
      <c r="L264" s="41"/>
      <c r="M264" s="45"/>
      <c r="N264" s="42"/>
      <c r="O264" s="42"/>
      <c r="Q264" s="20" t="str">
        <f aca="false">IF(AND(R264="",S264="",U264=""),"",IF(OR(R264=1,S264=1),"ERRORI / ANOMALIE","OK"))</f>
        <v/>
      </c>
      <c r="R264" s="21" t="str">
        <f aca="false">IF(U264="","",IF(SUM(X264:AC264)+SUM(AF264:AP264)&gt;0,1,""))</f>
        <v/>
      </c>
      <c r="S264" s="21" t="str">
        <f aca="false">IF(U264="","",IF(_xlfn.IFNA(VLOOKUP(CONCATENATE(C264," ",1),Partecipanti!AE$10:AF$1203,2,0),1)=1,"",1))</f>
        <v/>
      </c>
      <c r="U264" s="36" t="str">
        <f aca="false">TRIM(E264)</f>
        <v/>
      </c>
      <c r="V264" s="36"/>
      <c r="W264" s="36" t="str">
        <f aca="false">IF(R264="","",1)</f>
        <v/>
      </c>
      <c r="X264" s="36" t="str">
        <f aca="false">IF(U264="","",IF(COUNTIF(U$7:U$601,U264)=1,"",COUNTIF(U$7:U$601,U264)))</f>
        <v/>
      </c>
      <c r="Y264" s="36" t="str">
        <f aca="false">IF(X264="","",IF(X264&gt;1,1,""))</f>
        <v/>
      </c>
      <c r="Z264" s="36" t="str">
        <f aca="false">IF(U264="","",IF(LEN(TRIM(U264))&lt;&gt;10,1,""))</f>
        <v/>
      </c>
      <c r="AB264" s="36" t="str">
        <f aca="false">IF(U264="","",IF(OR(LEN(TRIM(H264))&gt;250,LEN(TRIM(H264))&lt;1),1,""))</f>
        <v/>
      </c>
      <c r="AC264" s="36" t="str">
        <f aca="false">IF(U264="","",IF(OR(LEN(TRIM(H264))&gt;220,LEN(TRIM(H264))&lt;1),1,""))</f>
        <v/>
      </c>
      <c r="AD264" s="37" t="str">
        <f aca="false">IF(U264="","",LEN(TRIM(H264)))</f>
        <v/>
      </c>
      <c r="AF264" s="36" t="str">
        <f aca="false">IF(I264="","",_xlfn.IFNA(VLOOKUP(I264,TabelleFisse!$B$4:$C$21,2,0),1))</f>
        <v/>
      </c>
      <c r="AH264" s="36" t="str">
        <f aca="false">IF(U264="","",IF(OR(ISNUMBER(J264)=0,J264&lt;0),1,""))</f>
        <v/>
      </c>
      <c r="AI264" s="36" t="str">
        <f aca="false">IF(U264="","",IF(OR(ISNUMBER(M264)=0,M264&lt;0),1,""))</f>
        <v/>
      </c>
      <c r="AK264" s="36" t="str">
        <f aca="false">IF(OR(U264="",K264=""),"",IF(OR(K264&lt;TabelleFisse!E$4,K264&gt;TabelleFisse!E$5),1,""))</f>
        <v/>
      </c>
      <c r="AL264" s="36" t="str">
        <f aca="false">IF(OR(U264="",L264=""),"",IF(OR(L264&lt;TabelleFisse!E$4,L264&gt;TabelleFisse!E$5),1,""))</f>
        <v/>
      </c>
      <c r="AM264" s="36" t="str">
        <f aca="false">IF(OR(U264="",K264=""),"",IF(K264&gt;TabelleFisse!E$6,1,""))</f>
        <v/>
      </c>
      <c r="AN264" s="36" t="str">
        <f aca="false">IF(OR(U264="",L264=""),"",IF(L264&gt;TabelleFisse!E$6,1,""))</f>
        <v/>
      </c>
      <c r="AP264" s="36" t="str">
        <f aca="false">IF(U264="","",_xlfn.IFNA(VLOOKUP(C264,Partecipanti!$N$10:$O$1203,2,0),1))</f>
        <v/>
      </c>
      <c r="AS264" s="37" t="str">
        <f aca="false">IF(R264=1,CONCATENATE(C264," ",1),"")</f>
        <v/>
      </c>
    </row>
    <row r="265" customFormat="false" ht="100.5" hidden="false" customHeight="true" outlineLevel="0" collapsed="false">
      <c r="A265" s="25" t="s">
        <v>548</v>
      </c>
      <c r="B265" s="21" t="str">
        <f aca="false">IF(Q265="","",Q265)</f>
        <v/>
      </c>
      <c r="C265" s="26" t="str">
        <f aca="false">IF(E265="","",CONCATENATE("L",A265))</f>
        <v/>
      </c>
      <c r="D265" s="27"/>
      <c r="E265" s="42"/>
      <c r="F265" s="39" t="str">
        <f aca="false">IF(E265="","",TRIM(#REF!))</f>
        <v/>
      </c>
      <c r="G265" s="40" t="str">
        <f aca="false">IF(E265="","",TRIM(UPPER(#REF!)))</f>
        <v/>
      </c>
      <c r="H265" s="44"/>
      <c r="I265" s="44"/>
      <c r="J265" s="43"/>
      <c r="K265" s="41"/>
      <c r="L265" s="41"/>
      <c r="M265" s="45"/>
      <c r="N265" s="42"/>
      <c r="O265" s="42"/>
      <c r="Q265" s="20" t="str">
        <f aca="false">IF(AND(R265="",S265="",U265=""),"",IF(OR(R265=1,S265=1),"ERRORI / ANOMALIE","OK"))</f>
        <v/>
      </c>
      <c r="R265" s="21" t="str">
        <f aca="false">IF(U265="","",IF(SUM(X265:AC265)+SUM(AF265:AP265)&gt;0,1,""))</f>
        <v/>
      </c>
      <c r="S265" s="21" t="str">
        <f aca="false">IF(U265="","",IF(_xlfn.IFNA(VLOOKUP(CONCATENATE(C265," ",1),Partecipanti!AE$10:AF$1203,2,0),1)=1,"",1))</f>
        <v/>
      </c>
      <c r="U265" s="36" t="str">
        <f aca="false">TRIM(E265)</f>
        <v/>
      </c>
      <c r="V265" s="36"/>
      <c r="W265" s="36" t="str">
        <f aca="false">IF(R265="","",1)</f>
        <v/>
      </c>
      <c r="X265" s="36" t="str">
        <f aca="false">IF(U265="","",IF(COUNTIF(U$7:U$601,U265)=1,"",COUNTIF(U$7:U$601,U265)))</f>
        <v/>
      </c>
      <c r="Y265" s="36" t="str">
        <f aca="false">IF(X265="","",IF(X265&gt;1,1,""))</f>
        <v/>
      </c>
      <c r="Z265" s="36" t="str">
        <f aca="false">IF(U265="","",IF(LEN(TRIM(U265))&lt;&gt;10,1,""))</f>
        <v/>
      </c>
      <c r="AB265" s="36" t="str">
        <f aca="false">IF(U265="","",IF(OR(LEN(TRIM(H265))&gt;250,LEN(TRIM(H265))&lt;1),1,""))</f>
        <v/>
      </c>
      <c r="AC265" s="36" t="str">
        <f aca="false">IF(U265="","",IF(OR(LEN(TRIM(H265))&gt;220,LEN(TRIM(H265))&lt;1),1,""))</f>
        <v/>
      </c>
      <c r="AD265" s="37" t="str">
        <f aca="false">IF(U265="","",LEN(TRIM(H265)))</f>
        <v/>
      </c>
      <c r="AF265" s="36" t="str">
        <f aca="false">IF(I265="","",_xlfn.IFNA(VLOOKUP(I265,TabelleFisse!$B$4:$C$21,2,0),1))</f>
        <v/>
      </c>
      <c r="AH265" s="36" t="str">
        <f aca="false">IF(U265="","",IF(OR(ISNUMBER(J265)=0,J265&lt;0),1,""))</f>
        <v/>
      </c>
      <c r="AI265" s="36" t="str">
        <f aca="false">IF(U265="","",IF(OR(ISNUMBER(M265)=0,M265&lt;0),1,""))</f>
        <v/>
      </c>
      <c r="AK265" s="36" t="str">
        <f aca="false">IF(OR(U265="",K265=""),"",IF(OR(K265&lt;TabelleFisse!E$4,K265&gt;TabelleFisse!E$5),1,""))</f>
        <v/>
      </c>
      <c r="AL265" s="36" t="str">
        <f aca="false">IF(OR(U265="",L265=""),"",IF(OR(L265&lt;TabelleFisse!E$4,L265&gt;TabelleFisse!E$5),1,""))</f>
        <v/>
      </c>
      <c r="AM265" s="36" t="str">
        <f aca="false">IF(OR(U265="",K265=""),"",IF(K265&gt;TabelleFisse!E$6,1,""))</f>
        <v/>
      </c>
      <c r="AN265" s="36" t="str">
        <f aca="false">IF(OR(U265="",L265=""),"",IF(L265&gt;TabelleFisse!E$6,1,""))</f>
        <v/>
      </c>
      <c r="AP265" s="36" t="str">
        <f aca="false">IF(U265="","",_xlfn.IFNA(VLOOKUP(C265,Partecipanti!$N$10:$O$1203,2,0),1))</f>
        <v/>
      </c>
      <c r="AS265" s="37" t="str">
        <f aca="false">IF(R265=1,CONCATENATE(C265," ",1),"")</f>
        <v/>
      </c>
    </row>
    <row r="266" customFormat="false" ht="100.5" hidden="false" customHeight="true" outlineLevel="0" collapsed="false">
      <c r="A266" s="25" t="s">
        <v>549</v>
      </c>
      <c r="B266" s="21" t="str">
        <f aca="false">IF(Q266="","",Q266)</f>
        <v/>
      </c>
      <c r="C266" s="26" t="str">
        <f aca="false">IF(E266="","",CONCATENATE("L",A266))</f>
        <v/>
      </c>
      <c r="D266" s="27"/>
      <c r="E266" s="42"/>
      <c r="F266" s="39" t="str">
        <f aca="false">IF(E266="","",TRIM(#REF!))</f>
        <v/>
      </c>
      <c r="G266" s="40" t="str">
        <f aca="false">IF(E266="","",TRIM(UPPER(#REF!)))</f>
        <v/>
      </c>
      <c r="H266" s="44"/>
      <c r="I266" s="44"/>
      <c r="J266" s="43"/>
      <c r="K266" s="41"/>
      <c r="L266" s="41"/>
      <c r="M266" s="45"/>
      <c r="N266" s="42"/>
      <c r="O266" s="42"/>
      <c r="Q266" s="20" t="str">
        <f aca="false">IF(AND(R266="",S266="",U266=""),"",IF(OR(R266=1,S266=1),"ERRORI / ANOMALIE","OK"))</f>
        <v/>
      </c>
      <c r="R266" s="21" t="str">
        <f aca="false">IF(U266="","",IF(SUM(X266:AC266)+SUM(AF266:AP266)&gt;0,1,""))</f>
        <v/>
      </c>
      <c r="S266" s="21" t="str">
        <f aca="false">IF(U266="","",IF(_xlfn.IFNA(VLOOKUP(CONCATENATE(C266," ",1),Partecipanti!AE$10:AF$1203,2,0),1)=1,"",1))</f>
        <v/>
      </c>
      <c r="U266" s="36" t="str">
        <f aca="false">TRIM(E266)</f>
        <v/>
      </c>
      <c r="V266" s="36"/>
      <c r="W266" s="36" t="str">
        <f aca="false">IF(R266="","",1)</f>
        <v/>
      </c>
      <c r="X266" s="36" t="str">
        <f aca="false">IF(U266="","",IF(COUNTIF(U$7:U$601,U266)=1,"",COUNTIF(U$7:U$601,U266)))</f>
        <v/>
      </c>
      <c r="Y266" s="36" t="str">
        <f aca="false">IF(X266="","",IF(X266&gt;1,1,""))</f>
        <v/>
      </c>
      <c r="Z266" s="36" t="str">
        <f aca="false">IF(U266="","",IF(LEN(TRIM(U266))&lt;&gt;10,1,""))</f>
        <v/>
      </c>
      <c r="AB266" s="36" t="str">
        <f aca="false">IF(U266="","",IF(OR(LEN(TRIM(H266))&gt;250,LEN(TRIM(H266))&lt;1),1,""))</f>
        <v/>
      </c>
      <c r="AC266" s="36" t="str">
        <f aca="false">IF(U266="","",IF(OR(LEN(TRIM(H266))&gt;220,LEN(TRIM(H266))&lt;1),1,""))</f>
        <v/>
      </c>
      <c r="AD266" s="37" t="str">
        <f aca="false">IF(U266="","",LEN(TRIM(H266)))</f>
        <v/>
      </c>
      <c r="AF266" s="36" t="str">
        <f aca="false">IF(I266="","",_xlfn.IFNA(VLOOKUP(I266,TabelleFisse!$B$4:$C$21,2,0),1))</f>
        <v/>
      </c>
      <c r="AH266" s="36" t="str">
        <f aca="false">IF(U266="","",IF(OR(ISNUMBER(J266)=0,J266&lt;0),1,""))</f>
        <v/>
      </c>
      <c r="AI266" s="36" t="str">
        <f aca="false">IF(U266="","",IF(OR(ISNUMBER(M266)=0,M266&lt;0),1,""))</f>
        <v/>
      </c>
      <c r="AK266" s="36" t="str">
        <f aca="false">IF(OR(U266="",K266=""),"",IF(OR(K266&lt;TabelleFisse!E$4,K266&gt;TabelleFisse!E$5),1,""))</f>
        <v/>
      </c>
      <c r="AL266" s="36" t="str">
        <f aca="false">IF(OR(U266="",L266=""),"",IF(OR(L266&lt;TabelleFisse!E$4,L266&gt;TabelleFisse!E$5),1,""))</f>
        <v/>
      </c>
      <c r="AM266" s="36" t="str">
        <f aca="false">IF(OR(U266="",K266=""),"",IF(K266&gt;TabelleFisse!E$6,1,""))</f>
        <v/>
      </c>
      <c r="AN266" s="36" t="str">
        <f aca="false">IF(OR(U266="",L266=""),"",IF(L266&gt;TabelleFisse!E$6,1,""))</f>
        <v/>
      </c>
      <c r="AP266" s="36" t="str">
        <f aca="false">IF(U266="","",_xlfn.IFNA(VLOOKUP(C266,Partecipanti!$N$10:$O$1203,2,0),1))</f>
        <v/>
      </c>
      <c r="AS266" s="37" t="str">
        <f aca="false">IF(R266=1,CONCATENATE(C266," ",1),"")</f>
        <v/>
      </c>
    </row>
    <row r="267" customFormat="false" ht="100.5" hidden="false" customHeight="true" outlineLevel="0" collapsed="false">
      <c r="A267" s="25" t="s">
        <v>550</v>
      </c>
      <c r="B267" s="21" t="str">
        <f aca="false">IF(Q267="","",Q267)</f>
        <v/>
      </c>
      <c r="C267" s="26" t="str">
        <f aca="false">IF(E267="","",CONCATENATE("L",A267))</f>
        <v/>
      </c>
      <c r="D267" s="27"/>
      <c r="E267" s="42"/>
      <c r="F267" s="39" t="str">
        <f aca="false">IF(E267="","",TRIM(#REF!))</f>
        <v/>
      </c>
      <c r="G267" s="40" t="str">
        <f aca="false">IF(E267="","",TRIM(UPPER(#REF!)))</f>
        <v/>
      </c>
      <c r="H267" s="44"/>
      <c r="I267" s="44"/>
      <c r="J267" s="43"/>
      <c r="K267" s="41"/>
      <c r="L267" s="41"/>
      <c r="M267" s="45"/>
      <c r="N267" s="42"/>
      <c r="O267" s="42"/>
      <c r="Q267" s="20" t="str">
        <f aca="false">IF(AND(R267="",S267="",U267=""),"",IF(OR(R267=1,S267=1),"ERRORI / ANOMALIE","OK"))</f>
        <v/>
      </c>
      <c r="R267" s="21" t="str">
        <f aca="false">IF(U267="","",IF(SUM(X267:AC267)+SUM(AF267:AP267)&gt;0,1,""))</f>
        <v/>
      </c>
      <c r="S267" s="21" t="str">
        <f aca="false">IF(U267="","",IF(_xlfn.IFNA(VLOOKUP(CONCATENATE(C267," ",1),Partecipanti!AE$10:AF$1203,2,0),1)=1,"",1))</f>
        <v/>
      </c>
      <c r="U267" s="36" t="str">
        <f aca="false">TRIM(E267)</f>
        <v/>
      </c>
      <c r="V267" s="36"/>
      <c r="W267" s="36" t="str">
        <f aca="false">IF(R267="","",1)</f>
        <v/>
      </c>
      <c r="X267" s="36" t="str">
        <f aca="false">IF(U267="","",IF(COUNTIF(U$7:U$601,U267)=1,"",COUNTIF(U$7:U$601,U267)))</f>
        <v/>
      </c>
      <c r="Y267" s="36" t="str">
        <f aca="false">IF(X267="","",IF(X267&gt;1,1,""))</f>
        <v/>
      </c>
      <c r="Z267" s="36" t="str">
        <f aca="false">IF(U267="","",IF(LEN(TRIM(U267))&lt;&gt;10,1,""))</f>
        <v/>
      </c>
      <c r="AB267" s="36" t="str">
        <f aca="false">IF(U267="","",IF(OR(LEN(TRIM(H267))&gt;250,LEN(TRIM(H267))&lt;1),1,""))</f>
        <v/>
      </c>
      <c r="AC267" s="36" t="str">
        <f aca="false">IF(U267="","",IF(OR(LEN(TRIM(H267))&gt;220,LEN(TRIM(H267))&lt;1),1,""))</f>
        <v/>
      </c>
      <c r="AD267" s="37" t="str">
        <f aca="false">IF(U267="","",LEN(TRIM(H267)))</f>
        <v/>
      </c>
      <c r="AF267" s="36" t="str">
        <f aca="false">IF(I267="","",_xlfn.IFNA(VLOOKUP(I267,TabelleFisse!$B$4:$C$21,2,0),1))</f>
        <v/>
      </c>
      <c r="AH267" s="36" t="str">
        <f aca="false">IF(U267="","",IF(OR(ISNUMBER(J267)=0,J267&lt;0),1,""))</f>
        <v/>
      </c>
      <c r="AI267" s="36" t="str">
        <f aca="false">IF(U267="","",IF(OR(ISNUMBER(M267)=0,M267&lt;0),1,""))</f>
        <v/>
      </c>
      <c r="AK267" s="36" t="str">
        <f aca="false">IF(OR(U267="",K267=""),"",IF(OR(K267&lt;TabelleFisse!E$4,K267&gt;TabelleFisse!E$5),1,""))</f>
        <v/>
      </c>
      <c r="AL267" s="36" t="str">
        <f aca="false">IF(OR(U267="",L267=""),"",IF(OR(L267&lt;TabelleFisse!E$4,L267&gt;TabelleFisse!E$5),1,""))</f>
        <v/>
      </c>
      <c r="AM267" s="36" t="str">
        <f aca="false">IF(OR(U267="",K267=""),"",IF(K267&gt;TabelleFisse!E$6,1,""))</f>
        <v/>
      </c>
      <c r="AN267" s="36" t="str">
        <f aca="false">IF(OR(U267="",L267=""),"",IF(L267&gt;TabelleFisse!E$6,1,""))</f>
        <v/>
      </c>
      <c r="AP267" s="36" t="str">
        <f aca="false">IF(U267="","",_xlfn.IFNA(VLOOKUP(C267,Partecipanti!$N$10:$O$1203,2,0),1))</f>
        <v/>
      </c>
      <c r="AS267" s="37" t="str">
        <f aca="false">IF(R267=1,CONCATENATE(C267," ",1),"")</f>
        <v/>
      </c>
    </row>
    <row r="268" customFormat="false" ht="100.5" hidden="false" customHeight="true" outlineLevel="0" collapsed="false">
      <c r="A268" s="25" t="s">
        <v>551</v>
      </c>
      <c r="B268" s="21" t="str">
        <f aca="false">IF(Q268="","",Q268)</f>
        <v/>
      </c>
      <c r="C268" s="26" t="str">
        <f aca="false">IF(E268="","",CONCATENATE("L",A268))</f>
        <v/>
      </c>
      <c r="D268" s="27"/>
      <c r="E268" s="42"/>
      <c r="F268" s="39" t="str">
        <f aca="false">IF(E268="","",TRIM(#REF!))</f>
        <v/>
      </c>
      <c r="G268" s="40" t="str">
        <f aca="false">IF(E268="","",TRIM(UPPER(#REF!)))</f>
        <v/>
      </c>
      <c r="H268" s="44"/>
      <c r="I268" s="44"/>
      <c r="J268" s="43"/>
      <c r="K268" s="41"/>
      <c r="L268" s="41"/>
      <c r="M268" s="45"/>
      <c r="N268" s="42"/>
      <c r="O268" s="42"/>
      <c r="Q268" s="20" t="str">
        <f aca="false">IF(AND(R268="",S268="",U268=""),"",IF(OR(R268=1,S268=1),"ERRORI / ANOMALIE","OK"))</f>
        <v/>
      </c>
      <c r="R268" s="21" t="str">
        <f aca="false">IF(U268="","",IF(SUM(X268:AC268)+SUM(AF268:AP268)&gt;0,1,""))</f>
        <v/>
      </c>
      <c r="S268" s="21" t="str">
        <f aca="false">IF(U268="","",IF(_xlfn.IFNA(VLOOKUP(CONCATENATE(C268," ",1),Partecipanti!AE$10:AF$1203,2,0),1)=1,"",1))</f>
        <v/>
      </c>
      <c r="U268" s="36" t="str">
        <f aca="false">TRIM(E268)</f>
        <v/>
      </c>
      <c r="V268" s="36"/>
      <c r="W268" s="36" t="str">
        <f aca="false">IF(R268="","",1)</f>
        <v/>
      </c>
      <c r="X268" s="36" t="str">
        <f aca="false">IF(U268="","",IF(COUNTIF(U$7:U$601,U268)=1,"",COUNTIF(U$7:U$601,U268)))</f>
        <v/>
      </c>
      <c r="Y268" s="36" t="str">
        <f aca="false">IF(X268="","",IF(X268&gt;1,1,""))</f>
        <v/>
      </c>
      <c r="Z268" s="36" t="str">
        <f aca="false">IF(U268="","",IF(LEN(TRIM(U268))&lt;&gt;10,1,""))</f>
        <v/>
      </c>
      <c r="AB268" s="36" t="str">
        <f aca="false">IF(U268="","",IF(OR(LEN(TRIM(H268))&gt;250,LEN(TRIM(H268))&lt;1),1,""))</f>
        <v/>
      </c>
      <c r="AC268" s="36" t="str">
        <f aca="false">IF(U268="","",IF(OR(LEN(TRIM(H268))&gt;220,LEN(TRIM(H268))&lt;1),1,""))</f>
        <v/>
      </c>
      <c r="AD268" s="37" t="str">
        <f aca="false">IF(U268="","",LEN(TRIM(H268)))</f>
        <v/>
      </c>
      <c r="AF268" s="36" t="str">
        <f aca="false">IF(I268="","",_xlfn.IFNA(VLOOKUP(I268,TabelleFisse!$B$4:$C$21,2,0),1))</f>
        <v/>
      </c>
      <c r="AH268" s="36" t="str">
        <f aca="false">IF(U268="","",IF(OR(ISNUMBER(J268)=0,J268&lt;0),1,""))</f>
        <v/>
      </c>
      <c r="AI268" s="36" t="str">
        <f aca="false">IF(U268="","",IF(OR(ISNUMBER(M268)=0,M268&lt;0),1,""))</f>
        <v/>
      </c>
      <c r="AK268" s="36" t="str">
        <f aca="false">IF(OR(U268="",K268=""),"",IF(OR(K268&lt;TabelleFisse!E$4,K268&gt;TabelleFisse!E$5),1,""))</f>
        <v/>
      </c>
      <c r="AL268" s="36" t="str">
        <f aca="false">IF(OR(U268="",L268=""),"",IF(OR(L268&lt;TabelleFisse!E$4,L268&gt;TabelleFisse!E$5),1,""))</f>
        <v/>
      </c>
      <c r="AM268" s="36" t="str">
        <f aca="false">IF(OR(U268="",K268=""),"",IF(K268&gt;TabelleFisse!E$6,1,""))</f>
        <v/>
      </c>
      <c r="AN268" s="36" t="str">
        <f aca="false">IF(OR(U268="",L268=""),"",IF(L268&gt;TabelleFisse!E$6,1,""))</f>
        <v/>
      </c>
      <c r="AP268" s="36" t="str">
        <f aca="false">IF(U268="","",_xlfn.IFNA(VLOOKUP(C268,Partecipanti!$N$10:$O$1203,2,0),1))</f>
        <v/>
      </c>
      <c r="AS268" s="37" t="str">
        <f aca="false">IF(R268=1,CONCATENATE(C268," ",1),"")</f>
        <v/>
      </c>
    </row>
    <row r="269" customFormat="false" ht="100.5" hidden="false" customHeight="true" outlineLevel="0" collapsed="false">
      <c r="A269" s="25" t="s">
        <v>552</v>
      </c>
      <c r="B269" s="21" t="str">
        <f aca="false">IF(Q269="","",Q269)</f>
        <v/>
      </c>
      <c r="C269" s="26" t="str">
        <f aca="false">IF(E269="","",CONCATENATE("L",A269))</f>
        <v/>
      </c>
      <c r="D269" s="27"/>
      <c r="E269" s="42"/>
      <c r="F269" s="39" t="str">
        <f aca="false">IF(E269="","",TRIM(#REF!))</f>
        <v/>
      </c>
      <c r="G269" s="40" t="str">
        <f aca="false">IF(E269="","",TRIM(UPPER(#REF!)))</f>
        <v/>
      </c>
      <c r="H269" s="44"/>
      <c r="I269" s="44"/>
      <c r="J269" s="43"/>
      <c r="K269" s="41"/>
      <c r="L269" s="41"/>
      <c r="M269" s="45"/>
      <c r="N269" s="42"/>
      <c r="O269" s="42"/>
      <c r="Q269" s="20" t="str">
        <f aca="false">IF(AND(R269="",S269="",U269=""),"",IF(OR(R269=1,S269=1),"ERRORI / ANOMALIE","OK"))</f>
        <v/>
      </c>
      <c r="R269" s="21" t="str">
        <f aca="false">IF(U269="","",IF(SUM(X269:AC269)+SUM(AF269:AP269)&gt;0,1,""))</f>
        <v/>
      </c>
      <c r="S269" s="21" t="str">
        <f aca="false">IF(U269="","",IF(_xlfn.IFNA(VLOOKUP(CONCATENATE(C269," ",1),Partecipanti!AE$10:AF$1203,2,0),1)=1,"",1))</f>
        <v/>
      </c>
      <c r="U269" s="36" t="str">
        <f aca="false">TRIM(E269)</f>
        <v/>
      </c>
      <c r="V269" s="36"/>
      <c r="W269" s="36" t="str">
        <f aca="false">IF(R269="","",1)</f>
        <v/>
      </c>
      <c r="X269" s="36" t="str">
        <f aca="false">IF(U269="","",IF(COUNTIF(U$7:U$601,U269)=1,"",COUNTIF(U$7:U$601,U269)))</f>
        <v/>
      </c>
      <c r="Y269" s="36" t="str">
        <f aca="false">IF(X269="","",IF(X269&gt;1,1,""))</f>
        <v/>
      </c>
      <c r="Z269" s="36" t="str">
        <f aca="false">IF(U269="","",IF(LEN(TRIM(U269))&lt;&gt;10,1,""))</f>
        <v/>
      </c>
      <c r="AB269" s="36" t="str">
        <f aca="false">IF(U269="","",IF(OR(LEN(TRIM(H269))&gt;250,LEN(TRIM(H269))&lt;1),1,""))</f>
        <v/>
      </c>
      <c r="AC269" s="36" t="str">
        <f aca="false">IF(U269="","",IF(OR(LEN(TRIM(H269))&gt;220,LEN(TRIM(H269))&lt;1),1,""))</f>
        <v/>
      </c>
      <c r="AD269" s="37" t="str">
        <f aca="false">IF(U269="","",LEN(TRIM(H269)))</f>
        <v/>
      </c>
      <c r="AF269" s="36" t="str">
        <f aca="false">IF(I269="","",_xlfn.IFNA(VLOOKUP(I269,TabelleFisse!$B$4:$C$21,2,0),1))</f>
        <v/>
      </c>
      <c r="AH269" s="36" t="str">
        <f aca="false">IF(U269="","",IF(OR(ISNUMBER(J269)=0,J269&lt;0),1,""))</f>
        <v/>
      </c>
      <c r="AI269" s="36" t="str">
        <f aca="false">IF(U269="","",IF(OR(ISNUMBER(M269)=0,M269&lt;0),1,""))</f>
        <v/>
      </c>
      <c r="AK269" s="36" t="str">
        <f aca="false">IF(OR(U269="",K269=""),"",IF(OR(K269&lt;TabelleFisse!E$4,K269&gt;TabelleFisse!E$5),1,""))</f>
        <v/>
      </c>
      <c r="AL269" s="36" t="str">
        <f aca="false">IF(OR(U269="",L269=""),"",IF(OR(L269&lt;TabelleFisse!E$4,L269&gt;TabelleFisse!E$5),1,""))</f>
        <v/>
      </c>
      <c r="AM269" s="36" t="str">
        <f aca="false">IF(OR(U269="",K269=""),"",IF(K269&gt;TabelleFisse!E$6,1,""))</f>
        <v/>
      </c>
      <c r="AN269" s="36" t="str">
        <f aca="false">IF(OR(U269="",L269=""),"",IF(L269&gt;TabelleFisse!E$6,1,""))</f>
        <v/>
      </c>
      <c r="AP269" s="36" t="str">
        <f aca="false">IF(U269="","",_xlfn.IFNA(VLOOKUP(C269,Partecipanti!$N$10:$O$1203,2,0),1))</f>
        <v/>
      </c>
      <c r="AS269" s="37" t="str">
        <f aca="false">IF(R269=1,CONCATENATE(C269," ",1),"")</f>
        <v/>
      </c>
    </row>
    <row r="270" customFormat="false" ht="100.5" hidden="false" customHeight="true" outlineLevel="0" collapsed="false">
      <c r="A270" s="25" t="s">
        <v>553</v>
      </c>
      <c r="B270" s="21" t="str">
        <f aca="false">IF(Q270="","",Q270)</f>
        <v/>
      </c>
      <c r="C270" s="26" t="str">
        <f aca="false">IF(E270="","",CONCATENATE("L",A270))</f>
        <v/>
      </c>
      <c r="D270" s="27"/>
      <c r="E270" s="42"/>
      <c r="F270" s="39" t="str">
        <f aca="false">IF(E270="","",TRIM(#REF!))</f>
        <v/>
      </c>
      <c r="G270" s="40" t="str">
        <f aca="false">IF(E270="","",TRIM(UPPER(#REF!)))</f>
        <v/>
      </c>
      <c r="H270" s="44"/>
      <c r="I270" s="44"/>
      <c r="J270" s="43"/>
      <c r="K270" s="41"/>
      <c r="L270" s="41"/>
      <c r="M270" s="45"/>
      <c r="N270" s="42"/>
      <c r="O270" s="42"/>
      <c r="Q270" s="20" t="str">
        <f aca="false">IF(AND(R270="",S270="",U270=""),"",IF(OR(R270=1,S270=1),"ERRORI / ANOMALIE","OK"))</f>
        <v/>
      </c>
      <c r="R270" s="21" t="str">
        <f aca="false">IF(U270="","",IF(SUM(X270:AC270)+SUM(AF270:AP270)&gt;0,1,""))</f>
        <v/>
      </c>
      <c r="S270" s="21" t="str">
        <f aca="false">IF(U270="","",IF(_xlfn.IFNA(VLOOKUP(CONCATENATE(C270," ",1),Partecipanti!AE$10:AF$1203,2,0),1)=1,"",1))</f>
        <v/>
      </c>
      <c r="U270" s="36" t="str">
        <f aca="false">TRIM(E270)</f>
        <v/>
      </c>
      <c r="V270" s="36"/>
      <c r="W270" s="36" t="str">
        <f aca="false">IF(R270="","",1)</f>
        <v/>
      </c>
      <c r="X270" s="36" t="str">
        <f aca="false">IF(U270="","",IF(COUNTIF(U$7:U$601,U270)=1,"",COUNTIF(U$7:U$601,U270)))</f>
        <v/>
      </c>
      <c r="Y270" s="36" t="str">
        <f aca="false">IF(X270="","",IF(X270&gt;1,1,""))</f>
        <v/>
      </c>
      <c r="Z270" s="36" t="str">
        <f aca="false">IF(U270="","",IF(LEN(TRIM(U270))&lt;&gt;10,1,""))</f>
        <v/>
      </c>
      <c r="AB270" s="36" t="str">
        <f aca="false">IF(U270="","",IF(OR(LEN(TRIM(H270))&gt;250,LEN(TRIM(H270))&lt;1),1,""))</f>
        <v/>
      </c>
      <c r="AC270" s="36" t="str">
        <f aca="false">IF(U270="","",IF(OR(LEN(TRIM(H270))&gt;220,LEN(TRIM(H270))&lt;1),1,""))</f>
        <v/>
      </c>
      <c r="AD270" s="37" t="str">
        <f aca="false">IF(U270="","",LEN(TRIM(H270)))</f>
        <v/>
      </c>
      <c r="AF270" s="36" t="str">
        <f aca="false">IF(I270="","",_xlfn.IFNA(VLOOKUP(I270,TabelleFisse!$B$4:$C$21,2,0),1))</f>
        <v/>
      </c>
      <c r="AH270" s="36" t="str">
        <f aca="false">IF(U270="","",IF(OR(ISNUMBER(J270)=0,J270&lt;0),1,""))</f>
        <v/>
      </c>
      <c r="AI270" s="36" t="str">
        <f aca="false">IF(U270="","",IF(OR(ISNUMBER(M270)=0,M270&lt;0),1,""))</f>
        <v/>
      </c>
      <c r="AK270" s="36" t="str">
        <f aca="false">IF(OR(U270="",K270=""),"",IF(OR(K270&lt;TabelleFisse!E$4,K270&gt;TabelleFisse!E$5),1,""))</f>
        <v/>
      </c>
      <c r="AL270" s="36" t="str">
        <f aca="false">IF(OR(U270="",L270=""),"",IF(OR(L270&lt;TabelleFisse!E$4,L270&gt;TabelleFisse!E$5),1,""))</f>
        <v/>
      </c>
      <c r="AM270" s="36" t="str">
        <f aca="false">IF(OR(U270="",K270=""),"",IF(K270&gt;TabelleFisse!E$6,1,""))</f>
        <v/>
      </c>
      <c r="AN270" s="36" t="str">
        <f aca="false">IF(OR(U270="",L270=""),"",IF(L270&gt;TabelleFisse!E$6,1,""))</f>
        <v/>
      </c>
      <c r="AP270" s="36" t="str">
        <f aca="false">IF(U270="","",_xlfn.IFNA(VLOOKUP(C270,Partecipanti!$N$10:$O$1203,2,0),1))</f>
        <v/>
      </c>
      <c r="AS270" s="37" t="str">
        <f aca="false">IF(R270=1,CONCATENATE(C270," ",1),"")</f>
        <v/>
      </c>
    </row>
    <row r="271" customFormat="false" ht="100.5" hidden="false" customHeight="true" outlineLevel="0" collapsed="false">
      <c r="A271" s="25" t="s">
        <v>554</v>
      </c>
      <c r="B271" s="21" t="str">
        <f aca="false">IF(Q271="","",Q271)</f>
        <v/>
      </c>
      <c r="C271" s="26" t="str">
        <f aca="false">IF(E271="","",CONCATENATE("L",A271))</f>
        <v/>
      </c>
      <c r="D271" s="27"/>
      <c r="E271" s="42"/>
      <c r="F271" s="39" t="str">
        <f aca="false">IF(E271="","",TRIM(#REF!))</f>
        <v/>
      </c>
      <c r="G271" s="40" t="str">
        <f aca="false">IF(E271="","",TRIM(UPPER(#REF!)))</f>
        <v/>
      </c>
      <c r="H271" s="44"/>
      <c r="I271" s="44"/>
      <c r="J271" s="43"/>
      <c r="K271" s="41"/>
      <c r="L271" s="41"/>
      <c r="M271" s="45"/>
      <c r="N271" s="42"/>
      <c r="O271" s="42"/>
      <c r="Q271" s="20" t="str">
        <f aca="false">IF(AND(R271="",S271="",U271=""),"",IF(OR(R271=1,S271=1),"ERRORI / ANOMALIE","OK"))</f>
        <v/>
      </c>
      <c r="R271" s="21" t="str">
        <f aca="false">IF(U271="","",IF(SUM(X271:AC271)+SUM(AF271:AP271)&gt;0,1,""))</f>
        <v/>
      </c>
      <c r="S271" s="21" t="str">
        <f aca="false">IF(U271="","",IF(_xlfn.IFNA(VLOOKUP(CONCATENATE(C271," ",1),Partecipanti!AE$10:AF$1203,2,0),1)=1,"",1))</f>
        <v/>
      </c>
      <c r="U271" s="36" t="str">
        <f aca="false">TRIM(E271)</f>
        <v/>
      </c>
      <c r="V271" s="36"/>
      <c r="W271" s="36" t="str">
        <f aca="false">IF(R271="","",1)</f>
        <v/>
      </c>
      <c r="X271" s="36" t="str">
        <f aca="false">IF(U271="","",IF(COUNTIF(U$7:U$601,U271)=1,"",COUNTIF(U$7:U$601,U271)))</f>
        <v/>
      </c>
      <c r="Y271" s="36" t="str">
        <f aca="false">IF(X271="","",IF(X271&gt;1,1,""))</f>
        <v/>
      </c>
      <c r="Z271" s="36" t="str">
        <f aca="false">IF(U271="","",IF(LEN(TRIM(U271))&lt;&gt;10,1,""))</f>
        <v/>
      </c>
      <c r="AB271" s="36" t="str">
        <f aca="false">IF(U271="","",IF(OR(LEN(TRIM(H271))&gt;250,LEN(TRIM(H271))&lt;1),1,""))</f>
        <v/>
      </c>
      <c r="AC271" s="36" t="str">
        <f aca="false">IF(U271="","",IF(OR(LEN(TRIM(H271))&gt;220,LEN(TRIM(H271))&lt;1),1,""))</f>
        <v/>
      </c>
      <c r="AD271" s="37" t="str">
        <f aca="false">IF(U271="","",LEN(TRIM(H271)))</f>
        <v/>
      </c>
      <c r="AF271" s="36" t="str">
        <f aca="false">IF(I271="","",_xlfn.IFNA(VLOOKUP(I271,TabelleFisse!$B$4:$C$21,2,0),1))</f>
        <v/>
      </c>
      <c r="AH271" s="36" t="str">
        <f aca="false">IF(U271="","",IF(OR(ISNUMBER(J271)=0,J271&lt;0),1,""))</f>
        <v/>
      </c>
      <c r="AI271" s="36" t="str">
        <f aca="false">IF(U271="","",IF(OR(ISNUMBER(M271)=0,M271&lt;0),1,""))</f>
        <v/>
      </c>
      <c r="AK271" s="36" t="str">
        <f aca="false">IF(OR(U271="",K271=""),"",IF(OR(K271&lt;TabelleFisse!E$4,K271&gt;TabelleFisse!E$5),1,""))</f>
        <v/>
      </c>
      <c r="AL271" s="36" t="str">
        <f aca="false">IF(OR(U271="",L271=""),"",IF(OR(L271&lt;TabelleFisse!E$4,L271&gt;TabelleFisse!E$5),1,""))</f>
        <v/>
      </c>
      <c r="AM271" s="36" t="str">
        <f aca="false">IF(OR(U271="",K271=""),"",IF(K271&gt;TabelleFisse!E$6,1,""))</f>
        <v/>
      </c>
      <c r="AN271" s="36" t="str">
        <f aca="false">IF(OR(U271="",L271=""),"",IF(L271&gt;TabelleFisse!E$6,1,""))</f>
        <v/>
      </c>
      <c r="AP271" s="36" t="str">
        <f aca="false">IF(U271="","",_xlfn.IFNA(VLOOKUP(C271,Partecipanti!$N$10:$O$1203,2,0),1))</f>
        <v/>
      </c>
      <c r="AS271" s="37" t="str">
        <f aca="false">IF(R271=1,CONCATENATE(C271," ",1),"")</f>
        <v/>
      </c>
    </row>
    <row r="272" customFormat="false" ht="100.5" hidden="false" customHeight="true" outlineLevel="0" collapsed="false">
      <c r="A272" s="25" t="s">
        <v>555</v>
      </c>
      <c r="B272" s="21" t="str">
        <f aca="false">IF(Q272="","",Q272)</f>
        <v/>
      </c>
      <c r="C272" s="26" t="str">
        <f aca="false">IF(E272="","",CONCATENATE("L",A272))</f>
        <v/>
      </c>
      <c r="D272" s="27"/>
      <c r="E272" s="42"/>
      <c r="F272" s="39" t="str">
        <f aca="false">IF(E272="","",TRIM(#REF!))</f>
        <v/>
      </c>
      <c r="G272" s="40" t="str">
        <f aca="false">IF(E272="","",TRIM(UPPER(#REF!)))</f>
        <v/>
      </c>
      <c r="H272" s="44"/>
      <c r="I272" s="44"/>
      <c r="J272" s="43"/>
      <c r="K272" s="41"/>
      <c r="L272" s="41"/>
      <c r="M272" s="45"/>
      <c r="N272" s="42"/>
      <c r="O272" s="42"/>
      <c r="Q272" s="20" t="str">
        <f aca="false">IF(AND(R272="",S272="",U272=""),"",IF(OR(R272=1,S272=1),"ERRORI / ANOMALIE","OK"))</f>
        <v/>
      </c>
      <c r="R272" s="21" t="str">
        <f aca="false">IF(U272="","",IF(SUM(X272:AC272)+SUM(AF272:AP272)&gt;0,1,""))</f>
        <v/>
      </c>
      <c r="S272" s="21" t="str">
        <f aca="false">IF(U272="","",IF(_xlfn.IFNA(VLOOKUP(CONCATENATE(C272," ",1),Partecipanti!AE$10:AF$1203,2,0),1)=1,"",1))</f>
        <v/>
      </c>
      <c r="U272" s="36" t="str">
        <f aca="false">TRIM(E272)</f>
        <v/>
      </c>
      <c r="V272" s="36"/>
      <c r="W272" s="36" t="str">
        <f aca="false">IF(R272="","",1)</f>
        <v/>
      </c>
      <c r="X272" s="36" t="str">
        <f aca="false">IF(U272="","",IF(COUNTIF(U$7:U$601,U272)=1,"",COUNTIF(U$7:U$601,U272)))</f>
        <v/>
      </c>
      <c r="Y272" s="36" t="str">
        <f aca="false">IF(X272="","",IF(X272&gt;1,1,""))</f>
        <v/>
      </c>
      <c r="Z272" s="36" t="str">
        <f aca="false">IF(U272="","",IF(LEN(TRIM(U272))&lt;&gt;10,1,""))</f>
        <v/>
      </c>
      <c r="AB272" s="36" t="str">
        <f aca="false">IF(U272="","",IF(OR(LEN(TRIM(H272))&gt;250,LEN(TRIM(H272))&lt;1),1,""))</f>
        <v/>
      </c>
      <c r="AC272" s="36" t="str">
        <f aca="false">IF(U272="","",IF(OR(LEN(TRIM(H272))&gt;220,LEN(TRIM(H272))&lt;1),1,""))</f>
        <v/>
      </c>
      <c r="AD272" s="37" t="str">
        <f aca="false">IF(U272="","",LEN(TRIM(H272)))</f>
        <v/>
      </c>
      <c r="AF272" s="36" t="str">
        <f aca="false">IF(I272="","",_xlfn.IFNA(VLOOKUP(I272,TabelleFisse!$B$4:$C$21,2,0),1))</f>
        <v/>
      </c>
      <c r="AH272" s="36" t="str">
        <f aca="false">IF(U272="","",IF(OR(ISNUMBER(J272)=0,J272&lt;0),1,""))</f>
        <v/>
      </c>
      <c r="AI272" s="36" t="str">
        <f aca="false">IF(U272="","",IF(OR(ISNUMBER(M272)=0,M272&lt;0),1,""))</f>
        <v/>
      </c>
      <c r="AK272" s="36" t="str">
        <f aca="false">IF(OR(U272="",K272=""),"",IF(OR(K272&lt;TabelleFisse!E$4,K272&gt;TabelleFisse!E$5),1,""))</f>
        <v/>
      </c>
      <c r="AL272" s="36" t="str">
        <f aca="false">IF(OR(U272="",L272=""),"",IF(OR(L272&lt;TabelleFisse!E$4,L272&gt;TabelleFisse!E$5),1,""))</f>
        <v/>
      </c>
      <c r="AM272" s="36" t="str">
        <f aca="false">IF(OR(U272="",K272=""),"",IF(K272&gt;TabelleFisse!E$6,1,""))</f>
        <v/>
      </c>
      <c r="AN272" s="36" t="str">
        <f aca="false">IF(OR(U272="",L272=""),"",IF(L272&gt;TabelleFisse!E$6,1,""))</f>
        <v/>
      </c>
      <c r="AP272" s="36" t="str">
        <f aca="false">IF(U272="","",_xlfn.IFNA(VLOOKUP(C272,Partecipanti!$N$10:$O$1203,2,0),1))</f>
        <v/>
      </c>
      <c r="AS272" s="37" t="str">
        <f aca="false">IF(R272=1,CONCATENATE(C272," ",1),"")</f>
        <v/>
      </c>
    </row>
    <row r="273" customFormat="false" ht="100.5" hidden="false" customHeight="true" outlineLevel="0" collapsed="false">
      <c r="A273" s="25" t="s">
        <v>556</v>
      </c>
      <c r="B273" s="21" t="str">
        <f aca="false">IF(Q273="","",Q273)</f>
        <v/>
      </c>
      <c r="C273" s="26" t="str">
        <f aca="false">IF(E273="","",CONCATENATE("L",A273))</f>
        <v/>
      </c>
      <c r="D273" s="27"/>
      <c r="E273" s="42"/>
      <c r="F273" s="39" t="str">
        <f aca="false">IF(E273="","",TRIM(#REF!))</f>
        <v/>
      </c>
      <c r="G273" s="40" t="str">
        <f aca="false">IF(E273="","",TRIM(UPPER(#REF!)))</f>
        <v/>
      </c>
      <c r="H273" s="44"/>
      <c r="I273" s="44"/>
      <c r="J273" s="43"/>
      <c r="K273" s="41"/>
      <c r="L273" s="41"/>
      <c r="M273" s="45"/>
      <c r="N273" s="42"/>
      <c r="O273" s="42"/>
      <c r="Q273" s="20" t="str">
        <f aca="false">IF(AND(R273="",S273="",U273=""),"",IF(OR(R273=1,S273=1),"ERRORI / ANOMALIE","OK"))</f>
        <v/>
      </c>
      <c r="R273" s="21" t="str">
        <f aca="false">IF(U273="","",IF(SUM(X273:AC273)+SUM(AF273:AP273)&gt;0,1,""))</f>
        <v/>
      </c>
      <c r="S273" s="21" t="str">
        <f aca="false">IF(U273="","",IF(_xlfn.IFNA(VLOOKUP(CONCATENATE(C273," ",1),Partecipanti!AE$10:AF$1203,2,0),1)=1,"",1))</f>
        <v/>
      </c>
      <c r="U273" s="36" t="str">
        <f aca="false">TRIM(E273)</f>
        <v/>
      </c>
      <c r="V273" s="36"/>
      <c r="W273" s="36" t="str">
        <f aca="false">IF(R273="","",1)</f>
        <v/>
      </c>
      <c r="X273" s="36" t="str">
        <f aca="false">IF(U273="","",IF(COUNTIF(U$7:U$601,U273)=1,"",COUNTIF(U$7:U$601,U273)))</f>
        <v/>
      </c>
      <c r="Y273" s="36" t="str">
        <f aca="false">IF(X273="","",IF(X273&gt;1,1,""))</f>
        <v/>
      </c>
      <c r="Z273" s="36" t="str">
        <f aca="false">IF(U273="","",IF(LEN(TRIM(U273))&lt;&gt;10,1,""))</f>
        <v/>
      </c>
      <c r="AB273" s="36" t="str">
        <f aca="false">IF(U273="","",IF(OR(LEN(TRIM(H273))&gt;250,LEN(TRIM(H273))&lt;1),1,""))</f>
        <v/>
      </c>
      <c r="AC273" s="36" t="str">
        <f aca="false">IF(U273="","",IF(OR(LEN(TRIM(H273))&gt;220,LEN(TRIM(H273))&lt;1),1,""))</f>
        <v/>
      </c>
      <c r="AD273" s="37" t="str">
        <f aca="false">IF(U273="","",LEN(TRIM(H273)))</f>
        <v/>
      </c>
      <c r="AF273" s="36" t="str">
        <f aca="false">IF(I273="","",_xlfn.IFNA(VLOOKUP(I273,TabelleFisse!$B$4:$C$21,2,0),1))</f>
        <v/>
      </c>
      <c r="AH273" s="36" t="str">
        <f aca="false">IF(U273="","",IF(OR(ISNUMBER(J273)=0,J273&lt;0),1,""))</f>
        <v/>
      </c>
      <c r="AI273" s="36" t="str">
        <f aca="false">IF(U273="","",IF(OR(ISNUMBER(M273)=0,M273&lt;0),1,""))</f>
        <v/>
      </c>
      <c r="AK273" s="36" t="str">
        <f aca="false">IF(OR(U273="",K273=""),"",IF(OR(K273&lt;TabelleFisse!E$4,K273&gt;TabelleFisse!E$5),1,""))</f>
        <v/>
      </c>
      <c r="AL273" s="36" t="str">
        <f aca="false">IF(OR(U273="",L273=""),"",IF(OR(L273&lt;TabelleFisse!E$4,L273&gt;TabelleFisse!E$5),1,""))</f>
        <v/>
      </c>
      <c r="AM273" s="36" t="str">
        <f aca="false">IF(OR(U273="",K273=""),"",IF(K273&gt;TabelleFisse!E$6,1,""))</f>
        <v/>
      </c>
      <c r="AN273" s="36" t="str">
        <f aca="false">IF(OR(U273="",L273=""),"",IF(L273&gt;TabelleFisse!E$6,1,""))</f>
        <v/>
      </c>
      <c r="AP273" s="36" t="str">
        <f aca="false">IF(U273="","",_xlfn.IFNA(VLOOKUP(C273,Partecipanti!$N$10:$O$1203,2,0),1))</f>
        <v/>
      </c>
      <c r="AS273" s="37" t="str">
        <f aca="false">IF(R273=1,CONCATENATE(C273," ",1),"")</f>
        <v/>
      </c>
    </row>
    <row r="274" customFormat="false" ht="100.5" hidden="false" customHeight="true" outlineLevel="0" collapsed="false">
      <c r="A274" s="25" t="s">
        <v>557</v>
      </c>
      <c r="B274" s="21" t="str">
        <f aca="false">IF(Q274="","",Q274)</f>
        <v/>
      </c>
      <c r="C274" s="26" t="str">
        <f aca="false">IF(E274="","",CONCATENATE("L",A274))</f>
        <v/>
      </c>
      <c r="D274" s="27"/>
      <c r="E274" s="42"/>
      <c r="F274" s="39" t="str">
        <f aca="false">IF(E274="","",TRIM(#REF!))</f>
        <v/>
      </c>
      <c r="G274" s="40" t="str">
        <f aca="false">IF(E274="","",TRIM(UPPER(#REF!)))</f>
        <v/>
      </c>
      <c r="H274" s="44"/>
      <c r="I274" s="44"/>
      <c r="J274" s="43"/>
      <c r="K274" s="41"/>
      <c r="L274" s="41"/>
      <c r="M274" s="45"/>
      <c r="N274" s="42"/>
      <c r="O274" s="42"/>
      <c r="Q274" s="20" t="str">
        <f aca="false">IF(AND(R274="",S274="",U274=""),"",IF(OR(R274=1,S274=1),"ERRORI / ANOMALIE","OK"))</f>
        <v/>
      </c>
      <c r="R274" s="21" t="str">
        <f aca="false">IF(U274="","",IF(SUM(X274:AC274)+SUM(AF274:AP274)&gt;0,1,""))</f>
        <v/>
      </c>
      <c r="S274" s="21" t="str">
        <f aca="false">IF(U274="","",IF(_xlfn.IFNA(VLOOKUP(CONCATENATE(C274," ",1),Partecipanti!AE$10:AF$1203,2,0),1)=1,"",1))</f>
        <v/>
      </c>
      <c r="U274" s="36" t="str">
        <f aca="false">TRIM(E274)</f>
        <v/>
      </c>
      <c r="V274" s="36"/>
      <c r="W274" s="36" t="str">
        <f aca="false">IF(R274="","",1)</f>
        <v/>
      </c>
      <c r="X274" s="36" t="str">
        <f aca="false">IF(U274="","",IF(COUNTIF(U$7:U$601,U274)=1,"",COUNTIF(U$7:U$601,U274)))</f>
        <v/>
      </c>
      <c r="Y274" s="36" t="str">
        <f aca="false">IF(X274="","",IF(X274&gt;1,1,""))</f>
        <v/>
      </c>
      <c r="Z274" s="36" t="str">
        <f aca="false">IF(U274="","",IF(LEN(TRIM(U274))&lt;&gt;10,1,""))</f>
        <v/>
      </c>
      <c r="AB274" s="36" t="str">
        <f aca="false">IF(U274="","",IF(OR(LEN(TRIM(H274))&gt;250,LEN(TRIM(H274))&lt;1),1,""))</f>
        <v/>
      </c>
      <c r="AC274" s="36" t="str">
        <f aca="false">IF(U274="","",IF(OR(LEN(TRIM(H274))&gt;220,LEN(TRIM(H274))&lt;1),1,""))</f>
        <v/>
      </c>
      <c r="AD274" s="37" t="str">
        <f aca="false">IF(U274="","",LEN(TRIM(H274)))</f>
        <v/>
      </c>
      <c r="AF274" s="36" t="str">
        <f aca="false">IF(I274="","",_xlfn.IFNA(VLOOKUP(I274,TabelleFisse!$B$4:$C$21,2,0),1))</f>
        <v/>
      </c>
      <c r="AH274" s="36" t="str">
        <f aca="false">IF(U274="","",IF(OR(ISNUMBER(J274)=0,J274&lt;0),1,""))</f>
        <v/>
      </c>
      <c r="AI274" s="36" t="str">
        <f aca="false">IF(U274="","",IF(OR(ISNUMBER(M274)=0,M274&lt;0),1,""))</f>
        <v/>
      </c>
      <c r="AK274" s="36" t="str">
        <f aca="false">IF(OR(U274="",K274=""),"",IF(OR(K274&lt;TabelleFisse!E$4,K274&gt;TabelleFisse!E$5),1,""))</f>
        <v/>
      </c>
      <c r="AL274" s="36" t="str">
        <f aca="false">IF(OR(U274="",L274=""),"",IF(OR(L274&lt;TabelleFisse!E$4,L274&gt;TabelleFisse!E$5),1,""))</f>
        <v/>
      </c>
      <c r="AM274" s="36" t="str">
        <f aca="false">IF(OR(U274="",K274=""),"",IF(K274&gt;TabelleFisse!E$6,1,""))</f>
        <v/>
      </c>
      <c r="AN274" s="36" t="str">
        <f aca="false">IF(OR(U274="",L274=""),"",IF(L274&gt;TabelleFisse!E$6,1,""))</f>
        <v/>
      </c>
      <c r="AP274" s="36" t="str">
        <f aca="false">IF(U274="","",_xlfn.IFNA(VLOOKUP(C274,Partecipanti!$N$10:$O$1203,2,0),1))</f>
        <v/>
      </c>
      <c r="AS274" s="37" t="str">
        <f aca="false">IF(R274=1,CONCATENATE(C274," ",1),"")</f>
        <v/>
      </c>
    </row>
    <row r="275" customFormat="false" ht="100.5" hidden="false" customHeight="true" outlineLevel="0" collapsed="false">
      <c r="A275" s="25" t="s">
        <v>558</v>
      </c>
      <c r="B275" s="21" t="str">
        <f aca="false">IF(Q275="","",Q275)</f>
        <v/>
      </c>
      <c r="C275" s="26" t="str">
        <f aca="false">IF(E275="","",CONCATENATE("L",A275))</f>
        <v/>
      </c>
      <c r="D275" s="27"/>
      <c r="E275" s="42"/>
      <c r="F275" s="39" t="str">
        <f aca="false">IF(E275="","",TRIM(#REF!))</f>
        <v/>
      </c>
      <c r="G275" s="40" t="str">
        <f aca="false">IF(E275="","",TRIM(UPPER(#REF!)))</f>
        <v/>
      </c>
      <c r="H275" s="44"/>
      <c r="I275" s="44"/>
      <c r="J275" s="43"/>
      <c r="K275" s="41"/>
      <c r="L275" s="41"/>
      <c r="M275" s="45"/>
      <c r="N275" s="42"/>
      <c r="O275" s="42"/>
      <c r="Q275" s="20" t="str">
        <f aca="false">IF(AND(R275="",S275="",U275=""),"",IF(OR(R275=1,S275=1),"ERRORI / ANOMALIE","OK"))</f>
        <v/>
      </c>
      <c r="R275" s="21" t="str">
        <f aca="false">IF(U275="","",IF(SUM(X275:AC275)+SUM(AF275:AP275)&gt;0,1,""))</f>
        <v/>
      </c>
      <c r="S275" s="21" t="str">
        <f aca="false">IF(U275="","",IF(_xlfn.IFNA(VLOOKUP(CONCATENATE(C275," ",1),Partecipanti!AE$10:AF$1203,2,0),1)=1,"",1))</f>
        <v/>
      </c>
      <c r="U275" s="36" t="str">
        <f aca="false">TRIM(E275)</f>
        <v/>
      </c>
      <c r="V275" s="36"/>
      <c r="W275" s="36" t="str">
        <f aca="false">IF(R275="","",1)</f>
        <v/>
      </c>
      <c r="X275" s="36" t="str">
        <f aca="false">IF(U275="","",IF(COUNTIF(U$7:U$601,U275)=1,"",COUNTIF(U$7:U$601,U275)))</f>
        <v/>
      </c>
      <c r="Y275" s="36" t="str">
        <f aca="false">IF(X275="","",IF(X275&gt;1,1,""))</f>
        <v/>
      </c>
      <c r="Z275" s="36" t="str">
        <f aca="false">IF(U275="","",IF(LEN(TRIM(U275))&lt;&gt;10,1,""))</f>
        <v/>
      </c>
      <c r="AB275" s="36" t="str">
        <f aca="false">IF(U275="","",IF(OR(LEN(TRIM(H275))&gt;250,LEN(TRIM(H275))&lt;1),1,""))</f>
        <v/>
      </c>
      <c r="AC275" s="36" t="str">
        <f aca="false">IF(U275="","",IF(OR(LEN(TRIM(H275))&gt;220,LEN(TRIM(H275))&lt;1),1,""))</f>
        <v/>
      </c>
      <c r="AD275" s="37" t="str">
        <f aca="false">IF(U275="","",LEN(TRIM(H275)))</f>
        <v/>
      </c>
      <c r="AF275" s="36" t="str">
        <f aca="false">IF(I275="","",_xlfn.IFNA(VLOOKUP(I275,TabelleFisse!$B$4:$C$21,2,0),1))</f>
        <v/>
      </c>
      <c r="AH275" s="36" t="str">
        <f aca="false">IF(U275="","",IF(OR(ISNUMBER(J275)=0,J275&lt;0),1,""))</f>
        <v/>
      </c>
      <c r="AI275" s="36" t="str">
        <f aca="false">IF(U275="","",IF(OR(ISNUMBER(M275)=0,M275&lt;0),1,""))</f>
        <v/>
      </c>
      <c r="AK275" s="36" t="str">
        <f aca="false">IF(OR(U275="",K275=""),"",IF(OR(K275&lt;TabelleFisse!E$4,K275&gt;TabelleFisse!E$5),1,""))</f>
        <v/>
      </c>
      <c r="AL275" s="36" t="str">
        <f aca="false">IF(OR(U275="",L275=""),"",IF(OR(L275&lt;TabelleFisse!E$4,L275&gt;TabelleFisse!E$5),1,""))</f>
        <v/>
      </c>
      <c r="AM275" s="36" t="str">
        <f aca="false">IF(OR(U275="",K275=""),"",IF(K275&gt;TabelleFisse!E$6,1,""))</f>
        <v/>
      </c>
      <c r="AN275" s="36" t="str">
        <f aca="false">IF(OR(U275="",L275=""),"",IF(L275&gt;TabelleFisse!E$6,1,""))</f>
        <v/>
      </c>
      <c r="AP275" s="36" t="str">
        <f aca="false">IF(U275="","",_xlfn.IFNA(VLOOKUP(C275,Partecipanti!$N$10:$O$1203,2,0),1))</f>
        <v/>
      </c>
      <c r="AS275" s="37" t="str">
        <f aca="false">IF(R275=1,CONCATENATE(C275," ",1),"")</f>
        <v/>
      </c>
    </row>
    <row r="276" customFormat="false" ht="100.5" hidden="false" customHeight="true" outlineLevel="0" collapsed="false">
      <c r="A276" s="25" t="s">
        <v>559</v>
      </c>
      <c r="B276" s="21" t="str">
        <f aca="false">IF(Q276="","",Q276)</f>
        <v/>
      </c>
      <c r="C276" s="26" t="str">
        <f aca="false">IF(E276="","",CONCATENATE("L",A276))</f>
        <v/>
      </c>
      <c r="D276" s="27"/>
      <c r="E276" s="42"/>
      <c r="F276" s="39" t="str">
        <f aca="false">IF(E276="","",TRIM(#REF!))</f>
        <v/>
      </c>
      <c r="G276" s="40" t="str">
        <f aca="false">IF(E276="","",TRIM(UPPER(#REF!)))</f>
        <v/>
      </c>
      <c r="H276" s="44"/>
      <c r="I276" s="44"/>
      <c r="J276" s="43"/>
      <c r="K276" s="41"/>
      <c r="L276" s="41"/>
      <c r="M276" s="45"/>
      <c r="N276" s="42"/>
      <c r="O276" s="42"/>
      <c r="Q276" s="20" t="str">
        <f aca="false">IF(AND(R276="",S276="",U276=""),"",IF(OR(R276=1,S276=1),"ERRORI / ANOMALIE","OK"))</f>
        <v/>
      </c>
      <c r="R276" s="21" t="str">
        <f aca="false">IF(U276="","",IF(SUM(X276:AC276)+SUM(AF276:AP276)&gt;0,1,""))</f>
        <v/>
      </c>
      <c r="S276" s="21" t="str">
        <f aca="false">IF(U276="","",IF(_xlfn.IFNA(VLOOKUP(CONCATENATE(C276," ",1),Partecipanti!AE$10:AF$1203,2,0),1)=1,"",1))</f>
        <v/>
      </c>
      <c r="U276" s="36" t="str">
        <f aca="false">TRIM(E276)</f>
        <v/>
      </c>
      <c r="V276" s="36"/>
      <c r="W276" s="36" t="str">
        <f aca="false">IF(R276="","",1)</f>
        <v/>
      </c>
      <c r="X276" s="36" t="str">
        <f aca="false">IF(U276="","",IF(COUNTIF(U$7:U$601,U276)=1,"",COUNTIF(U$7:U$601,U276)))</f>
        <v/>
      </c>
      <c r="Y276" s="36" t="str">
        <f aca="false">IF(X276="","",IF(X276&gt;1,1,""))</f>
        <v/>
      </c>
      <c r="Z276" s="36" t="str">
        <f aca="false">IF(U276="","",IF(LEN(TRIM(U276))&lt;&gt;10,1,""))</f>
        <v/>
      </c>
      <c r="AB276" s="36" t="str">
        <f aca="false">IF(U276="","",IF(OR(LEN(TRIM(H276))&gt;250,LEN(TRIM(H276))&lt;1),1,""))</f>
        <v/>
      </c>
      <c r="AC276" s="36" t="str">
        <f aca="false">IF(U276="","",IF(OR(LEN(TRIM(H276))&gt;220,LEN(TRIM(H276))&lt;1),1,""))</f>
        <v/>
      </c>
      <c r="AD276" s="37" t="str">
        <f aca="false">IF(U276="","",LEN(TRIM(H276)))</f>
        <v/>
      </c>
      <c r="AF276" s="36" t="str">
        <f aca="false">IF(I276="","",_xlfn.IFNA(VLOOKUP(I276,TabelleFisse!$B$4:$C$21,2,0),1))</f>
        <v/>
      </c>
      <c r="AH276" s="36" t="str">
        <f aca="false">IF(U276="","",IF(OR(ISNUMBER(J276)=0,J276&lt;0),1,""))</f>
        <v/>
      </c>
      <c r="AI276" s="36" t="str">
        <f aca="false">IF(U276="","",IF(OR(ISNUMBER(M276)=0,M276&lt;0),1,""))</f>
        <v/>
      </c>
      <c r="AK276" s="36" t="str">
        <f aca="false">IF(OR(U276="",K276=""),"",IF(OR(K276&lt;TabelleFisse!E$4,K276&gt;TabelleFisse!E$5),1,""))</f>
        <v/>
      </c>
      <c r="AL276" s="36" t="str">
        <f aca="false">IF(OR(U276="",L276=""),"",IF(OR(L276&lt;TabelleFisse!E$4,L276&gt;TabelleFisse!E$5),1,""))</f>
        <v/>
      </c>
      <c r="AM276" s="36" t="str">
        <f aca="false">IF(OR(U276="",K276=""),"",IF(K276&gt;TabelleFisse!E$6,1,""))</f>
        <v/>
      </c>
      <c r="AN276" s="36" t="str">
        <f aca="false">IF(OR(U276="",L276=""),"",IF(L276&gt;TabelleFisse!E$6,1,""))</f>
        <v/>
      </c>
      <c r="AP276" s="36" t="str">
        <f aca="false">IF(U276="","",_xlfn.IFNA(VLOOKUP(C276,Partecipanti!$N$10:$O$1203,2,0),1))</f>
        <v/>
      </c>
      <c r="AS276" s="37" t="str">
        <f aca="false">IF(R276=1,CONCATENATE(C276," ",1),"")</f>
        <v/>
      </c>
    </row>
    <row r="277" customFormat="false" ht="100.5" hidden="false" customHeight="true" outlineLevel="0" collapsed="false">
      <c r="A277" s="25" t="s">
        <v>560</v>
      </c>
      <c r="B277" s="21" t="str">
        <f aca="false">IF(Q277="","",Q277)</f>
        <v/>
      </c>
      <c r="C277" s="26" t="str">
        <f aca="false">IF(E277="","",CONCATENATE("L",A277))</f>
        <v/>
      </c>
      <c r="D277" s="27"/>
      <c r="E277" s="42"/>
      <c r="F277" s="39" t="str">
        <f aca="false">IF(E277="","",TRIM(#REF!))</f>
        <v/>
      </c>
      <c r="G277" s="40" t="str">
        <f aca="false">IF(E277="","",TRIM(UPPER(#REF!)))</f>
        <v/>
      </c>
      <c r="H277" s="44"/>
      <c r="I277" s="44"/>
      <c r="J277" s="43"/>
      <c r="K277" s="41"/>
      <c r="L277" s="41"/>
      <c r="M277" s="45"/>
      <c r="N277" s="42"/>
      <c r="O277" s="42"/>
      <c r="Q277" s="20" t="str">
        <f aca="false">IF(AND(R277="",S277="",U277=""),"",IF(OR(R277=1,S277=1),"ERRORI / ANOMALIE","OK"))</f>
        <v/>
      </c>
      <c r="R277" s="21" t="str">
        <f aca="false">IF(U277="","",IF(SUM(X277:AC277)+SUM(AF277:AP277)&gt;0,1,""))</f>
        <v/>
      </c>
      <c r="S277" s="21" t="str">
        <f aca="false">IF(U277="","",IF(_xlfn.IFNA(VLOOKUP(CONCATENATE(C277," ",1),Partecipanti!AE$10:AF$1203,2,0),1)=1,"",1))</f>
        <v/>
      </c>
      <c r="U277" s="36" t="str">
        <f aca="false">TRIM(E277)</f>
        <v/>
      </c>
      <c r="V277" s="36"/>
      <c r="W277" s="36" t="str">
        <f aca="false">IF(R277="","",1)</f>
        <v/>
      </c>
      <c r="X277" s="36" t="str">
        <f aca="false">IF(U277="","",IF(COUNTIF(U$7:U$601,U277)=1,"",COUNTIF(U$7:U$601,U277)))</f>
        <v/>
      </c>
      <c r="Y277" s="36" t="str">
        <f aca="false">IF(X277="","",IF(X277&gt;1,1,""))</f>
        <v/>
      </c>
      <c r="Z277" s="36" t="str">
        <f aca="false">IF(U277="","",IF(LEN(TRIM(U277))&lt;&gt;10,1,""))</f>
        <v/>
      </c>
      <c r="AB277" s="36" t="str">
        <f aca="false">IF(U277="","",IF(OR(LEN(TRIM(H277))&gt;250,LEN(TRIM(H277))&lt;1),1,""))</f>
        <v/>
      </c>
      <c r="AC277" s="36" t="str">
        <f aca="false">IF(U277="","",IF(OR(LEN(TRIM(H277))&gt;220,LEN(TRIM(H277))&lt;1),1,""))</f>
        <v/>
      </c>
      <c r="AD277" s="37" t="str">
        <f aca="false">IF(U277="","",LEN(TRIM(H277)))</f>
        <v/>
      </c>
      <c r="AF277" s="36" t="str">
        <f aca="false">IF(I277="","",_xlfn.IFNA(VLOOKUP(I277,TabelleFisse!$B$4:$C$21,2,0),1))</f>
        <v/>
      </c>
      <c r="AH277" s="36" t="str">
        <f aca="false">IF(U277="","",IF(OR(ISNUMBER(J277)=0,J277&lt;0),1,""))</f>
        <v/>
      </c>
      <c r="AI277" s="36" t="str">
        <f aca="false">IF(U277="","",IF(OR(ISNUMBER(M277)=0,M277&lt;0),1,""))</f>
        <v/>
      </c>
      <c r="AK277" s="36" t="str">
        <f aca="false">IF(OR(U277="",K277=""),"",IF(OR(K277&lt;TabelleFisse!E$4,K277&gt;TabelleFisse!E$5),1,""))</f>
        <v/>
      </c>
      <c r="AL277" s="36" t="str">
        <f aca="false">IF(OR(U277="",L277=""),"",IF(OR(L277&lt;TabelleFisse!E$4,L277&gt;TabelleFisse!E$5),1,""))</f>
        <v/>
      </c>
      <c r="AM277" s="36" t="str">
        <f aca="false">IF(OR(U277="",K277=""),"",IF(K277&gt;TabelleFisse!E$6,1,""))</f>
        <v/>
      </c>
      <c r="AN277" s="36" t="str">
        <f aca="false">IF(OR(U277="",L277=""),"",IF(L277&gt;TabelleFisse!E$6,1,""))</f>
        <v/>
      </c>
      <c r="AP277" s="36" t="str">
        <f aca="false">IF(U277="","",_xlfn.IFNA(VLOOKUP(C277,Partecipanti!$N$10:$O$1203,2,0),1))</f>
        <v/>
      </c>
      <c r="AS277" s="37" t="str">
        <f aca="false">IF(R277=1,CONCATENATE(C277," ",1),"")</f>
        <v/>
      </c>
    </row>
    <row r="278" customFormat="false" ht="100.5" hidden="false" customHeight="true" outlineLevel="0" collapsed="false">
      <c r="A278" s="25" t="s">
        <v>561</v>
      </c>
      <c r="B278" s="21" t="str">
        <f aca="false">IF(Q278="","",Q278)</f>
        <v/>
      </c>
      <c r="C278" s="26" t="str">
        <f aca="false">IF(E278="","",CONCATENATE("L",A278))</f>
        <v/>
      </c>
      <c r="D278" s="27"/>
      <c r="E278" s="42"/>
      <c r="F278" s="39" t="str">
        <f aca="false">IF(E278="","",TRIM(#REF!))</f>
        <v/>
      </c>
      <c r="G278" s="40" t="str">
        <f aca="false">IF(E278="","",TRIM(UPPER(#REF!)))</f>
        <v/>
      </c>
      <c r="H278" s="44"/>
      <c r="I278" s="44"/>
      <c r="J278" s="43"/>
      <c r="K278" s="41"/>
      <c r="L278" s="41"/>
      <c r="M278" s="45"/>
      <c r="N278" s="42"/>
      <c r="O278" s="42"/>
      <c r="Q278" s="20" t="str">
        <f aca="false">IF(AND(R278="",S278="",U278=""),"",IF(OR(R278=1,S278=1),"ERRORI / ANOMALIE","OK"))</f>
        <v/>
      </c>
      <c r="R278" s="21" t="str">
        <f aca="false">IF(U278="","",IF(SUM(X278:AC278)+SUM(AF278:AP278)&gt;0,1,""))</f>
        <v/>
      </c>
      <c r="S278" s="21" t="str">
        <f aca="false">IF(U278="","",IF(_xlfn.IFNA(VLOOKUP(CONCATENATE(C278," ",1),Partecipanti!AE$10:AF$1203,2,0),1)=1,"",1))</f>
        <v/>
      </c>
      <c r="U278" s="36" t="str">
        <f aca="false">TRIM(E278)</f>
        <v/>
      </c>
      <c r="V278" s="36"/>
      <c r="W278" s="36" t="str">
        <f aca="false">IF(R278="","",1)</f>
        <v/>
      </c>
      <c r="X278" s="36" t="str">
        <f aca="false">IF(U278="","",IF(COUNTIF(U$7:U$601,U278)=1,"",COUNTIF(U$7:U$601,U278)))</f>
        <v/>
      </c>
      <c r="Y278" s="36" t="str">
        <f aca="false">IF(X278="","",IF(X278&gt;1,1,""))</f>
        <v/>
      </c>
      <c r="Z278" s="36" t="str">
        <f aca="false">IF(U278="","",IF(LEN(TRIM(U278))&lt;&gt;10,1,""))</f>
        <v/>
      </c>
      <c r="AB278" s="36" t="str">
        <f aca="false">IF(U278="","",IF(OR(LEN(TRIM(H278))&gt;250,LEN(TRIM(H278))&lt;1),1,""))</f>
        <v/>
      </c>
      <c r="AC278" s="36" t="str">
        <f aca="false">IF(U278="","",IF(OR(LEN(TRIM(H278))&gt;220,LEN(TRIM(H278))&lt;1),1,""))</f>
        <v/>
      </c>
      <c r="AD278" s="37" t="str">
        <f aca="false">IF(U278="","",LEN(TRIM(H278)))</f>
        <v/>
      </c>
      <c r="AF278" s="36" t="str">
        <f aca="false">IF(I278="","",_xlfn.IFNA(VLOOKUP(I278,TabelleFisse!$B$4:$C$21,2,0),1))</f>
        <v/>
      </c>
      <c r="AH278" s="36" t="str">
        <f aca="false">IF(U278="","",IF(OR(ISNUMBER(J278)=0,J278&lt;0),1,""))</f>
        <v/>
      </c>
      <c r="AI278" s="36" t="str">
        <f aca="false">IF(U278="","",IF(OR(ISNUMBER(M278)=0,M278&lt;0),1,""))</f>
        <v/>
      </c>
      <c r="AK278" s="36" t="str">
        <f aca="false">IF(OR(U278="",K278=""),"",IF(OR(K278&lt;TabelleFisse!E$4,K278&gt;TabelleFisse!E$5),1,""))</f>
        <v/>
      </c>
      <c r="AL278" s="36" t="str">
        <f aca="false">IF(OR(U278="",L278=""),"",IF(OR(L278&lt;TabelleFisse!E$4,L278&gt;TabelleFisse!E$5),1,""))</f>
        <v/>
      </c>
      <c r="AM278" s="36" t="str">
        <f aca="false">IF(OR(U278="",K278=""),"",IF(K278&gt;TabelleFisse!E$6,1,""))</f>
        <v/>
      </c>
      <c r="AN278" s="36" t="str">
        <f aca="false">IF(OR(U278="",L278=""),"",IF(L278&gt;TabelleFisse!E$6,1,""))</f>
        <v/>
      </c>
      <c r="AP278" s="36" t="str">
        <f aca="false">IF(U278="","",_xlfn.IFNA(VLOOKUP(C278,Partecipanti!$N$10:$O$1203,2,0),1))</f>
        <v/>
      </c>
      <c r="AS278" s="37" t="str">
        <f aca="false">IF(R278=1,CONCATENATE(C278," ",1),"")</f>
        <v/>
      </c>
    </row>
    <row r="279" customFormat="false" ht="100.5" hidden="false" customHeight="true" outlineLevel="0" collapsed="false">
      <c r="A279" s="25" t="s">
        <v>562</v>
      </c>
      <c r="B279" s="21" t="str">
        <f aca="false">IF(Q279="","",Q279)</f>
        <v/>
      </c>
      <c r="C279" s="26" t="str">
        <f aca="false">IF(E279="","",CONCATENATE("L",A279))</f>
        <v/>
      </c>
      <c r="D279" s="27"/>
      <c r="E279" s="42"/>
      <c r="F279" s="39" t="str">
        <f aca="false">IF(E279="","",TRIM(#REF!))</f>
        <v/>
      </c>
      <c r="G279" s="40" t="str">
        <f aca="false">IF(E279="","",TRIM(UPPER(#REF!)))</f>
        <v/>
      </c>
      <c r="H279" s="44"/>
      <c r="I279" s="44"/>
      <c r="J279" s="43"/>
      <c r="K279" s="41"/>
      <c r="L279" s="41"/>
      <c r="M279" s="45"/>
      <c r="N279" s="42"/>
      <c r="O279" s="42"/>
      <c r="Q279" s="20" t="str">
        <f aca="false">IF(AND(R279="",S279="",U279=""),"",IF(OR(R279=1,S279=1),"ERRORI / ANOMALIE","OK"))</f>
        <v/>
      </c>
      <c r="R279" s="21" t="str">
        <f aca="false">IF(U279="","",IF(SUM(X279:AC279)+SUM(AF279:AP279)&gt;0,1,""))</f>
        <v/>
      </c>
      <c r="S279" s="21" t="str">
        <f aca="false">IF(U279="","",IF(_xlfn.IFNA(VLOOKUP(CONCATENATE(C279," ",1),Partecipanti!AE$10:AF$1203,2,0),1)=1,"",1))</f>
        <v/>
      </c>
      <c r="U279" s="36" t="str">
        <f aca="false">TRIM(E279)</f>
        <v/>
      </c>
      <c r="V279" s="36"/>
      <c r="W279" s="36" t="str">
        <f aca="false">IF(R279="","",1)</f>
        <v/>
      </c>
      <c r="X279" s="36" t="str">
        <f aca="false">IF(U279="","",IF(COUNTIF(U$7:U$601,U279)=1,"",COUNTIF(U$7:U$601,U279)))</f>
        <v/>
      </c>
      <c r="Y279" s="36" t="str">
        <f aca="false">IF(X279="","",IF(X279&gt;1,1,""))</f>
        <v/>
      </c>
      <c r="Z279" s="36" t="str">
        <f aca="false">IF(U279="","",IF(LEN(TRIM(U279))&lt;&gt;10,1,""))</f>
        <v/>
      </c>
      <c r="AB279" s="36" t="str">
        <f aca="false">IF(U279="","",IF(OR(LEN(TRIM(H279))&gt;250,LEN(TRIM(H279))&lt;1),1,""))</f>
        <v/>
      </c>
      <c r="AC279" s="36" t="str">
        <f aca="false">IF(U279="","",IF(OR(LEN(TRIM(H279))&gt;220,LEN(TRIM(H279))&lt;1),1,""))</f>
        <v/>
      </c>
      <c r="AD279" s="37" t="str">
        <f aca="false">IF(U279="","",LEN(TRIM(H279)))</f>
        <v/>
      </c>
      <c r="AF279" s="36" t="str">
        <f aca="false">IF(I279="","",_xlfn.IFNA(VLOOKUP(I279,TabelleFisse!$B$4:$C$21,2,0),1))</f>
        <v/>
      </c>
      <c r="AH279" s="36" t="str">
        <f aca="false">IF(U279="","",IF(OR(ISNUMBER(J279)=0,J279&lt;0),1,""))</f>
        <v/>
      </c>
      <c r="AI279" s="36" t="str">
        <f aca="false">IF(U279="","",IF(OR(ISNUMBER(M279)=0,M279&lt;0),1,""))</f>
        <v/>
      </c>
      <c r="AK279" s="36" t="str">
        <f aca="false">IF(OR(U279="",K279=""),"",IF(OR(K279&lt;TabelleFisse!E$4,K279&gt;TabelleFisse!E$5),1,""))</f>
        <v/>
      </c>
      <c r="AL279" s="36" t="str">
        <f aca="false">IF(OR(U279="",L279=""),"",IF(OR(L279&lt;TabelleFisse!E$4,L279&gt;TabelleFisse!E$5),1,""))</f>
        <v/>
      </c>
      <c r="AM279" s="36" t="str">
        <f aca="false">IF(OR(U279="",K279=""),"",IF(K279&gt;TabelleFisse!E$6,1,""))</f>
        <v/>
      </c>
      <c r="AN279" s="36" t="str">
        <f aca="false">IF(OR(U279="",L279=""),"",IF(L279&gt;TabelleFisse!E$6,1,""))</f>
        <v/>
      </c>
      <c r="AP279" s="36" t="str">
        <f aca="false">IF(U279="","",_xlfn.IFNA(VLOOKUP(C279,Partecipanti!$N$10:$O$1203,2,0),1))</f>
        <v/>
      </c>
      <c r="AS279" s="37" t="str">
        <f aca="false">IF(R279=1,CONCATENATE(C279," ",1),"")</f>
        <v/>
      </c>
    </row>
    <row r="280" customFormat="false" ht="100.5" hidden="false" customHeight="true" outlineLevel="0" collapsed="false">
      <c r="A280" s="25" t="s">
        <v>563</v>
      </c>
      <c r="B280" s="21" t="str">
        <f aca="false">IF(Q280="","",Q280)</f>
        <v/>
      </c>
      <c r="C280" s="26" t="str">
        <f aca="false">IF(E280="","",CONCATENATE("L",A280))</f>
        <v/>
      </c>
      <c r="D280" s="27"/>
      <c r="E280" s="42"/>
      <c r="F280" s="39" t="str">
        <f aca="false">IF(E280="","",TRIM(#REF!))</f>
        <v/>
      </c>
      <c r="G280" s="40" t="str">
        <f aca="false">IF(E280="","",TRIM(UPPER(#REF!)))</f>
        <v/>
      </c>
      <c r="H280" s="44"/>
      <c r="I280" s="44"/>
      <c r="J280" s="43"/>
      <c r="K280" s="41"/>
      <c r="L280" s="41"/>
      <c r="M280" s="45"/>
      <c r="N280" s="42"/>
      <c r="O280" s="42"/>
      <c r="Q280" s="20" t="str">
        <f aca="false">IF(AND(R280="",S280="",U280=""),"",IF(OR(R280=1,S280=1),"ERRORI / ANOMALIE","OK"))</f>
        <v/>
      </c>
      <c r="R280" s="21" t="str">
        <f aca="false">IF(U280="","",IF(SUM(X280:AC280)+SUM(AF280:AP280)&gt;0,1,""))</f>
        <v/>
      </c>
      <c r="S280" s="21" t="str">
        <f aca="false">IF(U280="","",IF(_xlfn.IFNA(VLOOKUP(CONCATENATE(C280," ",1),Partecipanti!AE$10:AF$1203,2,0),1)=1,"",1))</f>
        <v/>
      </c>
      <c r="U280" s="36" t="str">
        <f aca="false">TRIM(E280)</f>
        <v/>
      </c>
      <c r="V280" s="36"/>
      <c r="W280" s="36" t="str">
        <f aca="false">IF(R280="","",1)</f>
        <v/>
      </c>
      <c r="X280" s="36" t="str">
        <f aca="false">IF(U280="","",IF(COUNTIF(U$7:U$601,U280)=1,"",COUNTIF(U$7:U$601,U280)))</f>
        <v/>
      </c>
      <c r="Y280" s="36" t="str">
        <f aca="false">IF(X280="","",IF(X280&gt;1,1,""))</f>
        <v/>
      </c>
      <c r="Z280" s="36" t="str">
        <f aca="false">IF(U280="","",IF(LEN(TRIM(U280))&lt;&gt;10,1,""))</f>
        <v/>
      </c>
      <c r="AB280" s="36" t="str">
        <f aca="false">IF(U280="","",IF(OR(LEN(TRIM(H280))&gt;250,LEN(TRIM(H280))&lt;1),1,""))</f>
        <v/>
      </c>
      <c r="AC280" s="36" t="str">
        <f aca="false">IF(U280="","",IF(OR(LEN(TRIM(H280))&gt;220,LEN(TRIM(H280))&lt;1),1,""))</f>
        <v/>
      </c>
      <c r="AD280" s="37" t="str">
        <f aca="false">IF(U280="","",LEN(TRIM(H280)))</f>
        <v/>
      </c>
      <c r="AF280" s="36" t="str">
        <f aca="false">IF(I280="","",_xlfn.IFNA(VLOOKUP(I280,TabelleFisse!$B$4:$C$21,2,0),1))</f>
        <v/>
      </c>
      <c r="AH280" s="36" t="str">
        <f aca="false">IF(U280="","",IF(OR(ISNUMBER(J280)=0,J280&lt;0),1,""))</f>
        <v/>
      </c>
      <c r="AI280" s="36" t="str">
        <f aca="false">IF(U280="","",IF(OR(ISNUMBER(M280)=0,M280&lt;0),1,""))</f>
        <v/>
      </c>
      <c r="AK280" s="36" t="str">
        <f aca="false">IF(OR(U280="",K280=""),"",IF(OR(K280&lt;TabelleFisse!E$4,K280&gt;TabelleFisse!E$5),1,""))</f>
        <v/>
      </c>
      <c r="AL280" s="36" t="str">
        <f aca="false">IF(OR(U280="",L280=""),"",IF(OR(L280&lt;TabelleFisse!E$4,L280&gt;TabelleFisse!E$5),1,""))</f>
        <v/>
      </c>
      <c r="AM280" s="36" t="str">
        <f aca="false">IF(OR(U280="",K280=""),"",IF(K280&gt;TabelleFisse!E$6,1,""))</f>
        <v/>
      </c>
      <c r="AN280" s="36" t="str">
        <f aca="false">IF(OR(U280="",L280=""),"",IF(L280&gt;TabelleFisse!E$6,1,""))</f>
        <v/>
      </c>
      <c r="AP280" s="36" t="str">
        <f aca="false">IF(U280="","",_xlfn.IFNA(VLOOKUP(C280,Partecipanti!$N$10:$O$1203,2,0),1))</f>
        <v/>
      </c>
      <c r="AS280" s="37" t="str">
        <f aca="false">IF(R280=1,CONCATENATE(C280," ",1),"")</f>
        <v/>
      </c>
    </row>
    <row r="281" customFormat="false" ht="100.5" hidden="false" customHeight="true" outlineLevel="0" collapsed="false">
      <c r="A281" s="25" t="s">
        <v>564</v>
      </c>
      <c r="B281" s="21" t="str">
        <f aca="false">IF(Q281="","",Q281)</f>
        <v/>
      </c>
      <c r="C281" s="26" t="str">
        <f aca="false">IF(E281="","",CONCATENATE("L",A281))</f>
        <v/>
      </c>
      <c r="D281" s="27"/>
      <c r="E281" s="42"/>
      <c r="F281" s="39" t="str">
        <f aca="false">IF(E281="","",TRIM(#REF!))</f>
        <v/>
      </c>
      <c r="G281" s="40" t="str">
        <f aca="false">IF(E281="","",TRIM(UPPER(#REF!)))</f>
        <v/>
      </c>
      <c r="H281" s="44"/>
      <c r="I281" s="44"/>
      <c r="J281" s="43"/>
      <c r="K281" s="41"/>
      <c r="L281" s="41"/>
      <c r="M281" s="45"/>
      <c r="N281" s="42"/>
      <c r="O281" s="42"/>
      <c r="Q281" s="20" t="str">
        <f aca="false">IF(AND(R281="",S281="",U281=""),"",IF(OR(R281=1,S281=1),"ERRORI / ANOMALIE","OK"))</f>
        <v/>
      </c>
      <c r="R281" s="21" t="str">
        <f aca="false">IF(U281="","",IF(SUM(X281:AC281)+SUM(AF281:AP281)&gt;0,1,""))</f>
        <v/>
      </c>
      <c r="S281" s="21" t="str">
        <f aca="false">IF(U281="","",IF(_xlfn.IFNA(VLOOKUP(CONCATENATE(C281," ",1),Partecipanti!AE$10:AF$1203,2,0),1)=1,"",1))</f>
        <v/>
      </c>
      <c r="U281" s="36" t="str">
        <f aca="false">TRIM(E281)</f>
        <v/>
      </c>
      <c r="V281" s="36"/>
      <c r="W281" s="36" t="str">
        <f aca="false">IF(R281="","",1)</f>
        <v/>
      </c>
      <c r="X281" s="36" t="str">
        <f aca="false">IF(U281="","",IF(COUNTIF(U$7:U$601,U281)=1,"",COUNTIF(U$7:U$601,U281)))</f>
        <v/>
      </c>
      <c r="Y281" s="36" t="str">
        <f aca="false">IF(X281="","",IF(X281&gt;1,1,""))</f>
        <v/>
      </c>
      <c r="Z281" s="36" t="str">
        <f aca="false">IF(U281="","",IF(LEN(TRIM(U281))&lt;&gt;10,1,""))</f>
        <v/>
      </c>
      <c r="AB281" s="36" t="str">
        <f aca="false">IF(U281="","",IF(OR(LEN(TRIM(H281))&gt;250,LEN(TRIM(H281))&lt;1),1,""))</f>
        <v/>
      </c>
      <c r="AC281" s="36" t="str">
        <f aca="false">IF(U281="","",IF(OR(LEN(TRIM(H281))&gt;220,LEN(TRIM(H281))&lt;1),1,""))</f>
        <v/>
      </c>
      <c r="AD281" s="37" t="str">
        <f aca="false">IF(U281="","",LEN(TRIM(H281)))</f>
        <v/>
      </c>
      <c r="AF281" s="36" t="str">
        <f aca="false">IF(I281="","",_xlfn.IFNA(VLOOKUP(I281,TabelleFisse!$B$4:$C$21,2,0),1))</f>
        <v/>
      </c>
      <c r="AH281" s="36" t="str">
        <f aca="false">IF(U281="","",IF(OR(ISNUMBER(J281)=0,J281&lt;0),1,""))</f>
        <v/>
      </c>
      <c r="AI281" s="36" t="str">
        <f aca="false">IF(U281="","",IF(OR(ISNUMBER(M281)=0,M281&lt;0),1,""))</f>
        <v/>
      </c>
      <c r="AK281" s="36" t="str">
        <f aca="false">IF(OR(U281="",K281=""),"",IF(OR(K281&lt;TabelleFisse!E$4,K281&gt;TabelleFisse!E$5),1,""))</f>
        <v/>
      </c>
      <c r="AL281" s="36" t="str">
        <f aca="false">IF(OR(U281="",L281=""),"",IF(OR(L281&lt;TabelleFisse!E$4,L281&gt;TabelleFisse!E$5),1,""))</f>
        <v/>
      </c>
      <c r="AM281" s="36" t="str">
        <f aca="false">IF(OR(U281="",K281=""),"",IF(K281&gt;TabelleFisse!E$6,1,""))</f>
        <v/>
      </c>
      <c r="AN281" s="36" t="str">
        <f aca="false">IF(OR(U281="",L281=""),"",IF(L281&gt;TabelleFisse!E$6,1,""))</f>
        <v/>
      </c>
      <c r="AP281" s="36" t="str">
        <f aca="false">IF(U281="","",_xlfn.IFNA(VLOOKUP(C281,Partecipanti!$N$10:$O$1203,2,0),1))</f>
        <v/>
      </c>
      <c r="AS281" s="37" t="str">
        <f aca="false">IF(R281=1,CONCATENATE(C281," ",1),"")</f>
        <v/>
      </c>
    </row>
    <row r="282" customFormat="false" ht="100.5" hidden="false" customHeight="true" outlineLevel="0" collapsed="false">
      <c r="A282" s="25" t="s">
        <v>565</v>
      </c>
      <c r="B282" s="21" t="str">
        <f aca="false">IF(Q282="","",Q282)</f>
        <v/>
      </c>
      <c r="C282" s="26" t="str">
        <f aca="false">IF(E282="","",CONCATENATE("L",A282))</f>
        <v/>
      </c>
      <c r="D282" s="27"/>
      <c r="E282" s="42"/>
      <c r="F282" s="39" t="str">
        <f aca="false">IF(E282="","",TRIM(#REF!))</f>
        <v/>
      </c>
      <c r="G282" s="40" t="str">
        <f aca="false">IF(E282="","",TRIM(UPPER(#REF!)))</f>
        <v/>
      </c>
      <c r="H282" s="44"/>
      <c r="I282" s="44"/>
      <c r="J282" s="43"/>
      <c r="K282" s="41"/>
      <c r="L282" s="41"/>
      <c r="M282" s="45"/>
      <c r="N282" s="42"/>
      <c r="O282" s="42"/>
      <c r="Q282" s="20" t="str">
        <f aca="false">IF(AND(R282="",S282="",U282=""),"",IF(OR(R282=1,S282=1),"ERRORI / ANOMALIE","OK"))</f>
        <v/>
      </c>
      <c r="R282" s="21" t="str">
        <f aca="false">IF(U282="","",IF(SUM(X282:AC282)+SUM(AF282:AP282)&gt;0,1,""))</f>
        <v/>
      </c>
      <c r="S282" s="21" t="str">
        <f aca="false">IF(U282="","",IF(_xlfn.IFNA(VLOOKUP(CONCATENATE(C282," ",1),Partecipanti!AE$10:AF$1203,2,0),1)=1,"",1))</f>
        <v/>
      </c>
      <c r="U282" s="36" t="str">
        <f aca="false">TRIM(E282)</f>
        <v/>
      </c>
      <c r="V282" s="36"/>
      <c r="W282" s="36" t="str">
        <f aca="false">IF(R282="","",1)</f>
        <v/>
      </c>
      <c r="X282" s="36" t="str">
        <f aca="false">IF(U282="","",IF(COUNTIF(U$7:U$601,U282)=1,"",COUNTIF(U$7:U$601,U282)))</f>
        <v/>
      </c>
      <c r="Y282" s="36" t="str">
        <f aca="false">IF(X282="","",IF(X282&gt;1,1,""))</f>
        <v/>
      </c>
      <c r="Z282" s="36" t="str">
        <f aca="false">IF(U282="","",IF(LEN(TRIM(U282))&lt;&gt;10,1,""))</f>
        <v/>
      </c>
      <c r="AB282" s="36" t="str">
        <f aca="false">IF(U282="","",IF(OR(LEN(TRIM(H282))&gt;250,LEN(TRIM(H282))&lt;1),1,""))</f>
        <v/>
      </c>
      <c r="AC282" s="36" t="str">
        <f aca="false">IF(U282="","",IF(OR(LEN(TRIM(H282))&gt;220,LEN(TRIM(H282))&lt;1),1,""))</f>
        <v/>
      </c>
      <c r="AD282" s="37" t="str">
        <f aca="false">IF(U282="","",LEN(TRIM(H282)))</f>
        <v/>
      </c>
      <c r="AF282" s="36" t="str">
        <f aca="false">IF(I282="","",_xlfn.IFNA(VLOOKUP(I282,TabelleFisse!$B$4:$C$21,2,0),1))</f>
        <v/>
      </c>
      <c r="AH282" s="36" t="str">
        <f aca="false">IF(U282="","",IF(OR(ISNUMBER(J282)=0,J282&lt;0),1,""))</f>
        <v/>
      </c>
      <c r="AI282" s="36" t="str">
        <f aca="false">IF(U282="","",IF(OR(ISNUMBER(M282)=0,M282&lt;0),1,""))</f>
        <v/>
      </c>
      <c r="AK282" s="36" t="str">
        <f aca="false">IF(OR(U282="",K282=""),"",IF(OR(K282&lt;TabelleFisse!E$4,K282&gt;TabelleFisse!E$5),1,""))</f>
        <v/>
      </c>
      <c r="AL282" s="36" t="str">
        <f aca="false">IF(OR(U282="",L282=""),"",IF(OR(L282&lt;TabelleFisse!E$4,L282&gt;TabelleFisse!E$5),1,""))</f>
        <v/>
      </c>
      <c r="AM282" s="36" t="str">
        <f aca="false">IF(OR(U282="",K282=""),"",IF(K282&gt;TabelleFisse!E$6,1,""))</f>
        <v/>
      </c>
      <c r="AN282" s="36" t="str">
        <f aca="false">IF(OR(U282="",L282=""),"",IF(L282&gt;TabelleFisse!E$6,1,""))</f>
        <v/>
      </c>
      <c r="AP282" s="36" t="str">
        <f aca="false">IF(U282="","",_xlfn.IFNA(VLOOKUP(C282,Partecipanti!$N$10:$O$1203,2,0),1))</f>
        <v/>
      </c>
      <c r="AS282" s="37" t="str">
        <f aca="false">IF(R282=1,CONCATENATE(C282," ",1),"")</f>
        <v/>
      </c>
    </row>
    <row r="283" customFormat="false" ht="100.5" hidden="false" customHeight="true" outlineLevel="0" collapsed="false">
      <c r="A283" s="25" t="s">
        <v>566</v>
      </c>
      <c r="B283" s="21" t="str">
        <f aca="false">IF(Q283="","",Q283)</f>
        <v/>
      </c>
      <c r="C283" s="26" t="str">
        <f aca="false">IF(E283="","",CONCATENATE("L",A283))</f>
        <v/>
      </c>
      <c r="D283" s="27"/>
      <c r="E283" s="42"/>
      <c r="F283" s="39" t="str">
        <f aca="false">IF(E283="","",TRIM(#REF!))</f>
        <v/>
      </c>
      <c r="G283" s="40" t="str">
        <f aca="false">IF(E283="","",TRIM(UPPER(#REF!)))</f>
        <v/>
      </c>
      <c r="H283" s="44"/>
      <c r="I283" s="44"/>
      <c r="J283" s="43"/>
      <c r="K283" s="41"/>
      <c r="L283" s="41"/>
      <c r="M283" s="45"/>
      <c r="N283" s="42"/>
      <c r="O283" s="42"/>
      <c r="Q283" s="20" t="str">
        <f aca="false">IF(AND(R283="",S283="",U283=""),"",IF(OR(R283=1,S283=1),"ERRORI / ANOMALIE","OK"))</f>
        <v/>
      </c>
      <c r="R283" s="21" t="str">
        <f aca="false">IF(U283="","",IF(SUM(X283:AC283)+SUM(AF283:AP283)&gt;0,1,""))</f>
        <v/>
      </c>
      <c r="S283" s="21" t="str">
        <f aca="false">IF(U283="","",IF(_xlfn.IFNA(VLOOKUP(CONCATENATE(C283," ",1),Partecipanti!AE$10:AF$1203,2,0),1)=1,"",1))</f>
        <v/>
      </c>
      <c r="U283" s="36" t="str">
        <f aca="false">TRIM(E283)</f>
        <v/>
      </c>
      <c r="V283" s="36"/>
      <c r="W283" s="36" t="str">
        <f aca="false">IF(R283="","",1)</f>
        <v/>
      </c>
      <c r="X283" s="36" t="str">
        <f aca="false">IF(U283="","",IF(COUNTIF(U$7:U$601,U283)=1,"",COUNTIF(U$7:U$601,U283)))</f>
        <v/>
      </c>
      <c r="Y283" s="36" t="str">
        <f aca="false">IF(X283="","",IF(X283&gt;1,1,""))</f>
        <v/>
      </c>
      <c r="Z283" s="36" t="str">
        <f aca="false">IF(U283="","",IF(LEN(TRIM(U283))&lt;&gt;10,1,""))</f>
        <v/>
      </c>
      <c r="AB283" s="36" t="str">
        <f aca="false">IF(U283="","",IF(OR(LEN(TRIM(H283))&gt;250,LEN(TRIM(H283))&lt;1),1,""))</f>
        <v/>
      </c>
      <c r="AC283" s="36" t="str">
        <f aca="false">IF(U283="","",IF(OR(LEN(TRIM(H283))&gt;220,LEN(TRIM(H283))&lt;1),1,""))</f>
        <v/>
      </c>
      <c r="AD283" s="37" t="str">
        <f aca="false">IF(U283="","",LEN(TRIM(H283)))</f>
        <v/>
      </c>
      <c r="AF283" s="36" t="str">
        <f aca="false">IF(I283="","",_xlfn.IFNA(VLOOKUP(I283,TabelleFisse!$B$4:$C$21,2,0),1))</f>
        <v/>
      </c>
      <c r="AH283" s="36" t="str">
        <f aca="false">IF(U283="","",IF(OR(ISNUMBER(J283)=0,J283&lt;0),1,""))</f>
        <v/>
      </c>
      <c r="AI283" s="36" t="str">
        <f aca="false">IF(U283="","",IF(OR(ISNUMBER(M283)=0,M283&lt;0),1,""))</f>
        <v/>
      </c>
      <c r="AK283" s="36" t="str">
        <f aca="false">IF(OR(U283="",K283=""),"",IF(OR(K283&lt;TabelleFisse!E$4,K283&gt;TabelleFisse!E$5),1,""))</f>
        <v/>
      </c>
      <c r="AL283" s="36" t="str">
        <f aca="false">IF(OR(U283="",L283=""),"",IF(OR(L283&lt;TabelleFisse!E$4,L283&gt;TabelleFisse!E$5),1,""))</f>
        <v/>
      </c>
      <c r="AM283" s="36" t="str">
        <f aca="false">IF(OR(U283="",K283=""),"",IF(K283&gt;TabelleFisse!E$6,1,""))</f>
        <v/>
      </c>
      <c r="AN283" s="36" t="str">
        <f aca="false">IF(OR(U283="",L283=""),"",IF(L283&gt;TabelleFisse!E$6,1,""))</f>
        <v/>
      </c>
      <c r="AP283" s="36" t="str">
        <f aca="false">IF(U283="","",_xlfn.IFNA(VLOOKUP(C283,Partecipanti!$N$10:$O$1203,2,0),1))</f>
        <v/>
      </c>
      <c r="AS283" s="37" t="str">
        <f aca="false">IF(R283=1,CONCATENATE(C283," ",1),"")</f>
        <v/>
      </c>
    </row>
    <row r="284" customFormat="false" ht="100.5" hidden="false" customHeight="true" outlineLevel="0" collapsed="false">
      <c r="A284" s="25" t="s">
        <v>567</v>
      </c>
      <c r="B284" s="21" t="str">
        <f aca="false">IF(Q284="","",Q284)</f>
        <v/>
      </c>
      <c r="C284" s="26" t="str">
        <f aca="false">IF(E284="","",CONCATENATE("L",A284))</f>
        <v/>
      </c>
      <c r="D284" s="27"/>
      <c r="E284" s="42"/>
      <c r="F284" s="39" t="str">
        <f aca="false">IF(E284="","",TRIM(#REF!))</f>
        <v/>
      </c>
      <c r="G284" s="40" t="str">
        <f aca="false">IF(E284="","",TRIM(UPPER(#REF!)))</f>
        <v/>
      </c>
      <c r="H284" s="44"/>
      <c r="I284" s="44"/>
      <c r="J284" s="43"/>
      <c r="K284" s="41"/>
      <c r="L284" s="41"/>
      <c r="M284" s="45"/>
      <c r="N284" s="42"/>
      <c r="O284" s="42"/>
      <c r="Q284" s="20" t="str">
        <f aca="false">IF(AND(R284="",S284="",U284=""),"",IF(OR(R284=1,S284=1),"ERRORI / ANOMALIE","OK"))</f>
        <v/>
      </c>
      <c r="R284" s="21" t="str">
        <f aca="false">IF(U284="","",IF(SUM(X284:AC284)+SUM(AF284:AP284)&gt;0,1,""))</f>
        <v/>
      </c>
      <c r="S284" s="21" t="str">
        <f aca="false">IF(U284="","",IF(_xlfn.IFNA(VLOOKUP(CONCATENATE(C284," ",1),Partecipanti!AE$10:AF$1203,2,0),1)=1,"",1))</f>
        <v/>
      </c>
      <c r="U284" s="36" t="str">
        <f aca="false">TRIM(E284)</f>
        <v/>
      </c>
      <c r="V284" s="36"/>
      <c r="W284" s="36" t="str">
        <f aca="false">IF(R284="","",1)</f>
        <v/>
      </c>
      <c r="X284" s="36" t="str">
        <f aca="false">IF(U284="","",IF(COUNTIF(U$7:U$601,U284)=1,"",COUNTIF(U$7:U$601,U284)))</f>
        <v/>
      </c>
      <c r="Y284" s="36" t="str">
        <f aca="false">IF(X284="","",IF(X284&gt;1,1,""))</f>
        <v/>
      </c>
      <c r="Z284" s="36" t="str">
        <f aca="false">IF(U284="","",IF(LEN(TRIM(U284))&lt;&gt;10,1,""))</f>
        <v/>
      </c>
      <c r="AB284" s="36" t="str">
        <f aca="false">IF(U284="","",IF(OR(LEN(TRIM(H284))&gt;250,LEN(TRIM(H284))&lt;1),1,""))</f>
        <v/>
      </c>
      <c r="AC284" s="36" t="str">
        <f aca="false">IF(U284="","",IF(OR(LEN(TRIM(H284))&gt;220,LEN(TRIM(H284))&lt;1),1,""))</f>
        <v/>
      </c>
      <c r="AD284" s="37" t="str">
        <f aca="false">IF(U284="","",LEN(TRIM(H284)))</f>
        <v/>
      </c>
      <c r="AF284" s="36" t="str">
        <f aca="false">IF(I284="","",_xlfn.IFNA(VLOOKUP(I284,TabelleFisse!$B$4:$C$21,2,0),1))</f>
        <v/>
      </c>
      <c r="AH284" s="36" t="str">
        <f aca="false">IF(U284="","",IF(OR(ISNUMBER(J284)=0,J284&lt;0),1,""))</f>
        <v/>
      </c>
      <c r="AI284" s="36" t="str">
        <f aca="false">IF(U284="","",IF(OR(ISNUMBER(M284)=0,M284&lt;0),1,""))</f>
        <v/>
      </c>
      <c r="AK284" s="36" t="str">
        <f aca="false">IF(OR(U284="",K284=""),"",IF(OR(K284&lt;TabelleFisse!E$4,K284&gt;TabelleFisse!E$5),1,""))</f>
        <v/>
      </c>
      <c r="AL284" s="36" t="str">
        <f aca="false">IF(OR(U284="",L284=""),"",IF(OR(L284&lt;TabelleFisse!E$4,L284&gt;TabelleFisse!E$5),1,""))</f>
        <v/>
      </c>
      <c r="AM284" s="36" t="str">
        <f aca="false">IF(OR(U284="",K284=""),"",IF(K284&gt;TabelleFisse!E$6,1,""))</f>
        <v/>
      </c>
      <c r="AN284" s="36" t="str">
        <f aca="false">IF(OR(U284="",L284=""),"",IF(L284&gt;TabelleFisse!E$6,1,""))</f>
        <v/>
      </c>
      <c r="AP284" s="36" t="str">
        <f aca="false">IF(U284="","",_xlfn.IFNA(VLOOKUP(C284,Partecipanti!$N$10:$O$1203,2,0),1))</f>
        <v/>
      </c>
      <c r="AS284" s="37" t="str">
        <f aca="false">IF(R284=1,CONCATENATE(C284," ",1),"")</f>
        <v/>
      </c>
    </row>
    <row r="285" customFormat="false" ht="100.5" hidden="false" customHeight="true" outlineLevel="0" collapsed="false">
      <c r="A285" s="25" t="s">
        <v>568</v>
      </c>
      <c r="B285" s="21" t="str">
        <f aca="false">IF(Q285="","",Q285)</f>
        <v/>
      </c>
      <c r="C285" s="26" t="str">
        <f aca="false">IF(E285="","",CONCATENATE("L",A285))</f>
        <v/>
      </c>
      <c r="D285" s="27"/>
      <c r="E285" s="42"/>
      <c r="F285" s="39" t="str">
        <f aca="false">IF(E285="","",TRIM(#REF!))</f>
        <v/>
      </c>
      <c r="G285" s="40" t="str">
        <f aca="false">IF(E285="","",TRIM(UPPER(#REF!)))</f>
        <v/>
      </c>
      <c r="H285" s="44"/>
      <c r="I285" s="44"/>
      <c r="J285" s="43"/>
      <c r="K285" s="41"/>
      <c r="L285" s="41"/>
      <c r="M285" s="45"/>
      <c r="N285" s="42"/>
      <c r="O285" s="42"/>
      <c r="Q285" s="20" t="str">
        <f aca="false">IF(AND(R285="",S285="",U285=""),"",IF(OR(R285=1,S285=1),"ERRORI / ANOMALIE","OK"))</f>
        <v/>
      </c>
      <c r="R285" s="21" t="str">
        <f aca="false">IF(U285="","",IF(SUM(X285:AC285)+SUM(AF285:AP285)&gt;0,1,""))</f>
        <v/>
      </c>
      <c r="S285" s="21" t="str">
        <f aca="false">IF(U285="","",IF(_xlfn.IFNA(VLOOKUP(CONCATENATE(C285," ",1),Partecipanti!AE$10:AF$1203,2,0),1)=1,"",1))</f>
        <v/>
      </c>
      <c r="U285" s="36" t="str">
        <f aca="false">TRIM(E285)</f>
        <v/>
      </c>
      <c r="V285" s="36"/>
      <c r="W285" s="36" t="str">
        <f aca="false">IF(R285="","",1)</f>
        <v/>
      </c>
      <c r="X285" s="36" t="str">
        <f aca="false">IF(U285="","",IF(COUNTIF(U$7:U$601,U285)=1,"",COUNTIF(U$7:U$601,U285)))</f>
        <v/>
      </c>
      <c r="Y285" s="36" t="str">
        <f aca="false">IF(X285="","",IF(X285&gt;1,1,""))</f>
        <v/>
      </c>
      <c r="Z285" s="36" t="str">
        <f aca="false">IF(U285="","",IF(LEN(TRIM(U285))&lt;&gt;10,1,""))</f>
        <v/>
      </c>
      <c r="AB285" s="36" t="str">
        <f aca="false">IF(U285="","",IF(OR(LEN(TRIM(H285))&gt;250,LEN(TRIM(H285))&lt;1),1,""))</f>
        <v/>
      </c>
      <c r="AC285" s="36" t="str">
        <f aca="false">IF(U285="","",IF(OR(LEN(TRIM(H285))&gt;220,LEN(TRIM(H285))&lt;1),1,""))</f>
        <v/>
      </c>
      <c r="AD285" s="37" t="str">
        <f aca="false">IF(U285="","",LEN(TRIM(H285)))</f>
        <v/>
      </c>
      <c r="AF285" s="36" t="str">
        <f aca="false">IF(I285="","",_xlfn.IFNA(VLOOKUP(I285,TabelleFisse!$B$4:$C$21,2,0),1))</f>
        <v/>
      </c>
      <c r="AH285" s="36" t="str">
        <f aca="false">IF(U285="","",IF(OR(ISNUMBER(J285)=0,J285&lt;0),1,""))</f>
        <v/>
      </c>
      <c r="AI285" s="36" t="str">
        <f aca="false">IF(U285="","",IF(OR(ISNUMBER(M285)=0,M285&lt;0),1,""))</f>
        <v/>
      </c>
      <c r="AK285" s="36" t="str">
        <f aca="false">IF(OR(U285="",K285=""),"",IF(OR(K285&lt;TabelleFisse!E$4,K285&gt;TabelleFisse!E$5),1,""))</f>
        <v/>
      </c>
      <c r="AL285" s="36" t="str">
        <f aca="false">IF(OR(U285="",L285=""),"",IF(OR(L285&lt;TabelleFisse!E$4,L285&gt;TabelleFisse!E$5),1,""))</f>
        <v/>
      </c>
      <c r="AM285" s="36" t="str">
        <f aca="false">IF(OR(U285="",K285=""),"",IF(K285&gt;TabelleFisse!E$6,1,""))</f>
        <v/>
      </c>
      <c r="AN285" s="36" t="str">
        <f aca="false">IF(OR(U285="",L285=""),"",IF(L285&gt;TabelleFisse!E$6,1,""))</f>
        <v/>
      </c>
      <c r="AP285" s="36" t="str">
        <f aca="false">IF(U285="","",_xlfn.IFNA(VLOOKUP(C285,Partecipanti!$N$10:$O$1203,2,0),1))</f>
        <v/>
      </c>
      <c r="AS285" s="37" t="str">
        <f aca="false">IF(R285=1,CONCATENATE(C285," ",1),"")</f>
        <v/>
      </c>
    </row>
    <row r="286" customFormat="false" ht="100.5" hidden="false" customHeight="true" outlineLevel="0" collapsed="false">
      <c r="A286" s="25" t="s">
        <v>569</v>
      </c>
      <c r="B286" s="21" t="str">
        <f aca="false">IF(Q286="","",Q286)</f>
        <v/>
      </c>
      <c r="C286" s="26" t="str">
        <f aca="false">IF(E286="","",CONCATENATE("L",A286))</f>
        <v/>
      </c>
      <c r="D286" s="27"/>
      <c r="E286" s="42"/>
      <c r="F286" s="39" t="str">
        <f aca="false">IF(E286="","",TRIM(#REF!))</f>
        <v/>
      </c>
      <c r="G286" s="40" t="str">
        <f aca="false">IF(E286="","",TRIM(UPPER(#REF!)))</f>
        <v/>
      </c>
      <c r="H286" s="44"/>
      <c r="I286" s="44"/>
      <c r="J286" s="43"/>
      <c r="K286" s="41"/>
      <c r="L286" s="41"/>
      <c r="M286" s="45"/>
      <c r="N286" s="42"/>
      <c r="O286" s="42"/>
      <c r="Q286" s="20" t="str">
        <f aca="false">IF(AND(R286="",S286="",U286=""),"",IF(OR(R286=1,S286=1),"ERRORI / ANOMALIE","OK"))</f>
        <v/>
      </c>
      <c r="R286" s="21" t="str">
        <f aca="false">IF(U286="","",IF(SUM(X286:AC286)+SUM(AF286:AP286)&gt;0,1,""))</f>
        <v/>
      </c>
      <c r="S286" s="21" t="str">
        <f aca="false">IF(U286="","",IF(_xlfn.IFNA(VLOOKUP(CONCATENATE(C286," ",1),Partecipanti!AE$10:AF$1203,2,0),1)=1,"",1))</f>
        <v/>
      </c>
      <c r="U286" s="36" t="str">
        <f aca="false">TRIM(E286)</f>
        <v/>
      </c>
      <c r="V286" s="36"/>
      <c r="W286" s="36" t="str">
        <f aca="false">IF(R286="","",1)</f>
        <v/>
      </c>
      <c r="X286" s="36" t="str">
        <f aca="false">IF(U286="","",IF(COUNTIF(U$7:U$601,U286)=1,"",COUNTIF(U$7:U$601,U286)))</f>
        <v/>
      </c>
      <c r="Y286" s="36" t="str">
        <f aca="false">IF(X286="","",IF(X286&gt;1,1,""))</f>
        <v/>
      </c>
      <c r="Z286" s="36" t="str">
        <f aca="false">IF(U286="","",IF(LEN(TRIM(U286))&lt;&gt;10,1,""))</f>
        <v/>
      </c>
      <c r="AB286" s="36" t="str">
        <f aca="false">IF(U286="","",IF(OR(LEN(TRIM(H286))&gt;250,LEN(TRIM(H286))&lt;1),1,""))</f>
        <v/>
      </c>
      <c r="AC286" s="36" t="str">
        <f aca="false">IF(U286="","",IF(OR(LEN(TRIM(H286))&gt;220,LEN(TRIM(H286))&lt;1),1,""))</f>
        <v/>
      </c>
      <c r="AD286" s="37" t="str">
        <f aca="false">IF(U286="","",LEN(TRIM(H286)))</f>
        <v/>
      </c>
      <c r="AF286" s="36" t="str">
        <f aca="false">IF(I286="","",_xlfn.IFNA(VLOOKUP(I286,TabelleFisse!$B$4:$C$21,2,0),1))</f>
        <v/>
      </c>
      <c r="AH286" s="36" t="str">
        <f aca="false">IF(U286="","",IF(OR(ISNUMBER(J286)=0,J286&lt;0),1,""))</f>
        <v/>
      </c>
      <c r="AI286" s="36" t="str">
        <f aca="false">IF(U286="","",IF(OR(ISNUMBER(M286)=0,M286&lt;0),1,""))</f>
        <v/>
      </c>
      <c r="AK286" s="36" t="str">
        <f aca="false">IF(OR(U286="",K286=""),"",IF(OR(K286&lt;TabelleFisse!E$4,K286&gt;TabelleFisse!E$5),1,""))</f>
        <v/>
      </c>
      <c r="AL286" s="36" t="str">
        <f aca="false">IF(OR(U286="",L286=""),"",IF(OR(L286&lt;TabelleFisse!E$4,L286&gt;TabelleFisse!E$5),1,""))</f>
        <v/>
      </c>
      <c r="AM286" s="36" t="str">
        <f aca="false">IF(OR(U286="",K286=""),"",IF(K286&gt;TabelleFisse!E$6,1,""))</f>
        <v/>
      </c>
      <c r="AN286" s="36" t="str">
        <f aca="false">IF(OR(U286="",L286=""),"",IF(L286&gt;TabelleFisse!E$6,1,""))</f>
        <v/>
      </c>
      <c r="AP286" s="36" t="str">
        <f aca="false">IF(U286="","",_xlfn.IFNA(VLOOKUP(C286,Partecipanti!$N$10:$O$1203,2,0),1))</f>
        <v/>
      </c>
      <c r="AS286" s="37" t="str">
        <f aca="false">IF(R286=1,CONCATENATE(C286," ",1),"")</f>
        <v/>
      </c>
    </row>
    <row r="287" customFormat="false" ht="100.5" hidden="false" customHeight="true" outlineLevel="0" collapsed="false">
      <c r="A287" s="25" t="s">
        <v>570</v>
      </c>
      <c r="B287" s="21" t="str">
        <f aca="false">IF(Q287="","",Q287)</f>
        <v/>
      </c>
      <c r="C287" s="26" t="str">
        <f aca="false">IF(E287="","",CONCATENATE("L",A287))</f>
        <v/>
      </c>
      <c r="D287" s="27"/>
      <c r="E287" s="42"/>
      <c r="F287" s="39" t="str">
        <f aca="false">IF(E287="","",TRIM(#REF!))</f>
        <v/>
      </c>
      <c r="G287" s="40" t="str">
        <f aca="false">IF(E287="","",TRIM(UPPER(#REF!)))</f>
        <v/>
      </c>
      <c r="H287" s="44"/>
      <c r="I287" s="44"/>
      <c r="J287" s="43"/>
      <c r="K287" s="41"/>
      <c r="L287" s="41"/>
      <c r="M287" s="45"/>
      <c r="N287" s="42"/>
      <c r="O287" s="42"/>
      <c r="Q287" s="20" t="str">
        <f aca="false">IF(AND(R287="",S287="",U287=""),"",IF(OR(R287=1,S287=1),"ERRORI / ANOMALIE","OK"))</f>
        <v/>
      </c>
      <c r="R287" s="21" t="str">
        <f aca="false">IF(U287="","",IF(SUM(X287:AC287)+SUM(AF287:AP287)&gt;0,1,""))</f>
        <v/>
      </c>
      <c r="S287" s="21" t="str">
        <f aca="false">IF(U287="","",IF(_xlfn.IFNA(VLOOKUP(CONCATENATE(C287," ",1),Partecipanti!AE$10:AF$1203,2,0),1)=1,"",1))</f>
        <v/>
      </c>
      <c r="U287" s="36" t="str">
        <f aca="false">TRIM(E287)</f>
        <v/>
      </c>
      <c r="V287" s="36"/>
      <c r="W287" s="36" t="str">
        <f aca="false">IF(R287="","",1)</f>
        <v/>
      </c>
      <c r="X287" s="36" t="str">
        <f aca="false">IF(U287="","",IF(COUNTIF(U$7:U$601,U287)=1,"",COUNTIF(U$7:U$601,U287)))</f>
        <v/>
      </c>
      <c r="Y287" s="36" t="str">
        <f aca="false">IF(X287="","",IF(X287&gt;1,1,""))</f>
        <v/>
      </c>
      <c r="Z287" s="36" t="str">
        <f aca="false">IF(U287="","",IF(LEN(TRIM(U287))&lt;&gt;10,1,""))</f>
        <v/>
      </c>
      <c r="AB287" s="36" t="str">
        <f aca="false">IF(U287="","",IF(OR(LEN(TRIM(H287))&gt;250,LEN(TRIM(H287))&lt;1),1,""))</f>
        <v/>
      </c>
      <c r="AC287" s="36" t="str">
        <f aca="false">IF(U287="","",IF(OR(LEN(TRIM(H287))&gt;220,LEN(TRIM(H287))&lt;1),1,""))</f>
        <v/>
      </c>
      <c r="AD287" s="37" t="str">
        <f aca="false">IF(U287="","",LEN(TRIM(H287)))</f>
        <v/>
      </c>
      <c r="AF287" s="36" t="str">
        <f aca="false">IF(I287="","",_xlfn.IFNA(VLOOKUP(I287,TabelleFisse!$B$4:$C$21,2,0),1))</f>
        <v/>
      </c>
      <c r="AH287" s="36" t="str">
        <f aca="false">IF(U287="","",IF(OR(ISNUMBER(J287)=0,J287&lt;0),1,""))</f>
        <v/>
      </c>
      <c r="AI287" s="36" t="str">
        <f aca="false">IF(U287="","",IF(OR(ISNUMBER(M287)=0,M287&lt;0),1,""))</f>
        <v/>
      </c>
      <c r="AK287" s="36" t="str">
        <f aca="false">IF(OR(U287="",K287=""),"",IF(OR(K287&lt;TabelleFisse!E$4,K287&gt;TabelleFisse!E$5),1,""))</f>
        <v/>
      </c>
      <c r="AL287" s="36" t="str">
        <f aca="false">IF(OR(U287="",L287=""),"",IF(OR(L287&lt;TabelleFisse!E$4,L287&gt;TabelleFisse!E$5),1,""))</f>
        <v/>
      </c>
      <c r="AM287" s="36" t="str">
        <f aca="false">IF(OR(U287="",K287=""),"",IF(K287&gt;TabelleFisse!E$6,1,""))</f>
        <v/>
      </c>
      <c r="AN287" s="36" t="str">
        <f aca="false">IF(OR(U287="",L287=""),"",IF(L287&gt;TabelleFisse!E$6,1,""))</f>
        <v/>
      </c>
      <c r="AP287" s="36" t="str">
        <f aca="false">IF(U287="","",_xlfn.IFNA(VLOOKUP(C287,Partecipanti!$N$10:$O$1203,2,0),1))</f>
        <v/>
      </c>
      <c r="AS287" s="37" t="str">
        <f aca="false">IF(R287=1,CONCATENATE(C287," ",1),"")</f>
        <v/>
      </c>
    </row>
    <row r="288" customFormat="false" ht="100.5" hidden="false" customHeight="true" outlineLevel="0" collapsed="false">
      <c r="A288" s="25" t="s">
        <v>571</v>
      </c>
      <c r="B288" s="21" t="str">
        <f aca="false">IF(Q288="","",Q288)</f>
        <v/>
      </c>
      <c r="C288" s="26" t="str">
        <f aca="false">IF(E288="","",CONCATENATE("L",A288))</f>
        <v/>
      </c>
      <c r="D288" s="27"/>
      <c r="E288" s="42"/>
      <c r="F288" s="39" t="str">
        <f aca="false">IF(E288="","",TRIM(#REF!))</f>
        <v/>
      </c>
      <c r="G288" s="40" t="str">
        <f aca="false">IF(E288="","",TRIM(UPPER(#REF!)))</f>
        <v/>
      </c>
      <c r="H288" s="44"/>
      <c r="I288" s="44"/>
      <c r="J288" s="43"/>
      <c r="K288" s="41"/>
      <c r="L288" s="41"/>
      <c r="M288" s="45"/>
      <c r="N288" s="42"/>
      <c r="O288" s="42"/>
      <c r="Q288" s="20" t="str">
        <f aca="false">IF(AND(R288="",S288="",U288=""),"",IF(OR(R288=1,S288=1),"ERRORI / ANOMALIE","OK"))</f>
        <v/>
      </c>
      <c r="R288" s="21" t="str">
        <f aca="false">IF(U288="","",IF(SUM(X288:AC288)+SUM(AF288:AP288)&gt;0,1,""))</f>
        <v/>
      </c>
      <c r="S288" s="21" t="str">
        <f aca="false">IF(U288="","",IF(_xlfn.IFNA(VLOOKUP(CONCATENATE(C288," ",1),Partecipanti!AE$10:AF$1203,2,0),1)=1,"",1))</f>
        <v/>
      </c>
      <c r="U288" s="36" t="str">
        <f aca="false">TRIM(E288)</f>
        <v/>
      </c>
      <c r="V288" s="36"/>
      <c r="W288" s="36" t="str">
        <f aca="false">IF(R288="","",1)</f>
        <v/>
      </c>
      <c r="X288" s="36" t="str">
        <f aca="false">IF(U288="","",IF(COUNTIF(U$7:U$601,U288)=1,"",COUNTIF(U$7:U$601,U288)))</f>
        <v/>
      </c>
      <c r="Y288" s="36" t="str">
        <f aca="false">IF(X288="","",IF(X288&gt;1,1,""))</f>
        <v/>
      </c>
      <c r="Z288" s="36" t="str">
        <f aca="false">IF(U288="","",IF(LEN(TRIM(U288))&lt;&gt;10,1,""))</f>
        <v/>
      </c>
      <c r="AB288" s="36" t="str">
        <f aca="false">IF(U288="","",IF(OR(LEN(TRIM(H288))&gt;250,LEN(TRIM(H288))&lt;1),1,""))</f>
        <v/>
      </c>
      <c r="AC288" s="36" t="str">
        <f aca="false">IF(U288="","",IF(OR(LEN(TRIM(H288))&gt;220,LEN(TRIM(H288))&lt;1),1,""))</f>
        <v/>
      </c>
      <c r="AD288" s="37" t="str">
        <f aca="false">IF(U288="","",LEN(TRIM(H288)))</f>
        <v/>
      </c>
      <c r="AF288" s="36" t="str">
        <f aca="false">IF(I288="","",_xlfn.IFNA(VLOOKUP(I288,TabelleFisse!$B$4:$C$21,2,0),1))</f>
        <v/>
      </c>
      <c r="AH288" s="36" t="str">
        <f aca="false">IF(U288="","",IF(OR(ISNUMBER(J288)=0,J288&lt;0),1,""))</f>
        <v/>
      </c>
      <c r="AI288" s="36" t="str">
        <f aca="false">IF(U288="","",IF(OR(ISNUMBER(M288)=0,M288&lt;0),1,""))</f>
        <v/>
      </c>
      <c r="AK288" s="36" t="str">
        <f aca="false">IF(OR(U288="",K288=""),"",IF(OR(K288&lt;TabelleFisse!E$4,K288&gt;TabelleFisse!E$5),1,""))</f>
        <v/>
      </c>
      <c r="AL288" s="36" t="str">
        <f aca="false">IF(OR(U288="",L288=""),"",IF(OR(L288&lt;TabelleFisse!E$4,L288&gt;TabelleFisse!E$5),1,""))</f>
        <v/>
      </c>
      <c r="AM288" s="36" t="str">
        <f aca="false">IF(OR(U288="",K288=""),"",IF(K288&gt;TabelleFisse!E$6,1,""))</f>
        <v/>
      </c>
      <c r="AN288" s="36" t="str">
        <f aca="false">IF(OR(U288="",L288=""),"",IF(L288&gt;TabelleFisse!E$6,1,""))</f>
        <v/>
      </c>
      <c r="AP288" s="36" t="str">
        <f aca="false">IF(U288="","",_xlfn.IFNA(VLOOKUP(C288,Partecipanti!$N$10:$O$1203,2,0),1))</f>
        <v/>
      </c>
      <c r="AS288" s="37" t="str">
        <f aca="false">IF(R288=1,CONCATENATE(C288," ",1),"")</f>
        <v/>
      </c>
    </row>
    <row r="289" customFormat="false" ht="100.5" hidden="false" customHeight="true" outlineLevel="0" collapsed="false">
      <c r="A289" s="25" t="s">
        <v>572</v>
      </c>
      <c r="B289" s="21" t="str">
        <f aca="false">IF(Q289="","",Q289)</f>
        <v/>
      </c>
      <c r="C289" s="26" t="str">
        <f aca="false">IF(E289="","",CONCATENATE("L",A289))</f>
        <v/>
      </c>
      <c r="D289" s="27"/>
      <c r="E289" s="42"/>
      <c r="F289" s="39" t="str">
        <f aca="false">IF(E289="","",TRIM(#REF!))</f>
        <v/>
      </c>
      <c r="G289" s="40" t="str">
        <f aca="false">IF(E289="","",TRIM(UPPER(#REF!)))</f>
        <v/>
      </c>
      <c r="H289" s="44"/>
      <c r="I289" s="44"/>
      <c r="J289" s="43"/>
      <c r="K289" s="41"/>
      <c r="L289" s="41"/>
      <c r="M289" s="45"/>
      <c r="N289" s="42"/>
      <c r="O289" s="42"/>
      <c r="Q289" s="20" t="str">
        <f aca="false">IF(AND(R289="",S289="",U289=""),"",IF(OR(R289=1,S289=1),"ERRORI / ANOMALIE","OK"))</f>
        <v/>
      </c>
      <c r="R289" s="21" t="str">
        <f aca="false">IF(U289="","",IF(SUM(X289:AC289)+SUM(AF289:AP289)&gt;0,1,""))</f>
        <v/>
      </c>
      <c r="S289" s="21" t="str">
        <f aca="false">IF(U289="","",IF(_xlfn.IFNA(VLOOKUP(CONCATENATE(C289," ",1),Partecipanti!AE$10:AF$1203,2,0),1)=1,"",1))</f>
        <v/>
      </c>
      <c r="U289" s="36" t="str">
        <f aca="false">TRIM(E289)</f>
        <v/>
      </c>
      <c r="V289" s="36"/>
      <c r="W289" s="36" t="str">
        <f aca="false">IF(R289="","",1)</f>
        <v/>
      </c>
      <c r="X289" s="36" t="str">
        <f aca="false">IF(U289="","",IF(COUNTIF(U$7:U$601,U289)=1,"",COUNTIF(U$7:U$601,U289)))</f>
        <v/>
      </c>
      <c r="Y289" s="36" t="str">
        <f aca="false">IF(X289="","",IF(X289&gt;1,1,""))</f>
        <v/>
      </c>
      <c r="Z289" s="36" t="str">
        <f aca="false">IF(U289="","",IF(LEN(TRIM(U289))&lt;&gt;10,1,""))</f>
        <v/>
      </c>
      <c r="AB289" s="36" t="str">
        <f aca="false">IF(U289="","",IF(OR(LEN(TRIM(H289))&gt;250,LEN(TRIM(H289))&lt;1),1,""))</f>
        <v/>
      </c>
      <c r="AC289" s="36" t="str">
        <f aca="false">IF(U289="","",IF(OR(LEN(TRIM(H289))&gt;220,LEN(TRIM(H289))&lt;1),1,""))</f>
        <v/>
      </c>
      <c r="AD289" s="37" t="str">
        <f aca="false">IF(U289="","",LEN(TRIM(H289)))</f>
        <v/>
      </c>
      <c r="AF289" s="36" t="str">
        <f aca="false">IF(I289="","",_xlfn.IFNA(VLOOKUP(I289,TabelleFisse!$B$4:$C$21,2,0),1))</f>
        <v/>
      </c>
      <c r="AH289" s="36" t="str">
        <f aca="false">IF(U289="","",IF(OR(ISNUMBER(J289)=0,J289&lt;0),1,""))</f>
        <v/>
      </c>
      <c r="AI289" s="36" t="str">
        <f aca="false">IF(U289="","",IF(OR(ISNUMBER(M289)=0,M289&lt;0),1,""))</f>
        <v/>
      </c>
      <c r="AK289" s="36" t="str">
        <f aca="false">IF(OR(U289="",K289=""),"",IF(OR(K289&lt;TabelleFisse!E$4,K289&gt;TabelleFisse!E$5),1,""))</f>
        <v/>
      </c>
      <c r="AL289" s="36" t="str">
        <f aca="false">IF(OR(U289="",L289=""),"",IF(OR(L289&lt;TabelleFisse!E$4,L289&gt;TabelleFisse!E$5),1,""))</f>
        <v/>
      </c>
      <c r="AM289" s="36" t="str">
        <f aca="false">IF(OR(U289="",K289=""),"",IF(K289&gt;TabelleFisse!E$6,1,""))</f>
        <v/>
      </c>
      <c r="AN289" s="36" t="str">
        <f aca="false">IF(OR(U289="",L289=""),"",IF(L289&gt;TabelleFisse!E$6,1,""))</f>
        <v/>
      </c>
      <c r="AP289" s="36" t="str">
        <f aca="false">IF(U289="","",_xlfn.IFNA(VLOOKUP(C289,Partecipanti!$N$10:$O$1203,2,0),1))</f>
        <v/>
      </c>
      <c r="AS289" s="37" t="str">
        <f aca="false">IF(R289=1,CONCATENATE(C289," ",1),"")</f>
        <v/>
      </c>
    </row>
    <row r="290" customFormat="false" ht="100.5" hidden="false" customHeight="true" outlineLevel="0" collapsed="false">
      <c r="A290" s="25" t="s">
        <v>573</v>
      </c>
      <c r="B290" s="21" t="str">
        <f aca="false">IF(Q290="","",Q290)</f>
        <v/>
      </c>
      <c r="C290" s="26" t="str">
        <f aca="false">IF(E290="","",CONCATENATE("L",A290))</f>
        <v/>
      </c>
      <c r="D290" s="27"/>
      <c r="E290" s="42"/>
      <c r="F290" s="39" t="str">
        <f aca="false">IF(E290="","",TRIM(#REF!))</f>
        <v/>
      </c>
      <c r="G290" s="40" t="str">
        <f aca="false">IF(E290="","",TRIM(UPPER(#REF!)))</f>
        <v/>
      </c>
      <c r="H290" s="44"/>
      <c r="I290" s="44"/>
      <c r="J290" s="43"/>
      <c r="K290" s="41"/>
      <c r="L290" s="41"/>
      <c r="M290" s="45"/>
      <c r="N290" s="42"/>
      <c r="O290" s="42"/>
      <c r="Q290" s="20" t="str">
        <f aca="false">IF(AND(R290="",S290="",U290=""),"",IF(OR(R290=1,S290=1),"ERRORI / ANOMALIE","OK"))</f>
        <v/>
      </c>
      <c r="R290" s="21" t="str">
        <f aca="false">IF(U290="","",IF(SUM(X290:AC290)+SUM(AF290:AP290)&gt;0,1,""))</f>
        <v/>
      </c>
      <c r="S290" s="21" t="str">
        <f aca="false">IF(U290="","",IF(_xlfn.IFNA(VLOOKUP(CONCATENATE(C290," ",1),Partecipanti!AE$10:AF$1203,2,0),1)=1,"",1))</f>
        <v/>
      </c>
      <c r="U290" s="36" t="str">
        <f aca="false">TRIM(E290)</f>
        <v/>
      </c>
      <c r="V290" s="36"/>
      <c r="W290" s="36" t="str">
        <f aca="false">IF(R290="","",1)</f>
        <v/>
      </c>
      <c r="X290" s="36" t="str">
        <f aca="false">IF(U290="","",IF(COUNTIF(U$7:U$601,U290)=1,"",COUNTIF(U$7:U$601,U290)))</f>
        <v/>
      </c>
      <c r="Y290" s="36" t="str">
        <f aca="false">IF(X290="","",IF(X290&gt;1,1,""))</f>
        <v/>
      </c>
      <c r="Z290" s="36" t="str">
        <f aca="false">IF(U290="","",IF(LEN(TRIM(U290))&lt;&gt;10,1,""))</f>
        <v/>
      </c>
      <c r="AB290" s="36" t="str">
        <f aca="false">IF(U290="","",IF(OR(LEN(TRIM(H290))&gt;250,LEN(TRIM(H290))&lt;1),1,""))</f>
        <v/>
      </c>
      <c r="AC290" s="36" t="str">
        <f aca="false">IF(U290="","",IF(OR(LEN(TRIM(H290))&gt;220,LEN(TRIM(H290))&lt;1),1,""))</f>
        <v/>
      </c>
      <c r="AD290" s="37" t="str">
        <f aca="false">IF(U290="","",LEN(TRIM(H290)))</f>
        <v/>
      </c>
      <c r="AF290" s="36" t="str">
        <f aca="false">IF(I290="","",_xlfn.IFNA(VLOOKUP(I290,TabelleFisse!$B$4:$C$21,2,0),1))</f>
        <v/>
      </c>
      <c r="AH290" s="36" t="str">
        <f aca="false">IF(U290="","",IF(OR(ISNUMBER(J290)=0,J290&lt;0),1,""))</f>
        <v/>
      </c>
      <c r="AI290" s="36" t="str">
        <f aca="false">IF(U290="","",IF(OR(ISNUMBER(M290)=0,M290&lt;0),1,""))</f>
        <v/>
      </c>
      <c r="AK290" s="36" t="str">
        <f aca="false">IF(OR(U290="",K290=""),"",IF(OR(K290&lt;TabelleFisse!E$4,K290&gt;TabelleFisse!E$5),1,""))</f>
        <v/>
      </c>
      <c r="AL290" s="36" t="str">
        <f aca="false">IF(OR(U290="",L290=""),"",IF(OR(L290&lt;TabelleFisse!E$4,L290&gt;TabelleFisse!E$5),1,""))</f>
        <v/>
      </c>
      <c r="AM290" s="36" t="str">
        <f aca="false">IF(OR(U290="",K290=""),"",IF(K290&gt;TabelleFisse!E$6,1,""))</f>
        <v/>
      </c>
      <c r="AN290" s="36" t="str">
        <f aca="false">IF(OR(U290="",L290=""),"",IF(L290&gt;TabelleFisse!E$6,1,""))</f>
        <v/>
      </c>
      <c r="AP290" s="36" t="str">
        <f aca="false">IF(U290="","",_xlfn.IFNA(VLOOKUP(C290,Partecipanti!$N$10:$O$1203,2,0),1))</f>
        <v/>
      </c>
      <c r="AS290" s="37" t="str">
        <f aca="false">IF(R290=1,CONCATENATE(C290," ",1),"")</f>
        <v/>
      </c>
    </row>
    <row r="291" customFormat="false" ht="100.5" hidden="false" customHeight="true" outlineLevel="0" collapsed="false">
      <c r="A291" s="25" t="s">
        <v>574</v>
      </c>
      <c r="B291" s="21" t="str">
        <f aca="false">IF(Q291="","",Q291)</f>
        <v/>
      </c>
      <c r="C291" s="26" t="str">
        <f aca="false">IF(E291="","",CONCATENATE("L",A291))</f>
        <v/>
      </c>
      <c r="D291" s="27"/>
      <c r="E291" s="42"/>
      <c r="F291" s="39" t="str">
        <f aca="false">IF(E291="","",TRIM(#REF!))</f>
        <v/>
      </c>
      <c r="G291" s="40" t="str">
        <f aca="false">IF(E291="","",TRIM(UPPER(#REF!)))</f>
        <v/>
      </c>
      <c r="H291" s="44"/>
      <c r="I291" s="44"/>
      <c r="J291" s="43"/>
      <c r="K291" s="41"/>
      <c r="L291" s="41"/>
      <c r="M291" s="45"/>
      <c r="N291" s="42"/>
      <c r="O291" s="42"/>
      <c r="Q291" s="20" t="str">
        <f aca="false">IF(AND(R291="",S291="",U291=""),"",IF(OR(R291=1,S291=1),"ERRORI / ANOMALIE","OK"))</f>
        <v/>
      </c>
      <c r="R291" s="21" t="str">
        <f aca="false">IF(U291="","",IF(SUM(X291:AC291)+SUM(AF291:AP291)&gt;0,1,""))</f>
        <v/>
      </c>
      <c r="S291" s="21" t="str">
        <f aca="false">IF(U291="","",IF(_xlfn.IFNA(VLOOKUP(CONCATENATE(C291," ",1),Partecipanti!AE$10:AF$1203,2,0),1)=1,"",1))</f>
        <v/>
      </c>
      <c r="U291" s="36" t="str">
        <f aca="false">TRIM(E291)</f>
        <v/>
      </c>
      <c r="V291" s="36"/>
      <c r="W291" s="36" t="str">
        <f aca="false">IF(R291="","",1)</f>
        <v/>
      </c>
      <c r="X291" s="36" t="str">
        <f aca="false">IF(U291="","",IF(COUNTIF(U$7:U$601,U291)=1,"",COUNTIF(U$7:U$601,U291)))</f>
        <v/>
      </c>
      <c r="Y291" s="36" t="str">
        <f aca="false">IF(X291="","",IF(X291&gt;1,1,""))</f>
        <v/>
      </c>
      <c r="Z291" s="36" t="str">
        <f aca="false">IF(U291="","",IF(LEN(TRIM(U291))&lt;&gt;10,1,""))</f>
        <v/>
      </c>
      <c r="AB291" s="36" t="str">
        <f aca="false">IF(U291="","",IF(OR(LEN(TRIM(H291))&gt;250,LEN(TRIM(H291))&lt;1),1,""))</f>
        <v/>
      </c>
      <c r="AC291" s="36" t="str">
        <f aca="false">IF(U291="","",IF(OR(LEN(TRIM(H291))&gt;220,LEN(TRIM(H291))&lt;1),1,""))</f>
        <v/>
      </c>
      <c r="AD291" s="37" t="str">
        <f aca="false">IF(U291="","",LEN(TRIM(H291)))</f>
        <v/>
      </c>
      <c r="AF291" s="36" t="str">
        <f aca="false">IF(I291="","",_xlfn.IFNA(VLOOKUP(I291,TabelleFisse!$B$4:$C$21,2,0),1))</f>
        <v/>
      </c>
      <c r="AH291" s="36" t="str">
        <f aca="false">IF(U291="","",IF(OR(ISNUMBER(J291)=0,J291&lt;0),1,""))</f>
        <v/>
      </c>
      <c r="AI291" s="36" t="str">
        <f aca="false">IF(U291="","",IF(OR(ISNUMBER(M291)=0,M291&lt;0),1,""))</f>
        <v/>
      </c>
      <c r="AK291" s="36" t="str">
        <f aca="false">IF(OR(U291="",K291=""),"",IF(OR(K291&lt;TabelleFisse!E$4,K291&gt;TabelleFisse!E$5),1,""))</f>
        <v/>
      </c>
      <c r="AL291" s="36" t="str">
        <f aca="false">IF(OR(U291="",L291=""),"",IF(OR(L291&lt;TabelleFisse!E$4,L291&gt;TabelleFisse!E$5),1,""))</f>
        <v/>
      </c>
      <c r="AM291" s="36" t="str">
        <f aca="false">IF(OR(U291="",K291=""),"",IF(K291&gt;TabelleFisse!E$6,1,""))</f>
        <v/>
      </c>
      <c r="AN291" s="36" t="str">
        <f aca="false">IF(OR(U291="",L291=""),"",IF(L291&gt;TabelleFisse!E$6,1,""))</f>
        <v/>
      </c>
      <c r="AP291" s="36" t="str">
        <f aca="false">IF(U291="","",_xlfn.IFNA(VLOOKUP(C291,Partecipanti!$N$10:$O$1203,2,0),1))</f>
        <v/>
      </c>
      <c r="AS291" s="37" t="str">
        <f aca="false">IF(R291=1,CONCATENATE(C291," ",1),"")</f>
        <v/>
      </c>
    </row>
    <row r="292" customFormat="false" ht="100.5" hidden="false" customHeight="true" outlineLevel="0" collapsed="false">
      <c r="A292" s="25" t="s">
        <v>575</v>
      </c>
      <c r="B292" s="21" t="str">
        <f aca="false">IF(Q292="","",Q292)</f>
        <v/>
      </c>
      <c r="C292" s="26" t="str">
        <f aca="false">IF(E292="","",CONCATENATE("L",A292))</f>
        <v/>
      </c>
      <c r="D292" s="27"/>
      <c r="E292" s="42"/>
      <c r="F292" s="39" t="str">
        <f aca="false">IF(E292="","",TRIM(#REF!))</f>
        <v/>
      </c>
      <c r="G292" s="40" t="str">
        <f aca="false">IF(E292="","",TRIM(UPPER(#REF!)))</f>
        <v/>
      </c>
      <c r="H292" s="44"/>
      <c r="I292" s="44"/>
      <c r="J292" s="43"/>
      <c r="K292" s="41"/>
      <c r="L292" s="41"/>
      <c r="M292" s="45"/>
      <c r="N292" s="42"/>
      <c r="O292" s="42"/>
      <c r="Q292" s="20" t="str">
        <f aca="false">IF(AND(R292="",S292="",U292=""),"",IF(OR(R292=1,S292=1),"ERRORI / ANOMALIE","OK"))</f>
        <v/>
      </c>
      <c r="R292" s="21" t="str">
        <f aca="false">IF(U292="","",IF(SUM(X292:AC292)+SUM(AF292:AP292)&gt;0,1,""))</f>
        <v/>
      </c>
      <c r="S292" s="21" t="str">
        <f aca="false">IF(U292="","",IF(_xlfn.IFNA(VLOOKUP(CONCATENATE(C292," ",1),Partecipanti!AE$10:AF$1203,2,0),1)=1,"",1))</f>
        <v/>
      </c>
      <c r="U292" s="36" t="str">
        <f aca="false">TRIM(E292)</f>
        <v/>
      </c>
      <c r="V292" s="36"/>
      <c r="W292" s="36" t="str">
        <f aca="false">IF(R292="","",1)</f>
        <v/>
      </c>
      <c r="X292" s="36" t="str">
        <f aca="false">IF(U292="","",IF(COUNTIF(U$7:U$601,U292)=1,"",COUNTIF(U$7:U$601,U292)))</f>
        <v/>
      </c>
      <c r="Y292" s="36" t="str">
        <f aca="false">IF(X292="","",IF(X292&gt;1,1,""))</f>
        <v/>
      </c>
      <c r="Z292" s="36" t="str">
        <f aca="false">IF(U292="","",IF(LEN(TRIM(U292))&lt;&gt;10,1,""))</f>
        <v/>
      </c>
      <c r="AB292" s="36" t="str">
        <f aca="false">IF(U292="","",IF(OR(LEN(TRIM(H292))&gt;250,LEN(TRIM(H292))&lt;1),1,""))</f>
        <v/>
      </c>
      <c r="AC292" s="36" t="str">
        <f aca="false">IF(U292="","",IF(OR(LEN(TRIM(H292))&gt;220,LEN(TRIM(H292))&lt;1),1,""))</f>
        <v/>
      </c>
      <c r="AD292" s="37" t="str">
        <f aca="false">IF(U292="","",LEN(TRIM(H292)))</f>
        <v/>
      </c>
      <c r="AF292" s="36" t="str">
        <f aca="false">IF(I292="","",_xlfn.IFNA(VLOOKUP(I292,TabelleFisse!$B$4:$C$21,2,0),1))</f>
        <v/>
      </c>
      <c r="AH292" s="36" t="str">
        <f aca="false">IF(U292="","",IF(OR(ISNUMBER(J292)=0,J292&lt;0),1,""))</f>
        <v/>
      </c>
      <c r="AI292" s="36" t="str">
        <f aca="false">IF(U292="","",IF(OR(ISNUMBER(M292)=0,M292&lt;0),1,""))</f>
        <v/>
      </c>
      <c r="AK292" s="36" t="str">
        <f aca="false">IF(OR(U292="",K292=""),"",IF(OR(K292&lt;TabelleFisse!E$4,K292&gt;TabelleFisse!E$5),1,""))</f>
        <v/>
      </c>
      <c r="AL292" s="36" t="str">
        <f aca="false">IF(OR(U292="",L292=""),"",IF(OR(L292&lt;TabelleFisse!E$4,L292&gt;TabelleFisse!E$5),1,""))</f>
        <v/>
      </c>
      <c r="AM292" s="36" t="str">
        <f aca="false">IF(OR(U292="",K292=""),"",IF(K292&gt;TabelleFisse!E$6,1,""))</f>
        <v/>
      </c>
      <c r="AN292" s="36" t="str">
        <f aca="false">IF(OR(U292="",L292=""),"",IF(L292&gt;TabelleFisse!E$6,1,""))</f>
        <v/>
      </c>
      <c r="AP292" s="36" t="str">
        <f aca="false">IF(U292="","",_xlfn.IFNA(VLOOKUP(C292,Partecipanti!$N$10:$O$1203,2,0),1))</f>
        <v/>
      </c>
      <c r="AS292" s="37" t="str">
        <f aca="false">IF(R292=1,CONCATENATE(C292," ",1),"")</f>
        <v/>
      </c>
    </row>
    <row r="293" customFormat="false" ht="100.5" hidden="false" customHeight="true" outlineLevel="0" collapsed="false">
      <c r="A293" s="25" t="s">
        <v>576</v>
      </c>
      <c r="B293" s="21" t="str">
        <f aca="false">IF(Q293="","",Q293)</f>
        <v/>
      </c>
      <c r="C293" s="26" t="str">
        <f aca="false">IF(E293="","",CONCATENATE("L",A293))</f>
        <v/>
      </c>
      <c r="D293" s="27"/>
      <c r="E293" s="42"/>
      <c r="F293" s="39" t="str">
        <f aca="false">IF(E293="","",TRIM(#REF!))</f>
        <v/>
      </c>
      <c r="G293" s="40" t="str">
        <f aca="false">IF(E293="","",TRIM(UPPER(#REF!)))</f>
        <v/>
      </c>
      <c r="H293" s="44"/>
      <c r="I293" s="44"/>
      <c r="J293" s="43"/>
      <c r="K293" s="41"/>
      <c r="L293" s="41"/>
      <c r="M293" s="45"/>
      <c r="N293" s="42"/>
      <c r="O293" s="42"/>
      <c r="Q293" s="20" t="str">
        <f aca="false">IF(AND(R293="",S293="",U293=""),"",IF(OR(R293=1,S293=1),"ERRORI / ANOMALIE","OK"))</f>
        <v/>
      </c>
      <c r="R293" s="21" t="str">
        <f aca="false">IF(U293="","",IF(SUM(X293:AC293)+SUM(AF293:AP293)&gt;0,1,""))</f>
        <v/>
      </c>
      <c r="S293" s="21" t="str">
        <f aca="false">IF(U293="","",IF(_xlfn.IFNA(VLOOKUP(CONCATENATE(C293," ",1),Partecipanti!AE$10:AF$1203,2,0),1)=1,"",1))</f>
        <v/>
      </c>
      <c r="U293" s="36" t="str">
        <f aca="false">TRIM(E293)</f>
        <v/>
      </c>
      <c r="V293" s="36"/>
      <c r="W293" s="36" t="str">
        <f aca="false">IF(R293="","",1)</f>
        <v/>
      </c>
      <c r="X293" s="36" t="str">
        <f aca="false">IF(U293="","",IF(COUNTIF(U$7:U$601,U293)=1,"",COUNTIF(U$7:U$601,U293)))</f>
        <v/>
      </c>
      <c r="Y293" s="36" t="str">
        <f aca="false">IF(X293="","",IF(X293&gt;1,1,""))</f>
        <v/>
      </c>
      <c r="Z293" s="36" t="str">
        <f aca="false">IF(U293="","",IF(LEN(TRIM(U293))&lt;&gt;10,1,""))</f>
        <v/>
      </c>
      <c r="AB293" s="36" t="str">
        <f aca="false">IF(U293="","",IF(OR(LEN(TRIM(H293))&gt;250,LEN(TRIM(H293))&lt;1),1,""))</f>
        <v/>
      </c>
      <c r="AC293" s="36" t="str">
        <f aca="false">IF(U293="","",IF(OR(LEN(TRIM(H293))&gt;220,LEN(TRIM(H293))&lt;1),1,""))</f>
        <v/>
      </c>
      <c r="AD293" s="37" t="str">
        <f aca="false">IF(U293="","",LEN(TRIM(H293)))</f>
        <v/>
      </c>
      <c r="AF293" s="36" t="str">
        <f aca="false">IF(I293="","",_xlfn.IFNA(VLOOKUP(I293,TabelleFisse!$B$4:$C$21,2,0),1))</f>
        <v/>
      </c>
      <c r="AH293" s="36" t="str">
        <f aca="false">IF(U293="","",IF(OR(ISNUMBER(J293)=0,J293&lt;0),1,""))</f>
        <v/>
      </c>
      <c r="AI293" s="36" t="str">
        <f aca="false">IF(U293="","",IF(OR(ISNUMBER(M293)=0,M293&lt;0),1,""))</f>
        <v/>
      </c>
      <c r="AK293" s="36" t="str">
        <f aca="false">IF(OR(U293="",K293=""),"",IF(OR(K293&lt;TabelleFisse!E$4,K293&gt;TabelleFisse!E$5),1,""))</f>
        <v/>
      </c>
      <c r="AL293" s="36" t="str">
        <f aca="false">IF(OR(U293="",L293=""),"",IF(OR(L293&lt;TabelleFisse!E$4,L293&gt;TabelleFisse!E$5),1,""))</f>
        <v/>
      </c>
      <c r="AM293" s="36" t="str">
        <f aca="false">IF(OR(U293="",K293=""),"",IF(K293&gt;TabelleFisse!E$6,1,""))</f>
        <v/>
      </c>
      <c r="AN293" s="36" t="str">
        <f aca="false">IF(OR(U293="",L293=""),"",IF(L293&gt;TabelleFisse!E$6,1,""))</f>
        <v/>
      </c>
      <c r="AP293" s="36" t="str">
        <f aca="false">IF(U293="","",_xlfn.IFNA(VLOOKUP(C293,Partecipanti!$N$10:$O$1203,2,0),1))</f>
        <v/>
      </c>
      <c r="AS293" s="37" t="str">
        <f aca="false">IF(R293=1,CONCATENATE(C293," ",1),"")</f>
        <v/>
      </c>
    </row>
    <row r="294" customFormat="false" ht="100.5" hidden="false" customHeight="true" outlineLevel="0" collapsed="false">
      <c r="A294" s="25" t="s">
        <v>577</v>
      </c>
      <c r="B294" s="21" t="str">
        <f aca="false">IF(Q294="","",Q294)</f>
        <v/>
      </c>
      <c r="C294" s="26" t="str">
        <f aca="false">IF(E294="","",CONCATENATE("L",A294))</f>
        <v/>
      </c>
      <c r="D294" s="27"/>
      <c r="E294" s="42"/>
      <c r="F294" s="39" t="str">
        <f aca="false">IF(E294="","",TRIM(#REF!))</f>
        <v/>
      </c>
      <c r="G294" s="40" t="str">
        <f aca="false">IF(E294="","",TRIM(UPPER(#REF!)))</f>
        <v/>
      </c>
      <c r="H294" s="44"/>
      <c r="I294" s="44"/>
      <c r="J294" s="43"/>
      <c r="K294" s="41"/>
      <c r="L294" s="41"/>
      <c r="M294" s="45"/>
      <c r="N294" s="42"/>
      <c r="O294" s="42"/>
      <c r="Q294" s="20" t="str">
        <f aca="false">IF(AND(R294="",S294="",U294=""),"",IF(OR(R294=1,S294=1),"ERRORI / ANOMALIE","OK"))</f>
        <v/>
      </c>
      <c r="R294" s="21" t="str">
        <f aca="false">IF(U294="","",IF(SUM(X294:AC294)+SUM(AF294:AP294)&gt;0,1,""))</f>
        <v/>
      </c>
      <c r="S294" s="21" t="str">
        <f aca="false">IF(U294="","",IF(_xlfn.IFNA(VLOOKUP(CONCATENATE(C294," ",1),Partecipanti!AE$10:AF$1203,2,0),1)=1,"",1))</f>
        <v/>
      </c>
      <c r="U294" s="36" t="str">
        <f aca="false">TRIM(E294)</f>
        <v/>
      </c>
      <c r="V294" s="36"/>
      <c r="W294" s="36" t="str">
        <f aca="false">IF(R294="","",1)</f>
        <v/>
      </c>
      <c r="X294" s="36" t="str">
        <f aca="false">IF(U294="","",IF(COUNTIF(U$7:U$601,U294)=1,"",COUNTIF(U$7:U$601,U294)))</f>
        <v/>
      </c>
      <c r="Y294" s="36" t="str">
        <f aca="false">IF(X294="","",IF(X294&gt;1,1,""))</f>
        <v/>
      </c>
      <c r="Z294" s="36" t="str">
        <f aca="false">IF(U294="","",IF(LEN(TRIM(U294))&lt;&gt;10,1,""))</f>
        <v/>
      </c>
      <c r="AB294" s="36" t="str">
        <f aca="false">IF(U294="","",IF(OR(LEN(TRIM(H294))&gt;250,LEN(TRIM(H294))&lt;1),1,""))</f>
        <v/>
      </c>
      <c r="AC294" s="36" t="str">
        <f aca="false">IF(U294="","",IF(OR(LEN(TRIM(H294))&gt;220,LEN(TRIM(H294))&lt;1),1,""))</f>
        <v/>
      </c>
      <c r="AD294" s="37" t="str">
        <f aca="false">IF(U294="","",LEN(TRIM(H294)))</f>
        <v/>
      </c>
      <c r="AF294" s="36" t="str">
        <f aca="false">IF(I294="","",_xlfn.IFNA(VLOOKUP(I294,TabelleFisse!$B$4:$C$21,2,0),1))</f>
        <v/>
      </c>
      <c r="AH294" s="36" t="str">
        <f aca="false">IF(U294="","",IF(OR(ISNUMBER(J294)=0,J294&lt;0),1,""))</f>
        <v/>
      </c>
      <c r="AI294" s="36" t="str">
        <f aca="false">IF(U294="","",IF(OR(ISNUMBER(M294)=0,M294&lt;0),1,""))</f>
        <v/>
      </c>
      <c r="AK294" s="36" t="str">
        <f aca="false">IF(OR(U294="",K294=""),"",IF(OR(K294&lt;TabelleFisse!E$4,K294&gt;TabelleFisse!E$5),1,""))</f>
        <v/>
      </c>
      <c r="AL294" s="36" t="str">
        <f aca="false">IF(OR(U294="",L294=""),"",IF(OR(L294&lt;TabelleFisse!E$4,L294&gt;TabelleFisse!E$5),1,""))</f>
        <v/>
      </c>
      <c r="AM294" s="36" t="str">
        <f aca="false">IF(OR(U294="",K294=""),"",IF(K294&gt;TabelleFisse!E$6,1,""))</f>
        <v/>
      </c>
      <c r="AN294" s="36" t="str">
        <f aca="false">IF(OR(U294="",L294=""),"",IF(L294&gt;TabelleFisse!E$6,1,""))</f>
        <v/>
      </c>
      <c r="AP294" s="36" t="str">
        <f aca="false">IF(U294="","",_xlfn.IFNA(VLOOKUP(C294,Partecipanti!$N$10:$O$1203,2,0),1))</f>
        <v/>
      </c>
      <c r="AS294" s="37" t="str">
        <f aca="false">IF(R294=1,CONCATENATE(C294," ",1),"")</f>
        <v/>
      </c>
    </row>
    <row r="295" customFormat="false" ht="100.5" hidden="false" customHeight="true" outlineLevel="0" collapsed="false">
      <c r="A295" s="25" t="s">
        <v>578</v>
      </c>
      <c r="B295" s="21" t="str">
        <f aca="false">IF(Q295="","",Q295)</f>
        <v/>
      </c>
      <c r="C295" s="26" t="str">
        <f aca="false">IF(E295="","",CONCATENATE("L",A295))</f>
        <v/>
      </c>
      <c r="D295" s="27"/>
      <c r="E295" s="42"/>
      <c r="F295" s="39" t="str">
        <f aca="false">IF(E295="","",TRIM(#REF!))</f>
        <v/>
      </c>
      <c r="G295" s="40" t="str">
        <f aca="false">IF(E295="","",TRIM(UPPER(#REF!)))</f>
        <v/>
      </c>
      <c r="H295" s="44"/>
      <c r="I295" s="44"/>
      <c r="J295" s="43"/>
      <c r="K295" s="41"/>
      <c r="L295" s="41"/>
      <c r="M295" s="45"/>
      <c r="N295" s="42"/>
      <c r="O295" s="42"/>
      <c r="Q295" s="20" t="str">
        <f aca="false">IF(AND(R295="",S295="",U295=""),"",IF(OR(R295=1,S295=1),"ERRORI / ANOMALIE","OK"))</f>
        <v/>
      </c>
      <c r="R295" s="21" t="str">
        <f aca="false">IF(U295="","",IF(SUM(X295:AC295)+SUM(AF295:AP295)&gt;0,1,""))</f>
        <v/>
      </c>
      <c r="S295" s="21" t="str">
        <f aca="false">IF(U295="","",IF(_xlfn.IFNA(VLOOKUP(CONCATENATE(C295," ",1),Partecipanti!AE$10:AF$1203,2,0),1)=1,"",1))</f>
        <v/>
      </c>
      <c r="U295" s="36" t="str">
        <f aca="false">TRIM(E295)</f>
        <v/>
      </c>
      <c r="V295" s="36"/>
      <c r="W295" s="36" t="str">
        <f aca="false">IF(R295="","",1)</f>
        <v/>
      </c>
      <c r="X295" s="36" t="str">
        <f aca="false">IF(U295="","",IF(COUNTIF(U$7:U$601,U295)=1,"",COUNTIF(U$7:U$601,U295)))</f>
        <v/>
      </c>
      <c r="Y295" s="36" t="str">
        <f aca="false">IF(X295="","",IF(X295&gt;1,1,""))</f>
        <v/>
      </c>
      <c r="Z295" s="36" t="str">
        <f aca="false">IF(U295="","",IF(LEN(TRIM(U295))&lt;&gt;10,1,""))</f>
        <v/>
      </c>
      <c r="AB295" s="36" t="str">
        <f aca="false">IF(U295="","",IF(OR(LEN(TRIM(H295))&gt;250,LEN(TRIM(H295))&lt;1),1,""))</f>
        <v/>
      </c>
      <c r="AC295" s="36" t="str">
        <f aca="false">IF(U295="","",IF(OR(LEN(TRIM(H295))&gt;220,LEN(TRIM(H295))&lt;1),1,""))</f>
        <v/>
      </c>
      <c r="AD295" s="37" t="str">
        <f aca="false">IF(U295="","",LEN(TRIM(H295)))</f>
        <v/>
      </c>
      <c r="AF295" s="36" t="str">
        <f aca="false">IF(I295="","",_xlfn.IFNA(VLOOKUP(I295,TabelleFisse!$B$4:$C$21,2,0),1))</f>
        <v/>
      </c>
      <c r="AH295" s="36" t="str">
        <f aca="false">IF(U295="","",IF(OR(ISNUMBER(J295)=0,J295&lt;0),1,""))</f>
        <v/>
      </c>
      <c r="AI295" s="36" t="str">
        <f aca="false">IF(U295="","",IF(OR(ISNUMBER(M295)=0,M295&lt;0),1,""))</f>
        <v/>
      </c>
      <c r="AK295" s="36" t="str">
        <f aca="false">IF(OR(U295="",K295=""),"",IF(OR(K295&lt;TabelleFisse!E$4,K295&gt;TabelleFisse!E$5),1,""))</f>
        <v/>
      </c>
      <c r="AL295" s="36" t="str">
        <f aca="false">IF(OR(U295="",L295=""),"",IF(OR(L295&lt;TabelleFisse!E$4,L295&gt;TabelleFisse!E$5),1,""))</f>
        <v/>
      </c>
      <c r="AM295" s="36" t="str">
        <f aca="false">IF(OR(U295="",K295=""),"",IF(K295&gt;TabelleFisse!E$6,1,""))</f>
        <v/>
      </c>
      <c r="AN295" s="36" t="str">
        <f aca="false">IF(OR(U295="",L295=""),"",IF(L295&gt;TabelleFisse!E$6,1,""))</f>
        <v/>
      </c>
      <c r="AP295" s="36" t="str">
        <f aca="false">IF(U295="","",_xlfn.IFNA(VLOOKUP(C295,Partecipanti!$N$10:$O$1203,2,0),1))</f>
        <v/>
      </c>
      <c r="AS295" s="37" t="str">
        <f aca="false">IF(R295=1,CONCATENATE(C295," ",1),"")</f>
        <v/>
      </c>
    </row>
    <row r="296" customFormat="false" ht="100.5" hidden="false" customHeight="true" outlineLevel="0" collapsed="false">
      <c r="A296" s="25" t="s">
        <v>579</v>
      </c>
      <c r="B296" s="21" t="str">
        <f aca="false">IF(Q296="","",Q296)</f>
        <v/>
      </c>
      <c r="C296" s="26" t="str">
        <f aca="false">IF(E296="","",CONCATENATE("L",A296))</f>
        <v/>
      </c>
      <c r="D296" s="27"/>
      <c r="E296" s="42"/>
      <c r="F296" s="39" t="str">
        <f aca="false">IF(E296="","",TRIM(#REF!))</f>
        <v/>
      </c>
      <c r="G296" s="40" t="str">
        <f aca="false">IF(E296="","",TRIM(UPPER(#REF!)))</f>
        <v/>
      </c>
      <c r="H296" s="44"/>
      <c r="I296" s="44"/>
      <c r="J296" s="43"/>
      <c r="K296" s="41"/>
      <c r="L296" s="41"/>
      <c r="M296" s="45"/>
      <c r="N296" s="42"/>
      <c r="O296" s="42"/>
      <c r="Q296" s="20" t="str">
        <f aca="false">IF(AND(R296="",S296="",U296=""),"",IF(OR(R296=1,S296=1),"ERRORI / ANOMALIE","OK"))</f>
        <v/>
      </c>
      <c r="R296" s="21" t="str">
        <f aca="false">IF(U296="","",IF(SUM(X296:AC296)+SUM(AF296:AP296)&gt;0,1,""))</f>
        <v/>
      </c>
      <c r="S296" s="21" t="str">
        <f aca="false">IF(U296="","",IF(_xlfn.IFNA(VLOOKUP(CONCATENATE(C296," ",1),Partecipanti!AE$10:AF$1203,2,0),1)=1,"",1))</f>
        <v/>
      </c>
      <c r="U296" s="36" t="str">
        <f aca="false">TRIM(E296)</f>
        <v/>
      </c>
      <c r="V296" s="36"/>
      <c r="W296" s="36" t="str">
        <f aca="false">IF(R296="","",1)</f>
        <v/>
      </c>
      <c r="X296" s="36" t="str">
        <f aca="false">IF(U296="","",IF(COUNTIF(U$7:U$601,U296)=1,"",COUNTIF(U$7:U$601,U296)))</f>
        <v/>
      </c>
      <c r="Y296" s="36" t="str">
        <f aca="false">IF(X296="","",IF(X296&gt;1,1,""))</f>
        <v/>
      </c>
      <c r="Z296" s="36" t="str">
        <f aca="false">IF(U296="","",IF(LEN(TRIM(U296))&lt;&gt;10,1,""))</f>
        <v/>
      </c>
      <c r="AB296" s="36" t="str">
        <f aca="false">IF(U296="","",IF(OR(LEN(TRIM(H296))&gt;250,LEN(TRIM(H296))&lt;1),1,""))</f>
        <v/>
      </c>
      <c r="AC296" s="36" t="str">
        <f aca="false">IF(U296="","",IF(OR(LEN(TRIM(H296))&gt;220,LEN(TRIM(H296))&lt;1),1,""))</f>
        <v/>
      </c>
      <c r="AD296" s="37" t="str">
        <f aca="false">IF(U296="","",LEN(TRIM(H296)))</f>
        <v/>
      </c>
      <c r="AF296" s="36" t="str">
        <f aca="false">IF(I296="","",_xlfn.IFNA(VLOOKUP(I296,TabelleFisse!$B$4:$C$21,2,0),1))</f>
        <v/>
      </c>
      <c r="AH296" s="36" t="str">
        <f aca="false">IF(U296="","",IF(OR(ISNUMBER(J296)=0,J296&lt;0),1,""))</f>
        <v/>
      </c>
      <c r="AI296" s="36" t="str">
        <f aca="false">IF(U296="","",IF(OR(ISNUMBER(M296)=0,M296&lt;0),1,""))</f>
        <v/>
      </c>
      <c r="AK296" s="36" t="str">
        <f aca="false">IF(OR(U296="",K296=""),"",IF(OR(K296&lt;TabelleFisse!E$4,K296&gt;TabelleFisse!E$5),1,""))</f>
        <v/>
      </c>
      <c r="AL296" s="36" t="str">
        <f aca="false">IF(OR(U296="",L296=""),"",IF(OR(L296&lt;TabelleFisse!E$4,L296&gt;TabelleFisse!E$5),1,""))</f>
        <v/>
      </c>
      <c r="AM296" s="36" t="str">
        <f aca="false">IF(OR(U296="",K296=""),"",IF(K296&gt;TabelleFisse!E$6,1,""))</f>
        <v/>
      </c>
      <c r="AN296" s="36" t="str">
        <f aca="false">IF(OR(U296="",L296=""),"",IF(L296&gt;TabelleFisse!E$6,1,""))</f>
        <v/>
      </c>
      <c r="AP296" s="36" t="str">
        <f aca="false">IF(U296="","",_xlfn.IFNA(VLOOKUP(C296,Partecipanti!$N$10:$O$1203,2,0),1))</f>
        <v/>
      </c>
      <c r="AS296" s="37" t="str">
        <f aca="false">IF(R296=1,CONCATENATE(C296," ",1),"")</f>
        <v/>
      </c>
    </row>
    <row r="297" customFormat="false" ht="100.5" hidden="false" customHeight="true" outlineLevel="0" collapsed="false">
      <c r="A297" s="25" t="s">
        <v>580</v>
      </c>
      <c r="B297" s="21" t="str">
        <f aca="false">IF(Q297="","",Q297)</f>
        <v/>
      </c>
      <c r="C297" s="26" t="str">
        <f aca="false">IF(E297="","",CONCATENATE("L",A297))</f>
        <v/>
      </c>
      <c r="D297" s="27"/>
      <c r="E297" s="42"/>
      <c r="F297" s="39" t="str">
        <f aca="false">IF(E297="","",TRIM(#REF!))</f>
        <v/>
      </c>
      <c r="G297" s="40" t="str">
        <f aca="false">IF(E297="","",TRIM(UPPER(#REF!)))</f>
        <v/>
      </c>
      <c r="H297" s="44"/>
      <c r="I297" s="44"/>
      <c r="J297" s="43"/>
      <c r="K297" s="41"/>
      <c r="L297" s="41"/>
      <c r="M297" s="45"/>
      <c r="N297" s="42"/>
      <c r="O297" s="42"/>
      <c r="Q297" s="20" t="str">
        <f aca="false">IF(AND(R297="",S297="",U297=""),"",IF(OR(R297=1,S297=1),"ERRORI / ANOMALIE","OK"))</f>
        <v/>
      </c>
      <c r="R297" s="21" t="str">
        <f aca="false">IF(U297="","",IF(SUM(X297:AC297)+SUM(AF297:AP297)&gt;0,1,""))</f>
        <v/>
      </c>
      <c r="S297" s="21" t="str">
        <f aca="false">IF(U297="","",IF(_xlfn.IFNA(VLOOKUP(CONCATENATE(C297," ",1),Partecipanti!AE$10:AF$1203,2,0),1)=1,"",1))</f>
        <v/>
      </c>
      <c r="U297" s="36" t="str">
        <f aca="false">TRIM(E297)</f>
        <v/>
      </c>
      <c r="V297" s="36"/>
      <c r="W297" s="36" t="str">
        <f aca="false">IF(R297="","",1)</f>
        <v/>
      </c>
      <c r="X297" s="36" t="str">
        <f aca="false">IF(U297="","",IF(COUNTIF(U$7:U$601,U297)=1,"",COUNTIF(U$7:U$601,U297)))</f>
        <v/>
      </c>
      <c r="Y297" s="36" t="str">
        <f aca="false">IF(X297="","",IF(X297&gt;1,1,""))</f>
        <v/>
      </c>
      <c r="Z297" s="36" t="str">
        <f aca="false">IF(U297="","",IF(LEN(TRIM(U297))&lt;&gt;10,1,""))</f>
        <v/>
      </c>
      <c r="AB297" s="36" t="str">
        <f aca="false">IF(U297="","",IF(OR(LEN(TRIM(H297))&gt;250,LEN(TRIM(H297))&lt;1),1,""))</f>
        <v/>
      </c>
      <c r="AC297" s="36" t="str">
        <f aca="false">IF(U297="","",IF(OR(LEN(TRIM(H297))&gt;220,LEN(TRIM(H297))&lt;1),1,""))</f>
        <v/>
      </c>
      <c r="AD297" s="37" t="str">
        <f aca="false">IF(U297="","",LEN(TRIM(H297)))</f>
        <v/>
      </c>
      <c r="AF297" s="36" t="str">
        <f aca="false">IF(I297="","",_xlfn.IFNA(VLOOKUP(I297,TabelleFisse!$B$4:$C$21,2,0),1))</f>
        <v/>
      </c>
      <c r="AH297" s="36" t="str">
        <f aca="false">IF(U297="","",IF(OR(ISNUMBER(J297)=0,J297&lt;0),1,""))</f>
        <v/>
      </c>
      <c r="AI297" s="36" t="str">
        <f aca="false">IF(U297="","",IF(OR(ISNUMBER(M297)=0,M297&lt;0),1,""))</f>
        <v/>
      </c>
      <c r="AK297" s="36" t="str">
        <f aca="false">IF(OR(U297="",K297=""),"",IF(OR(K297&lt;TabelleFisse!E$4,K297&gt;TabelleFisse!E$5),1,""))</f>
        <v/>
      </c>
      <c r="AL297" s="36" t="str">
        <f aca="false">IF(OR(U297="",L297=""),"",IF(OR(L297&lt;TabelleFisse!E$4,L297&gt;TabelleFisse!E$5),1,""))</f>
        <v/>
      </c>
      <c r="AM297" s="36" t="str">
        <f aca="false">IF(OR(U297="",K297=""),"",IF(K297&gt;TabelleFisse!E$6,1,""))</f>
        <v/>
      </c>
      <c r="AN297" s="36" t="str">
        <f aca="false">IF(OR(U297="",L297=""),"",IF(L297&gt;TabelleFisse!E$6,1,""))</f>
        <v/>
      </c>
      <c r="AP297" s="36" t="str">
        <f aca="false">IF(U297="","",_xlfn.IFNA(VLOOKUP(C297,Partecipanti!$N$10:$O$1203,2,0),1))</f>
        <v/>
      </c>
      <c r="AS297" s="37" t="str">
        <f aca="false">IF(R297=1,CONCATENATE(C297," ",1),"")</f>
        <v/>
      </c>
    </row>
    <row r="298" customFormat="false" ht="100.5" hidden="false" customHeight="true" outlineLevel="0" collapsed="false">
      <c r="A298" s="25" t="s">
        <v>581</v>
      </c>
      <c r="B298" s="21" t="str">
        <f aca="false">IF(Q298="","",Q298)</f>
        <v/>
      </c>
      <c r="C298" s="26" t="str">
        <f aca="false">IF(E298="","",CONCATENATE("L",A298))</f>
        <v/>
      </c>
      <c r="D298" s="27"/>
      <c r="E298" s="42"/>
      <c r="F298" s="39" t="str">
        <f aca="false">IF(E298="","",TRIM(#REF!))</f>
        <v/>
      </c>
      <c r="G298" s="40" t="str">
        <f aca="false">IF(E298="","",TRIM(UPPER(#REF!)))</f>
        <v/>
      </c>
      <c r="H298" s="44"/>
      <c r="I298" s="44"/>
      <c r="J298" s="43"/>
      <c r="K298" s="41"/>
      <c r="L298" s="41"/>
      <c r="M298" s="45"/>
      <c r="N298" s="42"/>
      <c r="O298" s="42"/>
      <c r="Q298" s="20" t="str">
        <f aca="false">IF(AND(R298="",S298="",U298=""),"",IF(OR(R298=1,S298=1),"ERRORI / ANOMALIE","OK"))</f>
        <v/>
      </c>
      <c r="R298" s="21" t="str">
        <f aca="false">IF(U298="","",IF(SUM(X298:AC298)+SUM(AF298:AP298)&gt;0,1,""))</f>
        <v/>
      </c>
      <c r="S298" s="21" t="str">
        <f aca="false">IF(U298="","",IF(_xlfn.IFNA(VLOOKUP(CONCATENATE(C298," ",1),Partecipanti!AE$10:AF$1203,2,0),1)=1,"",1))</f>
        <v/>
      </c>
      <c r="U298" s="36" t="str">
        <f aca="false">TRIM(E298)</f>
        <v/>
      </c>
      <c r="V298" s="36"/>
      <c r="W298" s="36" t="str">
        <f aca="false">IF(R298="","",1)</f>
        <v/>
      </c>
      <c r="X298" s="36" t="str">
        <f aca="false">IF(U298="","",IF(COUNTIF(U$7:U$601,U298)=1,"",COUNTIF(U$7:U$601,U298)))</f>
        <v/>
      </c>
      <c r="Y298" s="36" t="str">
        <f aca="false">IF(X298="","",IF(X298&gt;1,1,""))</f>
        <v/>
      </c>
      <c r="Z298" s="36" t="str">
        <f aca="false">IF(U298="","",IF(LEN(TRIM(U298))&lt;&gt;10,1,""))</f>
        <v/>
      </c>
      <c r="AB298" s="36" t="str">
        <f aca="false">IF(U298="","",IF(OR(LEN(TRIM(H298))&gt;250,LEN(TRIM(H298))&lt;1),1,""))</f>
        <v/>
      </c>
      <c r="AC298" s="36" t="str">
        <f aca="false">IF(U298="","",IF(OR(LEN(TRIM(H298))&gt;220,LEN(TRIM(H298))&lt;1),1,""))</f>
        <v/>
      </c>
      <c r="AD298" s="37" t="str">
        <f aca="false">IF(U298="","",LEN(TRIM(H298)))</f>
        <v/>
      </c>
      <c r="AF298" s="36" t="str">
        <f aca="false">IF(I298="","",_xlfn.IFNA(VLOOKUP(I298,TabelleFisse!$B$4:$C$21,2,0),1))</f>
        <v/>
      </c>
      <c r="AH298" s="36" t="str">
        <f aca="false">IF(U298="","",IF(OR(ISNUMBER(J298)=0,J298&lt;0),1,""))</f>
        <v/>
      </c>
      <c r="AI298" s="36" t="str">
        <f aca="false">IF(U298="","",IF(OR(ISNUMBER(M298)=0,M298&lt;0),1,""))</f>
        <v/>
      </c>
      <c r="AK298" s="36" t="str">
        <f aca="false">IF(OR(U298="",K298=""),"",IF(OR(K298&lt;TabelleFisse!E$4,K298&gt;TabelleFisse!E$5),1,""))</f>
        <v/>
      </c>
      <c r="AL298" s="36" t="str">
        <f aca="false">IF(OR(U298="",L298=""),"",IF(OR(L298&lt;TabelleFisse!E$4,L298&gt;TabelleFisse!E$5),1,""))</f>
        <v/>
      </c>
      <c r="AM298" s="36" t="str">
        <f aca="false">IF(OR(U298="",K298=""),"",IF(K298&gt;TabelleFisse!E$6,1,""))</f>
        <v/>
      </c>
      <c r="AN298" s="36" t="str">
        <f aca="false">IF(OR(U298="",L298=""),"",IF(L298&gt;TabelleFisse!E$6,1,""))</f>
        <v/>
      </c>
      <c r="AP298" s="36" t="str">
        <f aca="false">IF(U298="","",_xlfn.IFNA(VLOOKUP(C298,Partecipanti!$N$10:$O$1203,2,0),1))</f>
        <v/>
      </c>
      <c r="AS298" s="37" t="str">
        <f aca="false">IF(R298=1,CONCATENATE(C298," ",1),"")</f>
        <v/>
      </c>
    </row>
    <row r="299" customFormat="false" ht="100.5" hidden="false" customHeight="true" outlineLevel="0" collapsed="false">
      <c r="A299" s="25" t="s">
        <v>582</v>
      </c>
      <c r="B299" s="21" t="str">
        <f aca="false">IF(Q299="","",Q299)</f>
        <v/>
      </c>
      <c r="C299" s="26" t="str">
        <f aca="false">IF(E299="","",CONCATENATE("L",A299))</f>
        <v/>
      </c>
      <c r="D299" s="27"/>
      <c r="E299" s="42"/>
      <c r="F299" s="39" t="str">
        <f aca="false">IF(E299="","",TRIM(#REF!))</f>
        <v/>
      </c>
      <c r="G299" s="40" t="str">
        <f aca="false">IF(E299="","",TRIM(UPPER(#REF!)))</f>
        <v/>
      </c>
      <c r="H299" s="44"/>
      <c r="I299" s="44"/>
      <c r="J299" s="43"/>
      <c r="K299" s="41"/>
      <c r="L299" s="41"/>
      <c r="M299" s="45"/>
      <c r="N299" s="42"/>
      <c r="O299" s="42"/>
      <c r="Q299" s="20" t="str">
        <f aca="false">IF(AND(R299="",S299="",U299=""),"",IF(OR(R299=1,S299=1),"ERRORI / ANOMALIE","OK"))</f>
        <v/>
      </c>
      <c r="R299" s="21" t="str">
        <f aca="false">IF(U299="","",IF(SUM(X299:AC299)+SUM(AF299:AP299)&gt;0,1,""))</f>
        <v/>
      </c>
      <c r="S299" s="21" t="str">
        <f aca="false">IF(U299="","",IF(_xlfn.IFNA(VLOOKUP(CONCATENATE(C299," ",1),Partecipanti!AE$10:AF$1203,2,0),1)=1,"",1))</f>
        <v/>
      </c>
      <c r="U299" s="36" t="str">
        <f aca="false">TRIM(E299)</f>
        <v/>
      </c>
      <c r="V299" s="36"/>
      <c r="W299" s="36" t="str">
        <f aca="false">IF(R299="","",1)</f>
        <v/>
      </c>
      <c r="X299" s="36" t="str">
        <f aca="false">IF(U299="","",IF(COUNTIF(U$7:U$601,U299)=1,"",COUNTIF(U$7:U$601,U299)))</f>
        <v/>
      </c>
      <c r="Y299" s="36" t="str">
        <f aca="false">IF(X299="","",IF(X299&gt;1,1,""))</f>
        <v/>
      </c>
      <c r="Z299" s="36" t="str">
        <f aca="false">IF(U299="","",IF(LEN(TRIM(U299))&lt;&gt;10,1,""))</f>
        <v/>
      </c>
      <c r="AB299" s="36" t="str">
        <f aca="false">IF(U299="","",IF(OR(LEN(TRIM(H299))&gt;250,LEN(TRIM(H299))&lt;1),1,""))</f>
        <v/>
      </c>
      <c r="AC299" s="36" t="str">
        <f aca="false">IF(U299="","",IF(OR(LEN(TRIM(H299))&gt;220,LEN(TRIM(H299))&lt;1),1,""))</f>
        <v/>
      </c>
      <c r="AD299" s="37" t="str">
        <f aca="false">IF(U299="","",LEN(TRIM(H299)))</f>
        <v/>
      </c>
      <c r="AF299" s="36" t="str">
        <f aca="false">IF(I299="","",_xlfn.IFNA(VLOOKUP(I299,TabelleFisse!$B$4:$C$21,2,0),1))</f>
        <v/>
      </c>
      <c r="AH299" s="36" t="str">
        <f aca="false">IF(U299="","",IF(OR(ISNUMBER(J299)=0,J299&lt;0),1,""))</f>
        <v/>
      </c>
      <c r="AI299" s="36" t="str">
        <f aca="false">IF(U299="","",IF(OR(ISNUMBER(M299)=0,M299&lt;0),1,""))</f>
        <v/>
      </c>
      <c r="AK299" s="36" t="str">
        <f aca="false">IF(OR(U299="",K299=""),"",IF(OR(K299&lt;TabelleFisse!E$4,K299&gt;TabelleFisse!E$5),1,""))</f>
        <v/>
      </c>
      <c r="AL299" s="36" t="str">
        <f aca="false">IF(OR(U299="",L299=""),"",IF(OR(L299&lt;TabelleFisse!E$4,L299&gt;TabelleFisse!E$5),1,""))</f>
        <v/>
      </c>
      <c r="AM299" s="36" t="str">
        <f aca="false">IF(OR(U299="",K299=""),"",IF(K299&gt;TabelleFisse!E$6,1,""))</f>
        <v/>
      </c>
      <c r="AN299" s="36" t="str">
        <f aca="false">IF(OR(U299="",L299=""),"",IF(L299&gt;TabelleFisse!E$6,1,""))</f>
        <v/>
      </c>
      <c r="AP299" s="36" t="str">
        <f aca="false">IF(U299="","",_xlfn.IFNA(VLOOKUP(C299,Partecipanti!$N$10:$O$1203,2,0),1))</f>
        <v/>
      </c>
      <c r="AS299" s="37" t="str">
        <f aca="false">IF(R299=1,CONCATENATE(C299," ",1),"")</f>
        <v/>
      </c>
    </row>
    <row r="300" customFormat="false" ht="100.5" hidden="false" customHeight="true" outlineLevel="0" collapsed="false">
      <c r="A300" s="25" t="s">
        <v>583</v>
      </c>
      <c r="B300" s="21" t="str">
        <f aca="false">IF(Q300="","",Q300)</f>
        <v/>
      </c>
      <c r="C300" s="26" t="str">
        <f aca="false">IF(E300="","",CONCATENATE("L",A300))</f>
        <v/>
      </c>
      <c r="D300" s="27"/>
      <c r="E300" s="42"/>
      <c r="F300" s="39" t="str">
        <f aca="false">IF(E300="","",TRIM(#REF!))</f>
        <v/>
      </c>
      <c r="G300" s="40" t="str">
        <f aca="false">IF(E300="","",TRIM(UPPER(#REF!)))</f>
        <v/>
      </c>
      <c r="H300" s="44"/>
      <c r="I300" s="44"/>
      <c r="J300" s="43"/>
      <c r="K300" s="41"/>
      <c r="L300" s="41"/>
      <c r="M300" s="45"/>
      <c r="N300" s="42"/>
      <c r="O300" s="42"/>
      <c r="Q300" s="20" t="str">
        <f aca="false">IF(AND(R300="",S300="",U300=""),"",IF(OR(R300=1,S300=1),"ERRORI / ANOMALIE","OK"))</f>
        <v/>
      </c>
      <c r="R300" s="21" t="str">
        <f aca="false">IF(U300="","",IF(SUM(X300:AC300)+SUM(AF300:AP300)&gt;0,1,""))</f>
        <v/>
      </c>
      <c r="S300" s="21" t="str">
        <f aca="false">IF(U300="","",IF(_xlfn.IFNA(VLOOKUP(CONCATENATE(C300," ",1),Partecipanti!AE$10:AF$1203,2,0),1)=1,"",1))</f>
        <v/>
      </c>
      <c r="U300" s="36" t="str">
        <f aca="false">TRIM(E300)</f>
        <v/>
      </c>
      <c r="V300" s="36"/>
      <c r="W300" s="36" t="str">
        <f aca="false">IF(R300="","",1)</f>
        <v/>
      </c>
      <c r="X300" s="36" t="str">
        <f aca="false">IF(U300="","",IF(COUNTIF(U$7:U$601,U300)=1,"",COUNTIF(U$7:U$601,U300)))</f>
        <v/>
      </c>
      <c r="Y300" s="36" t="str">
        <f aca="false">IF(X300="","",IF(X300&gt;1,1,""))</f>
        <v/>
      </c>
      <c r="Z300" s="36" t="str">
        <f aca="false">IF(U300="","",IF(LEN(TRIM(U300))&lt;&gt;10,1,""))</f>
        <v/>
      </c>
      <c r="AB300" s="36" t="str">
        <f aca="false">IF(U300="","",IF(OR(LEN(TRIM(H300))&gt;250,LEN(TRIM(H300))&lt;1),1,""))</f>
        <v/>
      </c>
      <c r="AC300" s="36" t="str">
        <f aca="false">IF(U300="","",IF(OR(LEN(TRIM(H300))&gt;220,LEN(TRIM(H300))&lt;1),1,""))</f>
        <v/>
      </c>
      <c r="AD300" s="37" t="str">
        <f aca="false">IF(U300="","",LEN(TRIM(H300)))</f>
        <v/>
      </c>
      <c r="AF300" s="36" t="str">
        <f aca="false">IF(I300="","",_xlfn.IFNA(VLOOKUP(I300,TabelleFisse!$B$4:$C$21,2,0),1))</f>
        <v/>
      </c>
      <c r="AH300" s="36" t="str">
        <f aca="false">IF(U300="","",IF(OR(ISNUMBER(J300)=0,J300&lt;0),1,""))</f>
        <v/>
      </c>
      <c r="AI300" s="36" t="str">
        <f aca="false">IF(U300="","",IF(OR(ISNUMBER(M300)=0,M300&lt;0),1,""))</f>
        <v/>
      </c>
      <c r="AK300" s="36" t="str">
        <f aca="false">IF(OR(U300="",K300=""),"",IF(OR(K300&lt;TabelleFisse!E$4,K300&gt;TabelleFisse!E$5),1,""))</f>
        <v/>
      </c>
      <c r="AL300" s="36" t="str">
        <f aca="false">IF(OR(U300="",L300=""),"",IF(OR(L300&lt;TabelleFisse!E$4,L300&gt;TabelleFisse!E$5),1,""))</f>
        <v/>
      </c>
      <c r="AM300" s="36" t="str">
        <f aca="false">IF(OR(U300="",K300=""),"",IF(K300&gt;TabelleFisse!E$6,1,""))</f>
        <v/>
      </c>
      <c r="AN300" s="36" t="str">
        <f aca="false">IF(OR(U300="",L300=""),"",IF(L300&gt;TabelleFisse!E$6,1,""))</f>
        <v/>
      </c>
      <c r="AP300" s="36" t="str">
        <f aca="false">IF(U300="","",_xlfn.IFNA(VLOOKUP(C300,Partecipanti!$N$10:$O$1203,2,0),1))</f>
        <v/>
      </c>
      <c r="AS300" s="37" t="str">
        <f aca="false">IF(R300=1,CONCATENATE(C300," ",1),"")</f>
        <v/>
      </c>
    </row>
    <row r="301" customFormat="false" ht="100.5" hidden="false" customHeight="true" outlineLevel="0" collapsed="false">
      <c r="A301" s="25" t="s">
        <v>584</v>
      </c>
      <c r="B301" s="21" t="str">
        <f aca="false">IF(Q301="","",Q301)</f>
        <v/>
      </c>
      <c r="C301" s="26" t="str">
        <f aca="false">IF(E301="","",CONCATENATE("L",A301))</f>
        <v/>
      </c>
      <c r="D301" s="27"/>
      <c r="E301" s="42"/>
      <c r="F301" s="39" t="str">
        <f aca="false">IF(E301="","",TRIM(#REF!))</f>
        <v/>
      </c>
      <c r="G301" s="40" t="str">
        <f aca="false">IF(E301="","",TRIM(UPPER(#REF!)))</f>
        <v/>
      </c>
      <c r="H301" s="44"/>
      <c r="I301" s="44"/>
      <c r="J301" s="43"/>
      <c r="K301" s="41"/>
      <c r="L301" s="41"/>
      <c r="M301" s="45"/>
      <c r="N301" s="42"/>
      <c r="O301" s="42"/>
      <c r="Q301" s="20" t="str">
        <f aca="false">IF(AND(R301="",S301="",U301=""),"",IF(OR(R301=1,S301=1),"ERRORI / ANOMALIE","OK"))</f>
        <v/>
      </c>
      <c r="R301" s="21" t="str">
        <f aca="false">IF(U301="","",IF(SUM(X301:AC301)+SUM(AF301:AP301)&gt;0,1,""))</f>
        <v/>
      </c>
      <c r="S301" s="21" t="str">
        <f aca="false">IF(U301="","",IF(_xlfn.IFNA(VLOOKUP(CONCATENATE(C301," ",1),Partecipanti!AE$10:AF$1203,2,0),1)=1,"",1))</f>
        <v/>
      </c>
      <c r="U301" s="36" t="str">
        <f aca="false">TRIM(E301)</f>
        <v/>
      </c>
      <c r="V301" s="36"/>
      <c r="W301" s="36" t="str">
        <f aca="false">IF(R301="","",1)</f>
        <v/>
      </c>
      <c r="X301" s="36" t="str">
        <f aca="false">IF(U301="","",IF(COUNTIF(U$7:U$601,U301)=1,"",COUNTIF(U$7:U$601,U301)))</f>
        <v/>
      </c>
      <c r="Y301" s="36" t="str">
        <f aca="false">IF(X301="","",IF(X301&gt;1,1,""))</f>
        <v/>
      </c>
      <c r="Z301" s="36" t="str">
        <f aca="false">IF(U301="","",IF(LEN(TRIM(U301))&lt;&gt;10,1,""))</f>
        <v/>
      </c>
      <c r="AB301" s="36" t="str">
        <f aca="false">IF(U301="","",IF(OR(LEN(TRIM(H301))&gt;250,LEN(TRIM(H301))&lt;1),1,""))</f>
        <v/>
      </c>
      <c r="AC301" s="36" t="str">
        <f aca="false">IF(U301="","",IF(OR(LEN(TRIM(H301))&gt;220,LEN(TRIM(H301))&lt;1),1,""))</f>
        <v/>
      </c>
      <c r="AD301" s="37" t="str">
        <f aca="false">IF(U301="","",LEN(TRIM(H301)))</f>
        <v/>
      </c>
      <c r="AF301" s="36" t="str">
        <f aca="false">IF(I301="","",_xlfn.IFNA(VLOOKUP(I301,TabelleFisse!$B$4:$C$21,2,0),1))</f>
        <v/>
      </c>
      <c r="AH301" s="36" t="str">
        <f aca="false">IF(U301="","",IF(OR(ISNUMBER(J301)=0,J301&lt;0),1,""))</f>
        <v/>
      </c>
      <c r="AI301" s="36" t="str">
        <f aca="false">IF(U301="","",IF(OR(ISNUMBER(M301)=0,M301&lt;0),1,""))</f>
        <v/>
      </c>
      <c r="AK301" s="36" t="str">
        <f aca="false">IF(OR(U301="",K301=""),"",IF(OR(K301&lt;TabelleFisse!E$4,K301&gt;TabelleFisse!E$5),1,""))</f>
        <v/>
      </c>
      <c r="AL301" s="36" t="str">
        <f aca="false">IF(OR(U301="",L301=""),"",IF(OR(L301&lt;TabelleFisse!E$4,L301&gt;TabelleFisse!E$5),1,""))</f>
        <v/>
      </c>
      <c r="AM301" s="36" t="str">
        <f aca="false">IF(OR(U301="",K301=""),"",IF(K301&gt;TabelleFisse!E$6,1,""))</f>
        <v/>
      </c>
      <c r="AN301" s="36" t="str">
        <f aca="false">IF(OR(U301="",L301=""),"",IF(L301&gt;TabelleFisse!E$6,1,""))</f>
        <v/>
      </c>
      <c r="AP301" s="36" t="str">
        <f aca="false">IF(U301="","",_xlfn.IFNA(VLOOKUP(C301,Partecipanti!$N$10:$O$1203,2,0),1))</f>
        <v/>
      </c>
      <c r="AS301" s="37" t="str">
        <f aca="false">IF(R301=1,CONCATENATE(C301," ",1),"")</f>
        <v/>
      </c>
    </row>
    <row r="302" customFormat="false" ht="100.5" hidden="false" customHeight="true" outlineLevel="0" collapsed="false">
      <c r="A302" s="25" t="s">
        <v>585</v>
      </c>
      <c r="B302" s="21" t="str">
        <f aca="false">IF(Q302="","",Q302)</f>
        <v/>
      </c>
      <c r="C302" s="26" t="str">
        <f aca="false">IF(E302="","",CONCATENATE("L",A302))</f>
        <v/>
      </c>
      <c r="D302" s="27"/>
      <c r="E302" s="42"/>
      <c r="F302" s="39" t="str">
        <f aca="false">IF(E302="","",TRIM(#REF!))</f>
        <v/>
      </c>
      <c r="G302" s="40" t="str">
        <f aca="false">IF(E302="","",TRIM(UPPER(#REF!)))</f>
        <v/>
      </c>
      <c r="H302" s="44"/>
      <c r="I302" s="44"/>
      <c r="J302" s="43"/>
      <c r="K302" s="41"/>
      <c r="L302" s="41"/>
      <c r="M302" s="45"/>
      <c r="N302" s="42"/>
      <c r="O302" s="42"/>
      <c r="Q302" s="20" t="str">
        <f aca="false">IF(AND(R302="",S302="",U302=""),"",IF(OR(R302=1,S302=1),"ERRORI / ANOMALIE","OK"))</f>
        <v/>
      </c>
      <c r="R302" s="21" t="str">
        <f aca="false">IF(U302="","",IF(SUM(X302:AC302)+SUM(AF302:AP302)&gt;0,1,""))</f>
        <v/>
      </c>
      <c r="S302" s="21" t="str">
        <f aca="false">IF(U302="","",IF(_xlfn.IFNA(VLOOKUP(CONCATENATE(C302," ",1),Partecipanti!AE$10:AF$1203,2,0),1)=1,"",1))</f>
        <v/>
      </c>
      <c r="U302" s="36" t="str">
        <f aca="false">TRIM(E302)</f>
        <v/>
      </c>
      <c r="V302" s="36"/>
      <c r="W302" s="36" t="str">
        <f aca="false">IF(R302="","",1)</f>
        <v/>
      </c>
      <c r="X302" s="36" t="str">
        <f aca="false">IF(U302="","",IF(COUNTIF(U$7:U$601,U302)=1,"",COUNTIF(U$7:U$601,U302)))</f>
        <v/>
      </c>
      <c r="Y302" s="36" t="str">
        <f aca="false">IF(X302="","",IF(X302&gt;1,1,""))</f>
        <v/>
      </c>
      <c r="Z302" s="36" t="str">
        <f aca="false">IF(U302="","",IF(LEN(TRIM(U302))&lt;&gt;10,1,""))</f>
        <v/>
      </c>
      <c r="AB302" s="36" t="str">
        <f aca="false">IF(U302="","",IF(OR(LEN(TRIM(H302))&gt;250,LEN(TRIM(H302))&lt;1),1,""))</f>
        <v/>
      </c>
      <c r="AC302" s="36" t="str">
        <f aca="false">IF(U302="","",IF(OR(LEN(TRIM(H302))&gt;220,LEN(TRIM(H302))&lt;1),1,""))</f>
        <v/>
      </c>
      <c r="AD302" s="37" t="str">
        <f aca="false">IF(U302="","",LEN(TRIM(H302)))</f>
        <v/>
      </c>
      <c r="AF302" s="36" t="str">
        <f aca="false">IF(I302="","",_xlfn.IFNA(VLOOKUP(I302,TabelleFisse!$B$4:$C$21,2,0),1))</f>
        <v/>
      </c>
      <c r="AH302" s="36" t="str">
        <f aca="false">IF(U302="","",IF(OR(ISNUMBER(J302)=0,J302&lt;0),1,""))</f>
        <v/>
      </c>
      <c r="AI302" s="36" t="str">
        <f aca="false">IF(U302="","",IF(OR(ISNUMBER(M302)=0,M302&lt;0),1,""))</f>
        <v/>
      </c>
      <c r="AK302" s="36" t="str">
        <f aca="false">IF(OR(U302="",K302=""),"",IF(OR(K302&lt;TabelleFisse!E$4,K302&gt;TabelleFisse!E$5),1,""))</f>
        <v/>
      </c>
      <c r="AL302" s="36" t="str">
        <f aca="false">IF(OR(U302="",L302=""),"",IF(OR(L302&lt;TabelleFisse!E$4,L302&gt;TabelleFisse!E$5),1,""))</f>
        <v/>
      </c>
      <c r="AM302" s="36" t="str">
        <f aca="false">IF(OR(U302="",K302=""),"",IF(K302&gt;TabelleFisse!E$6,1,""))</f>
        <v/>
      </c>
      <c r="AN302" s="36" t="str">
        <f aca="false">IF(OR(U302="",L302=""),"",IF(L302&gt;TabelleFisse!E$6,1,""))</f>
        <v/>
      </c>
      <c r="AP302" s="36" t="str">
        <f aca="false">IF(U302="","",_xlfn.IFNA(VLOOKUP(C302,Partecipanti!$N$10:$O$1203,2,0),1))</f>
        <v/>
      </c>
      <c r="AS302" s="37" t="str">
        <f aca="false">IF(R302=1,CONCATENATE(C302," ",1),"")</f>
        <v/>
      </c>
    </row>
    <row r="303" customFormat="false" ht="100.5" hidden="false" customHeight="true" outlineLevel="0" collapsed="false">
      <c r="A303" s="25" t="s">
        <v>586</v>
      </c>
      <c r="B303" s="21" t="str">
        <f aca="false">IF(Q303="","",Q303)</f>
        <v/>
      </c>
      <c r="C303" s="26" t="str">
        <f aca="false">IF(E303="","",CONCATENATE("L",A303))</f>
        <v/>
      </c>
      <c r="D303" s="27"/>
      <c r="E303" s="42"/>
      <c r="F303" s="39" t="str">
        <f aca="false">IF(E303="","",TRIM(#REF!))</f>
        <v/>
      </c>
      <c r="G303" s="40" t="str">
        <f aca="false">IF(E303="","",TRIM(UPPER(#REF!)))</f>
        <v/>
      </c>
      <c r="H303" s="44"/>
      <c r="I303" s="44"/>
      <c r="J303" s="43"/>
      <c r="K303" s="41"/>
      <c r="L303" s="41"/>
      <c r="M303" s="45"/>
      <c r="N303" s="42"/>
      <c r="O303" s="42"/>
      <c r="Q303" s="20" t="str">
        <f aca="false">IF(AND(R303="",S303="",U303=""),"",IF(OR(R303=1,S303=1),"ERRORI / ANOMALIE","OK"))</f>
        <v/>
      </c>
      <c r="R303" s="21" t="str">
        <f aca="false">IF(U303="","",IF(SUM(X303:AC303)+SUM(AF303:AP303)&gt;0,1,""))</f>
        <v/>
      </c>
      <c r="S303" s="21" t="str">
        <f aca="false">IF(U303="","",IF(_xlfn.IFNA(VLOOKUP(CONCATENATE(C303," ",1),Partecipanti!AE$10:AF$1203,2,0),1)=1,"",1))</f>
        <v/>
      </c>
      <c r="U303" s="36" t="str">
        <f aca="false">TRIM(E303)</f>
        <v/>
      </c>
      <c r="V303" s="36"/>
      <c r="W303" s="36" t="str">
        <f aca="false">IF(R303="","",1)</f>
        <v/>
      </c>
      <c r="X303" s="36" t="str">
        <f aca="false">IF(U303="","",IF(COUNTIF(U$7:U$601,U303)=1,"",COUNTIF(U$7:U$601,U303)))</f>
        <v/>
      </c>
      <c r="Y303" s="36" t="str">
        <f aca="false">IF(X303="","",IF(X303&gt;1,1,""))</f>
        <v/>
      </c>
      <c r="Z303" s="36" t="str">
        <f aca="false">IF(U303="","",IF(LEN(TRIM(U303))&lt;&gt;10,1,""))</f>
        <v/>
      </c>
      <c r="AB303" s="36" t="str">
        <f aca="false">IF(U303="","",IF(OR(LEN(TRIM(H303))&gt;250,LEN(TRIM(H303))&lt;1),1,""))</f>
        <v/>
      </c>
      <c r="AC303" s="36" t="str">
        <f aca="false">IF(U303="","",IF(OR(LEN(TRIM(H303))&gt;220,LEN(TRIM(H303))&lt;1),1,""))</f>
        <v/>
      </c>
      <c r="AD303" s="37" t="str">
        <f aca="false">IF(U303="","",LEN(TRIM(H303)))</f>
        <v/>
      </c>
      <c r="AF303" s="36" t="str">
        <f aca="false">IF(I303="","",_xlfn.IFNA(VLOOKUP(I303,TabelleFisse!$B$4:$C$21,2,0),1))</f>
        <v/>
      </c>
      <c r="AH303" s="36" t="str">
        <f aca="false">IF(U303="","",IF(OR(ISNUMBER(J303)=0,J303&lt;0),1,""))</f>
        <v/>
      </c>
      <c r="AI303" s="36" t="str">
        <f aca="false">IF(U303="","",IF(OR(ISNUMBER(M303)=0,M303&lt;0),1,""))</f>
        <v/>
      </c>
      <c r="AK303" s="36" t="str">
        <f aca="false">IF(OR(U303="",K303=""),"",IF(OR(K303&lt;TabelleFisse!E$4,K303&gt;TabelleFisse!E$5),1,""))</f>
        <v/>
      </c>
      <c r="AL303" s="36" t="str">
        <f aca="false">IF(OR(U303="",L303=""),"",IF(OR(L303&lt;TabelleFisse!E$4,L303&gt;TabelleFisse!E$5),1,""))</f>
        <v/>
      </c>
      <c r="AM303" s="36" t="str">
        <f aca="false">IF(OR(U303="",K303=""),"",IF(K303&gt;TabelleFisse!E$6,1,""))</f>
        <v/>
      </c>
      <c r="AN303" s="36" t="str">
        <f aca="false">IF(OR(U303="",L303=""),"",IF(L303&gt;TabelleFisse!E$6,1,""))</f>
        <v/>
      </c>
      <c r="AP303" s="36" t="str">
        <f aca="false">IF(U303="","",_xlfn.IFNA(VLOOKUP(C303,Partecipanti!$N$10:$O$1203,2,0),1))</f>
        <v/>
      </c>
      <c r="AS303" s="37" t="str">
        <f aca="false">IF(R303=1,CONCATENATE(C303," ",1),"")</f>
        <v/>
      </c>
    </row>
    <row r="304" customFormat="false" ht="100.5" hidden="false" customHeight="true" outlineLevel="0" collapsed="false">
      <c r="A304" s="25" t="s">
        <v>587</v>
      </c>
      <c r="B304" s="21" t="str">
        <f aca="false">IF(Q304="","",Q304)</f>
        <v/>
      </c>
      <c r="C304" s="26" t="str">
        <f aca="false">IF(E304="","",CONCATENATE("L",A304))</f>
        <v/>
      </c>
      <c r="D304" s="27"/>
      <c r="E304" s="42"/>
      <c r="F304" s="39" t="str">
        <f aca="false">IF(E304="","",TRIM(#REF!))</f>
        <v/>
      </c>
      <c r="G304" s="40" t="str">
        <f aca="false">IF(E304="","",TRIM(UPPER(#REF!)))</f>
        <v/>
      </c>
      <c r="H304" s="44"/>
      <c r="I304" s="44"/>
      <c r="J304" s="43"/>
      <c r="K304" s="41"/>
      <c r="L304" s="41"/>
      <c r="M304" s="45"/>
      <c r="N304" s="42"/>
      <c r="O304" s="42"/>
      <c r="Q304" s="20" t="str">
        <f aca="false">IF(AND(R304="",S304="",U304=""),"",IF(OR(R304=1,S304=1),"ERRORI / ANOMALIE","OK"))</f>
        <v/>
      </c>
      <c r="R304" s="21" t="str">
        <f aca="false">IF(U304="","",IF(SUM(X304:AC304)+SUM(AF304:AP304)&gt;0,1,""))</f>
        <v/>
      </c>
      <c r="S304" s="21" t="str">
        <f aca="false">IF(U304="","",IF(_xlfn.IFNA(VLOOKUP(CONCATENATE(C304," ",1),Partecipanti!AE$10:AF$1203,2,0),1)=1,"",1))</f>
        <v/>
      </c>
      <c r="U304" s="36" t="str">
        <f aca="false">TRIM(E304)</f>
        <v/>
      </c>
      <c r="V304" s="36"/>
      <c r="W304" s="36" t="str">
        <f aca="false">IF(R304="","",1)</f>
        <v/>
      </c>
      <c r="X304" s="36" t="str">
        <f aca="false">IF(U304="","",IF(COUNTIF(U$7:U$601,U304)=1,"",COUNTIF(U$7:U$601,U304)))</f>
        <v/>
      </c>
      <c r="Y304" s="36" t="str">
        <f aca="false">IF(X304="","",IF(X304&gt;1,1,""))</f>
        <v/>
      </c>
      <c r="Z304" s="36" t="str">
        <f aca="false">IF(U304="","",IF(LEN(TRIM(U304))&lt;&gt;10,1,""))</f>
        <v/>
      </c>
      <c r="AB304" s="36" t="str">
        <f aca="false">IF(U304="","",IF(OR(LEN(TRIM(H304))&gt;250,LEN(TRIM(H304))&lt;1),1,""))</f>
        <v/>
      </c>
      <c r="AC304" s="36" t="str">
        <f aca="false">IF(U304="","",IF(OR(LEN(TRIM(H304))&gt;220,LEN(TRIM(H304))&lt;1),1,""))</f>
        <v/>
      </c>
      <c r="AD304" s="37" t="str">
        <f aca="false">IF(U304="","",LEN(TRIM(H304)))</f>
        <v/>
      </c>
      <c r="AF304" s="36" t="str">
        <f aca="false">IF(I304="","",_xlfn.IFNA(VLOOKUP(I304,TabelleFisse!$B$4:$C$21,2,0),1))</f>
        <v/>
      </c>
      <c r="AH304" s="36" t="str">
        <f aca="false">IF(U304="","",IF(OR(ISNUMBER(J304)=0,J304&lt;0),1,""))</f>
        <v/>
      </c>
      <c r="AI304" s="36" t="str">
        <f aca="false">IF(U304="","",IF(OR(ISNUMBER(M304)=0,M304&lt;0),1,""))</f>
        <v/>
      </c>
      <c r="AK304" s="36" t="str">
        <f aca="false">IF(OR(U304="",K304=""),"",IF(OR(K304&lt;TabelleFisse!E$4,K304&gt;TabelleFisse!E$5),1,""))</f>
        <v/>
      </c>
      <c r="AL304" s="36" t="str">
        <f aca="false">IF(OR(U304="",L304=""),"",IF(OR(L304&lt;TabelleFisse!E$4,L304&gt;TabelleFisse!E$5),1,""))</f>
        <v/>
      </c>
      <c r="AM304" s="36" t="str">
        <f aca="false">IF(OR(U304="",K304=""),"",IF(K304&gt;TabelleFisse!E$6,1,""))</f>
        <v/>
      </c>
      <c r="AN304" s="36" t="str">
        <f aca="false">IF(OR(U304="",L304=""),"",IF(L304&gt;TabelleFisse!E$6,1,""))</f>
        <v/>
      </c>
      <c r="AP304" s="36" t="str">
        <f aca="false">IF(U304="","",_xlfn.IFNA(VLOOKUP(C304,Partecipanti!$N$10:$O$1203,2,0),1))</f>
        <v/>
      </c>
      <c r="AS304" s="37" t="str">
        <f aca="false">IF(R304=1,CONCATENATE(C304," ",1),"")</f>
        <v/>
      </c>
    </row>
    <row r="305" customFormat="false" ht="100.5" hidden="false" customHeight="true" outlineLevel="0" collapsed="false">
      <c r="A305" s="25" t="s">
        <v>588</v>
      </c>
      <c r="B305" s="21" t="str">
        <f aca="false">IF(Q305="","",Q305)</f>
        <v/>
      </c>
      <c r="C305" s="26" t="str">
        <f aca="false">IF(E305="","",CONCATENATE("L",A305))</f>
        <v/>
      </c>
      <c r="D305" s="27"/>
      <c r="E305" s="42"/>
      <c r="F305" s="39" t="str">
        <f aca="false">IF(E305="","",TRIM(#REF!))</f>
        <v/>
      </c>
      <c r="G305" s="40" t="str">
        <f aca="false">IF(E305="","",TRIM(UPPER(#REF!)))</f>
        <v/>
      </c>
      <c r="H305" s="44"/>
      <c r="I305" s="44"/>
      <c r="J305" s="43"/>
      <c r="K305" s="41"/>
      <c r="L305" s="41"/>
      <c r="M305" s="45"/>
      <c r="N305" s="42"/>
      <c r="O305" s="42"/>
      <c r="Q305" s="20" t="str">
        <f aca="false">IF(AND(R305="",S305="",U305=""),"",IF(OR(R305=1,S305=1),"ERRORI / ANOMALIE","OK"))</f>
        <v/>
      </c>
      <c r="R305" s="21" t="str">
        <f aca="false">IF(U305="","",IF(SUM(X305:AC305)+SUM(AF305:AP305)&gt;0,1,""))</f>
        <v/>
      </c>
      <c r="S305" s="21" t="str">
        <f aca="false">IF(U305="","",IF(_xlfn.IFNA(VLOOKUP(CONCATENATE(C305," ",1),Partecipanti!AE$10:AF$1203,2,0),1)=1,"",1))</f>
        <v/>
      </c>
      <c r="U305" s="36" t="str">
        <f aca="false">TRIM(E305)</f>
        <v/>
      </c>
      <c r="V305" s="36"/>
      <c r="W305" s="36" t="str">
        <f aca="false">IF(R305="","",1)</f>
        <v/>
      </c>
      <c r="X305" s="36" t="str">
        <f aca="false">IF(U305="","",IF(COUNTIF(U$7:U$601,U305)=1,"",COUNTIF(U$7:U$601,U305)))</f>
        <v/>
      </c>
      <c r="Y305" s="36" t="str">
        <f aca="false">IF(X305="","",IF(X305&gt;1,1,""))</f>
        <v/>
      </c>
      <c r="Z305" s="36" t="str">
        <f aca="false">IF(U305="","",IF(LEN(TRIM(U305))&lt;&gt;10,1,""))</f>
        <v/>
      </c>
      <c r="AB305" s="36" t="str">
        <f aca="false">IF(U305="","",IF(OR(LEN(TRIM(H305))&gt;250,LEN(TRIM(H305))&lt;1),1,""))</f>
        <v/>
      </c>
      <c r="AC305" s="36" t="str">
        <f aca="false">IF(U305="","",IF(OR(LEN(TRIM(H305))&gt;220,LEN(TRIM(H305))&lt;1),1,""))</f>
        <v/>
      </c>
      <c r="AD305" s="37" t="str">
        <f aca="false">IF(U305="","",LEN(TRIM(H305)))</f>
        <v/>
      </c>
      <c r="AF305" s="36" t="str">
        <f aca="false">IF(I305="","",_xlfn.IFNA(VLOOKUP(I305,TabelleFisse!$B$4:$C$21,2,0),1))</f>
        <v/>
      </c>
      <c r="AH305" s="36" t="str">
        <f aca="false">IF(U305="","",IF(OR(ISNUMBER(J305)=0,J305&lt;0),1,""))</f>
        <v/>
      </c>
      <c r="AI305" s="36" t="str">
        <f aca="false">IF(U305="","",IF(OR(ISNUMBER(M305)=0,M305&lt;0),1,""))</f>
        <v/>
      </c>
      <c r="AK305" s="36" t="str">
        <f aca="false">IF(OR(U305="",K305=""),"",IF(OR(K305&lt;TabelleFisse!E$4,K305&gt;TabelleFisse!E$5),1,""))</f>
        <v/>
      </c>
      <c r="AL305" s="36" t="str">
        <f aca="false">IF(OR(U305="",L305=""),"",IF(OR(L305&lt;TabelleFisse!E$4,L305&gt;TabelleFisse!E$5),1,""))</f>
        <v/>
      </c>
      <c r="AM305" s="36" t="str">
        <f aca="false">IF(OR(U305="",K305=""),"",IF(K305&gt;TabelleFisse!E$6,1,""))</f>
        <v/>
      </c>
      <c r="AN305" s="36" t="str">
        <f aca="false">IF(OR(U305="",L305=""),"",IF(L305&gt;TabelleFisse!E$6,1,""))</f>
        <v/>
      </c>
      <c r="AP305" s="36" t="str">
        <f aca="false">IF(U305="","",_xlfn.IFNA(VLOOKUP(C305,Partecipanti!$N$10:$O$1203,2,0),1))</f>
        <v/>
      </c>
      <c r="AS305" s="37" t="str">
        <f aca="false">IF(R305=1,CONCATENATE(C305," ",1),"")</f>
        <v/>
      </c>
    </row>
    <row r="306" customFormat="false" ht="100.5" hidden="false" customHeight="true" outlineLevel="0" collapsed="false">
      <c r="A306" s="25" t="s">
        <v>589</v>
      </c>
      <c r="B306" s="21" t="str">
        <f aca="false">IF(Q306="","",Q306)</f>
        <v/>
      </c>
      <c r="C306" s="26" t="str">
        <f aca="false">IF(E306="","",CONCATENATE("L",A306))</f>
        <v/>
      </c>
      <c r="D306" s="27"/>
      <c r="E306" s="42"/>
      <c r="F306" s="39" t="str">
        <f aca="false">IF(E306="","",TRIM(#REF!))</f>
        <v/>
      </c>
      <c r="G306" s="40" t="str">
        <f aca="false">IF(E306="","",TRIM(UPPER(#REF!)))</f>
        <v/>
      </c>
      <c r="H306" s="44"/>
      <c r="I306" s="44"/>
      <c r="J306" s="43"/>
      <c r="K306" s="41"/>
      <c r="L306" s="41"/>
      <c r="M306" s="45"/>
      <c r="N306" s="42"/>
      <c r="O306" s="42"/>
      <c r="Q306" s="20" t="str">
        <f aca="false">IF(AND(R306="",S306="",U306=""),"",IF(OR(R306=1,S306=1),"ERRORI / ANOMALIE","OK"))</f>
        <v/>
      </c>
      <c r="R306" s="21" t="str">
        <f aca="false">IF(U306="","",IF(SUM(X306:AC306)+SUM(AF306:AP306)&gt;0,1,""))</f>
        <v/>
      </c>
      <c r="S306" s="21" t="str">
        <f aca="false">IF(U306="","",IF(_xlfn.IFNA(VLOOKUP(CONCATENATE(C306," ",1),Partecipanti!AE$10:AF$1203,2,0),1)=1,"",1))</f>
        <v/>
      </c>
      <c r="U306" s="36" t="str">
        <f aca="false">TRIM(E306)</f>
        <v/>
      </c>
      <c r="V306" s="36"/>
      <c r="W306" s="36" t="str">
        <f aca="false">IF(R306="","",1)</f>
        <v/>
      </c>
      <c r="X306" s="36" t="str">
        <f aca="false">IF(U306="","",IF(COUNTIF(U$7:U$601,U306)=1,"",COUNTIF(U$7:U$601,U306)))</f>
        <v/>
      </c>
      <c r="Y306" s="36" t="str">
        <f aca="false">IF(X306="","",IF(X306&gt;1,1,""))</f>
        <v/>
      </c>
      <c r="Z306" s="36" t="str">
        <f aca="false">IF(U306="","",IF(LEN(TRIM(U306))&lt;&gt;10,1,""))</f>
        <v/>
      </c>
      <c r="AB306" s="36" t="str">
        <f aca="false">IF(U306="","",IF(OR(LEN(TRIM(H306))&gt;250,LEN(TRIM(H306))&lt;1),1,""))</f>
        <v/>
      </c>
      <c r="AC306" s="36" t="str">
        <f aca="false">IF(U306="","",IF(OR(LEN(TRIM(H306))&gt;220,LEN(TRIM(H306))&lt;1),1,""))</f>
        <v/>
      </c>
      <c r="AD306" s="37" t="str">
        <f aca="false">IF(U306="","",LEN(TRIM(H306)))</f>
        <v/>
      </c>
      <c r="AF306" s="36" t="str">
        <f aca="false">IF(I306="","",_xlfn.IFNA(VLOOKUP(I306,TabelleFisse!$B$4:$C$21,2,0),1))</f>
        <v/>
      </c>
      <c r="AH306" s="36" t="str">
        <f aca="false">IF(U306="","",IF(OR(ISNUMBER(J306)=0,J306&lt;0),1,""))</f>
        <v/>
      </c>
      <c r="AI306" s="36" t="str">
        <f aca="false">IF(U306="","",IF(OR(ISNUMBER(M306)=0,M306&lt;0),1,""))</f>
        <v/>
      </c>
      <c r="AK306" s="36" t="str">
        <f aca="false">IF(OR(U306="",K306=""),"",IF(OR(K306&lt;TabelleFisse!E$4,K306&gt;TabelleFisse!E$5),1,""))</f>
        <v/>
      </c>
      <c r="AL306" s="36" t="str">
        <f aca="false">IF(OR(U306="",L306=""),"",IF(OR(L306&lt;TabelleFisse!E$4,L306&gt;TabelleFisse!E$5),1,""))</f>
        <v/>
      </c>
      <c r="AM306" s="36" t="str">
        <f aca="false">IF(OR(U306="",K306=""),"",IF(K306&gt;TabelleFisse!E$6,1,""))</f>
        <v/>
      </c>
      <c r="AN306" s="36" t="str">
        <f aca="false">IF(OR(U306="",L306=""),"",IF(L306&gt;TabelleFisse!E$6,1,""))</f>
        <v/>
      </c>
      <c r="AP306" s="36" t="str">
        <f aca="false">IF(U306="","",_xlfn.IFNA(VLOOKUP(C306,Partecipanti!$N$10:$O$1203,2,0),1))</f>
        <v/>
      </c>
      <c r="AS306" s="37" t="str">
        <f aca="false">IF(R306=1,CONCATENATE(C306," ",1),"")</f>
        <v/>
      </c>
    </row>
    <row r="307" customFormat="false" ht="100.5" hidden="false" customHeight="true" outlineLevel="0" collapsed="false">
      <c r="A307" s="25" t="s">
        <v>590</v>
      </c>
      <c r="B307" s="21" t="str">
        <f aca="false">IF(Q307="","",Q307)</f>
        <v/>
      </c>
      <c r="C307" s="26" t="str">
        <f aca="false">IF(E307="","",CONCATENATE("L",A307))</f>
        <v/>
      </c>
      <c r="D307" s="27"/>
      <c r="E307" s="42"/>
      <c r="F307" s="39" t="str">
        <f aca="false">IF(E307="","",TRIM(#REF!))</f>
        <v/>
      </c>
      <c r="G307" s="40" t="str">
        <f aca="false">IF(E307="","",TRIM(UPPER(#REF!)))</f>
        <v/>
      </c>
      <c r="H307" s="44"/>
      <c r="I307" s="44"/>
      <c r="J307" s="43"/>
      <c r="K307" s="41"/>
      <c r="L307" s="41"/>
      <c r="M307" s="45"/>
      <c r="N307" s="42"/>
      <c r="O307" s="42"/>
      <c r="Q307" s="20" t="str">
        <f aca="false">IF(AND(R307="",S307="",U307=""),"",IF(OR(R307=1,S307=1),"ERRORI / ANOMALIE","OK"))</f>
        <v/>
      </c>
      <c r="R307" s="21" t="str">
        <f aca="false">IF(U307="","",IF(SUM(X307:AC307)+SUM(AF307:AP307)&gt;0,1,""))</f>
        <v/>
      </c>
      <c r="S307" s="21" t="str">
        <f aca="false">IF(U307="","",IF(_xlfn.IFNA(VLOOKUP(CONCATENATE(C307," ",1),Partecipanti!AE$10:AF$1203,2,0),1)=1,"",1))</f>
        <v/>
      </c>
      <c r="U307" s="36" t="str">
        <f aca="false">TRIM(E307)</f>
        <v/>
      </c>
      <c r="V307" s="36"/>
      <c r="W307" s="36" t="str">
        <f aca="false">IF(R307="","",1)</f>
        <v/>
      </c>
      <c r="X307" s="36" t="str">
        <f aca="false">IF(U307="","",IF(COUNTIF(U$7:U$601,U307)=1,"",COUNTIF(U$7:U$601,U307)))</f>
        <v/>
      </c>
      <c r="Y307" s="36" t="str">
        <f aca="false">IF(X307="","",IF(X307&gt;1,1,""))</f>
        <v/>
      </c>
      <c r="Z307" s="36" t="str">
        <f aca="false">IF(U307="","",IF(LEN(TRIM(U307))&lt;&gt;10,1,""))</f>
        <v/>
      </c>
      <c r="AB307" s="36" t="str">
        <f aca="false">IF(U307="","",IF(OR(LEN(TRIM(H307))&gt;250,LEN(TRIM(H307))&lt;1),1,""))</f>
        <v/>
      </c>
      <c r="AC307" s="36" t="str">
        <f aca="false">IF(U307="","",IF(OR(LEN(TRIM(H307))&gt;220,LEN(TRIM(H307))&lt;1),1,""))</f>
        <v/>
      </c>
      <c r="AD307" s="37" t="str">
        <f aca="false">IF(U307="","",LEN(TRIM(H307)))</f>
        <v/>
      </c>
      <c r="AF307" s="36" t="str">
        <f aca="false">IF(I307="","",_xlfn.IFNA(VLOOKUP(I307,TabelleFisse!$B$4:$C$21,2,0),1))</f>
        <v/>
      </c>
      <c r="AH307" s="36" t="str">
        <f aca="false">IF(U307="","",IF(OR(ISNUMBER(J307)=0,J307&lt;0),1,""))</f>
        <v/>
      </c>
      <c r="AI307" s="36" t="str">
        <f aca="false">IF(U307="","",IF(OR(ISNUMBER(M307)=0,M307&lt;0),1,""))</f>
        <v/>
      </c>
      <c r="AK307" s="36" t="str">
        <f aca="false">IF(OR(U307="",K307=""),"",IF(OR(K307&lt;TabelleFisse!E$4,K307&gt;TabelleFisse!E$5),1,""))</f>
        <v/>
      </c>
      <c r="AL307" s="36" t="str">
        <f aca="false">IF(OR(U307="",L307=""),"",IF(OR(L307&lt;TabelleFisse!E$4,L307&gt;TabelleFisse!E$5),1,""))</f>
        <v/>
      </c>
      <c r="AM307" s="36" t="str">
        <f aca="false">IF(OR(U307="",K307=""),"",IF(K307&gt;TabelleFisse!E$6,1,""))</f>
        <v/>
      </c>
      <c r="AN307" s="36" t="str">
        <f aca="false">IF(OR(U307="",L307=""),"",IF(L307&gt;TabelleFisse!E$6,1,""))</f>
        <v/>
      </c>
      <c r="AP307" s="36" t="str">
        <f aca="false">IF(U307="","",_xlfn.IFNA(VLOOKUP(C307,Partecipanti!$N$10:$O$1203,2,0),1))</f>
        <v/>
      </c>
      <c r="AS307" s="37" t="str">
        <f aca="false">IF(R307=1,CONCATENATE(C307," ",1),"")</f>
        <v/>
      </c>
    </row>
    <row r="308" customFormat="false" ht="100.5" hidden="false" customHeight="true" outlineLevel="0" collapsed="false">
      <c r="A308" s="25" t="s">
        <v>591</v>
      </c>
      <c r="B308" s="21" t="str">
        <f aca="false">IF(Q308="","",Q308)</f>
        <v/>
      </c>
      <c r="C308" s="26" t="str">
        <f aca="false">IF(E308="","",CONCATENATE("L",A308))</f>
        <v/>
      </c>
      <c r="D308" s="27"/>
      <c r="E308" s="42"/>
      <c r="F308" s="39" t="str">
        <f aca="false">IF(E308="","",TRIM(#REF!))</f>
        <v/>
      </c>
      <c r="G308" s="40" t="str">
        <f aca="false">IF(E308="","",TRIM(UPPER(#REF!)))</f>
        <v/>
      </c>
      <c r="H308" s="44"/>
      <c r="I308" s="44"/>
      <c r="J308" s="43"/>
      <c r="K308" s="41"/>
      <c r="L308" s="41"/>
      <c r="M308" s="45"/>
      <c r="N308" s="42"/>
      <c r="O308" s="42"/>
      <c r="Q308" s="20" t="str">
        <f aca="false">IF(AND(R308="",S308="",U308=""),"",IF(OR(R308=1,S308=1),"ERRORI / ANOMALIE","OK"))</f>
        <v/>
      </c>
      <c r="R308" s="21" t="str">
        <f aca="false">IF(U308="","",IF(SUM(X308:AC308)+SUM(AF308:AP308)&gt;0,1,""))</f>
        <v/>
      </c>
      <c r="S308" s="21" t="str">
        <f aca="false">IF(U308="","",IF(_xlfn.IFNA(VLOOKUP(CONCATENATE(C308," ",1),Partecipanti!AE$10:AF$1203,2,0),1)=1,"",1))</f>
        <v/>
      </c>
      <c r="U308" s="36" t="str">
        <f aca="false">TRIM(E308)</f>
        <v/>
      </c>
      <c r="V308" s="36"/>
      <c r="W308" s="36" t="str">
        <f aca="false">IF(R308="","",1)</f>
        <v/>
      </c>
      <c r="X308" s="36" t="str">
        <f aca="false">IF(U308="","",IF(COUNTIF(U$7:U$601,U308)=1,"",COUNTIF(U$7:U$601,U308)))</f>
        <v/>
      </c>
      <c r="Y308" s="36" t="str">
        <f aca="false">IF(X308="","",IF(X308&gt;1,1,""))</f>
        <v/>
      </c>
      <c r="Z308" s="36" t="str">
        <f aca="false">IF(U308="","",IF(LEN(TRIM(U308))&lt;&gt;10,1,""))</f>
        <v/>
      </c>
      <c r="AB308" s="36" t="str">
        <f aca="false">IF(U308="","",IF(OR(LEN(TRIM(H308))&gt;250,LEN(TRIM(H308))&lt;1),1,""))</f>
        <v/>
      </c>
      <c r="AC308" s="36" t="str">
        <f aca="false">IF(U308="","",IF(OR(LEN(TRIM(H308))&gt;220,LEN(TRIM(H308))&lt;1),1,""))</f>
        <v/>
      </c>
      <c r="AD308" s="37" t="str">
        <f aca="false">IF(U308="","",LEN(TRIM(H308)))</f>
        <v/>
      </c>
      <c r="AF308" s="36" t="str">
        <f aca="false">IF(I308="","",_xlfn.IFNA(VLOOKUP(I308,TabelleFisse!$B$4:$C$21,2,0),1))</f>
        <v/>
      </c>
      <c r="AH308" s="36" t="str">
        <f aca="false">IF(U308="","",IF(OR(ISNUMBER(J308)=0,J308&lt;0),1,""))</f>
        <v/>
      </c>
      <c r="AI308" s="36" t="str">
        <f aca="false">IF(U308="","",IF(OR(ISNUMBER(M308)=0,M308&lt;0),1,""))</f>
        <v/>
      </c>
      <c r="AK308" s="36" t="str">
        <f aca="false">IF(OR(U308="",K308=""),"",IF(OR(K308&lt;TabelleFisse!E$4,K308&gt;TabelleFisse!E$5),1,""))</f>
        <v/>
      </c>
      <c r="AL308" s="36" t="str">
        <f aca="false">IF(OR(U308="",L308=""),"",IF(OR(L308&lt;TabelleFisse!E$4,L308&gt;TabelleFisse!E$5),1,""))</f>
        <v/>
      </c>
      <c r="AM308" s="36" t="str">
        <f aca="false">IF(OR(U308="",K308=""),"",IF(K308&gt;TabelleFisse!E$6,1,""))</f>
        <v/>
      </c>
      <c r="AN308" s="36" t="str">
        <f aca="false">IF(OR(U308="",L308=""),"",IF(L308&gt;TabelleFisse!E$6,1,""))</f>
        <v/>
      </c>
      <c r="AP308" s="36" t="str">
        <f aca="false">IF(U308="","",_xlfn.IFNA(VLOOKUP(C308,Partecipanti!$N$10:$O$1203,2,0),1))</f>
        <v/>
      </c>
      <c r="AS308" s="37" t="str">
        <f aca="false">IF(R308=1,CONCATENATE(C308," ",1),"")</f>
        <v/>
      </c>
    </row>
    <row r="309" customFormat="false" ht="100.5" hidden="false" customHeight="true" outlineLevel="0" collapsed="false">
      <c r="A309" s="25" t="s">
        <v>592</v>
      </c>
      <c r="B309" s="21" t="str">
        <f aca="false">IF(Q309="","",Q309)</f>
        <v/>
      </c>
      <c r="C309" s="26" t="str">
        <f aca="false">IF(E309="","",CONCATENATE("L",A309))</f>
        <v/>
      </c>
      <c r="D309" s="27"/>
      <c r="E309" s="42"/>
      <c r="F309" s="39" t="str">
        <f aca="false">IF(E309="","",TRIM(#REF!))</f>
        <v/>
      </c>
      <c r="G309" s="40" t="str">
        <f aca="false">IF(E309="","",TRIM(UPPER(#REF!)))</f>
        <v/>
      </c>
      <c r="H309" s="44"/>
      <c r="I309" s="44"/>
      <c r="J309" s="43"/>
      <c r="K309" s="41"/>
      <c r="L309" s="41"/>
      <c r="M309" s="45"/>
      <c r="N309" s="42"/>
      <c r="O309" s="42"/>
      <c r="Q309" s="20" t="str">
        <f aca="false">IF(AND(R309="",S309="",U309=""),"",IF(OR(R309=1,S309=1),"ERRORI / ANOMALIE","OK"))</f>
        <v/>
      </c>
      <c r="R309" s="21" t="str">
        <f aca="false">IF(U309="","",IF(SUM(X309:AC309)+SUM(AF309:AP309)&gt;0,1,""))</f>
        <v/>
      </c>
      <c r="S309" s="21" t="str">
        <f aca="false">IF(U309="","",IF(_xlfn.IFNA(VLOOKUP(CONCATENATE(C309," ",1),Partecipanti!AE$10:AF$1203,2,0),1)=1,"",1))</f>
        <v/>
      </c>
      <c r="U309" s="36" t="str">
        <f aca="false">TRIM(E309)</f>
        <v/>
      </c>
      <c r="V309" s="36"/>
      <c r="W309" s="36" t="str">
        <f aca="false">IF(R309="","",1)</f>
        <v/>
      </c>
      <c r="X309" s="36" t="str">
        <f aca="false">IF(U309="","",IF(COUNTIF(U$7:U$601,U309)=1,"",COUNTIF(U$7:U$601,U309)))</f>
        <v/>
      </c>
      <c r="Y309" s="36" t="str">
        <f aca="false">IF(X309="","",IF(X309&gt;1,1,""))</f>
        <v/>
      </c>
      <c r="Z309" s="36" t="str">
        <f aca="false">IF(U309="","",IF(LEN(TRIM(U309))&lt;&gt;10,1,""))</f>
        <v/>
      </c>
      <c r="AB309" s="36" t="str">
        <f aca="false">IF(U309="","",IF(OR(LEN(TRIM(H309))&gt;250,LEN(TRIM(H309))&lt;1),1,""))</f>
        <v/>
      </c>
      <c r="AC309" s="36" t="str">
        <f aca="false">IF(U309="","",IF(OR(LEN(TRIM(H309))&gt;220,LEN(TRIM(H309))&lt;1),1,""))</f>
        <v/>
      </c>
      <c r="AD309" s="37" t="str">
        <f aca="false">IF(U309="","",LEN(TRIM(H309)))</f>
        <v/>
      </c>
      <c r="AF309" s="36" t="str">
        <f aca="false">IF(I309="","",_xlfn.IFNA(VLOOKUP(I309,TabelleFisse!$B$4:$C$21,2,0),1))</f>
        <v/>
      </c>
      <c r="AH309" s="36" t="str">
        <f aca="false">IF(U309="","",IF(OR(ISNUMBER(J309)=0,J309&lt;0),1,""))</f>
        <v/>
      </c>
      <c r="AI309" s="36" t="str">
        <f aca="false">IF(U309="","",IF(OR(ISNUMBER(M309)=0,M309&lt;0),1,""))</f>
        <v/>
      </c>
      <c r="AK309" s="36" t="str">
        <f aca="false">IF(OR(U309="",K309=""),"",IF(OR(K309&lt;TabelleFisse!E$4,K309&gt;TabelleFisse!E$5),1,""))</f>
        <v/>
      </c>
      <c r="AL309" s="36" t="str">
        <f aca="false">IF(OR(U309="",L309=""),"",IF(OR(L309&lt;TabelleFisse!E$4,L309&gt;TabelleFisse!E$5),1,""))</f>
        <v/>
      </c>
      <c r="AM309" s="36" t="str">
        <f aca="false">IF(OR(U309="",K309=""),"",IF(K309&gt;TabelleFisse!E$6,1,""))</f>
        <v/>
      </c>
      <c r="AN309" s="36" t="str">
        <f aca="false">IF(OR(U309="",L309=""),"",IF(L309&gt;TabelleFisse!E$6,1,""))</f>
        <v/>
      </c>
      <c r="AP309" s="36" t="str">
        <f aca="false">IF(U309="","",_xlfn.IFNA(VLOOKUP(C309,Partecipanti!$N$10:$O$1203,2,0),1))</f>
        <v/>
      </c>
      <c r="AS309" s="37" t="str">
        <f aca="false">IF(R309=1,CONCATENATE(C309," ",1),"")</f>
        <v/>
      </c>
    </row>
    <row r="310" customFormat="false" ht="100.5" hidden="false" customHeight="true" outlineLevel="0" collapsed="false">
      <c r="A310" s="25" t="s">
        <v>593</v>
      </c>
      <c r="B310" s="21" t="str">
        <f aca="false">IF(Q310="","",Q310)</f>
        <v/>
      </c>
      <c r="C310" s="26" t="str">
        <f aca="false">IF(E310="","",CONCATENATE("L",A310))</f>
        <v/>
      </c>
      <c r="D310" s="27"/>
      <c r="E310" s="42"/>
      <c r="F310" s="39" t="str">
        <f aca="false">IF(E310="","",TRIM(#REF!))</f>
        <v/>
      </c>
      <c r="G310" s="40" t="str">
        <f aca="false">IF(E310="","",TRIM(UPPER(#REF!)))</f>
        <v/>
      </c>
      <c r="H310" s="44"/>
      <c r="I310" s="44"/>
      <c r="J310" s="43"/>
      <c r="K310" s="41"/>
      <c r="L310" s="41"/>
      <c r="M310" s="45"/>
      <c r="N310" s="42"/>
      <c r="O310" s="42"/>
      <c r="Q310" s="20" t="str">
        <f aca="false">IF(AND(R310="",S310="",U310=""),"",IF(OR(R310=1,S310=1),"ERRORI / ANOMALIE","OK"))</f>
        <v/>
      </c>
      <c r="R310" s="21" t="str">
        <f aca="false">IF(U310="","",IF(SUM(X310:AC310)+SUM(AF310:AP310)&gt;0,1,""))</f>
        <v/>
      </c>
      <c r="S310" s="21" t="str">
        <f aca="false">IF(U310="","",IF(_xlfn.IFNA(VLOOKUP(CONCATENATE(C310," ",1),Partecipanti!AE$10:AF$1203,2,0),1)=1,"",1))</f>
        <v/>
      </c>
      <c r="U310" s="36" t="str">
        <f aca="false">TRIM(E310)</f>
        <v/>
      </c>
      <c r="V310" s="36"/>
      <c r="W310" s="36" t="str">
        <f aca="false">IF(R310="","",1)</f>
        <v/>
      </c>
      <c r="X310" s="36" t="str">
        <f aca="false">IF(U310="","",IF(COUNTIF(U$7:U$601,U310)=1,"",COUNTIF(U$7:U$601,U310)))</f>
        <v/>
      </c>
      <c r="Y310" s="36" t="str">
        <f aca="false">IF(X310="","",IF(X310&gt;1,1,""))</f>
        <v/>
      </c>
      <c r="Z310" s="36" t="str">
        <f aca="false">IF(U310="","",IF(LEN(TRIM(U310))&lt;&gt;10,1,""))</f>
        <v/>
      </c>
      <c r="AB310" s="36" t="str">
        <f aca="false">IF(U310="","",IF(OR(LEN(TRIM(H310))&gt;250,LEN(TRIM(H310))&lt;1),1,""))</f>
        <v/>
      </c>
      <c r="AC310" s="36" t="str">
        <f aca="false">IF(U310="","",IF(OR(LEN(TRIM(H310))&gt;220,LEN(TRIM(H310))&lt;1),1,""))</f>
        <v/>
      </c>
      <c r="AD310" s="37" t="str">
        <f aca="false">IF(U310="","",LEN(TRIM(H310)))</f>
        <v/>
      </c>
      <c r="AF310" s="36" t="str">
        <f aca="false">IF(I310="","",_xlfn.IFNA(VLOOKUP(I310,TabelleFisse!$B$4:$C$21,2,0),1))</f>
        <v/>
      </c>
      <c r="AH310" s="36" t="str">
        <f aca="false">IF(U310="","",IF(OR(ISNUMBER(J310)=0,J310&lt;0),1,""))</f>
        <v/>
      </c>
      <c r="AI310" s="36" t="str">
        <f aca="false">IF(U310="","",IF(OR(ISNUMBER(M310)=0,M310&lt;0),1,""))</f>
        <v/>
      </c>
      <c r="AK310" s="36" t="str">
        <f aca="false">IF(OR(U310="",K310=""),"",IF(OR(K310&lt;TabelleFisse!E$4,K310&gt;TabelleFisse!E$5),1,""))</f>
        <v/>
      </c>
      <c r="AL310" s="36" t="str">
        <f aca="false">IF(OR(U310="",L310=""),"",IF(OR(L310&lt;TabelleFisse!E$4,L310&gt;TabelleFisse!E$5),1,""))</f>
        <v/>
      </c>
      <c r="AM310" s="36" t="str">
        <f aca="false">IF(OR(U310="",K310=""),"",IF(K310&gt;TabelleFisse!E$6,1,""))</f>
        <v/>
      </c>
      <c r="AN310" s="36" t="str">
        <f aca="false">IF(OR(U310="",L310=""),"",IF(L310&gt;TabelleFisse!E$6,1,""))</f>
        <v/>
      </c>
      <c r="AP310" s="36" t="str">
        <f aca="false">IF(U310="","",_xlfn.IFNA(VLOOKUP(C310,Partecipanti!$N$10:$O$1203,2,0),1))</f>
        <v/>
      </c>
      <c r="AS310" s="37" t="str">
        <f aca="false">IF(R310=1,CONCATENATE(C310," ",1),"")</f>
        <v/>
      </c>
    </row>
    <row r="311" customFormat="false" ht="100.5" hidden="false" customHeight="true" outlineLevel="0" collapsed="false">
      <c r="A311" s="25" t="s">
        <v>594</v>
      </c>
      <c r="B311" s="21" t="str">
        <f aca="false">IF(Q311="","",Q311)</f>
        <v/>
      </c>
      <c r="C311" s="26" t="str">
        <f aca="false">IF(E311="","",CONCATENATE("L",A311))</f>
        <v/>
      </c>
      <c r="D311" s="27"/>
      <c r="E311" s="42"/>
      <c r="F311" s="39" t="str">
        <f aca="false">IF(E311="","",TRIM(#REF!))</f>
        <v/>
      </c>
      <c r="G311" s="40" t="str">
        <f aca="false">IF(E311="","",TRIM(UPPER(#REF!)))</f>
        <v/>
      </c>
      <c r="H311" s="44"/>
      <c r="I311" s="44"/>
      <c r="J311" s="43"/>
      <c r="K311" s="41"/>
      <c r="L311" s="41"/>
      <c r="M311" s="45"/>
      <c r="N311" s="42"/>
      <c r="O311" s="42"/>
      <c r="Q311" s="20" t="str">
        <f aca="false">IF(AND(R311="",S311="",U311=""),"",IF(OR(R311=1,S311=1),"ERRORI / ANOMALIE","OK"))</f>
        <v/>
      </c>
      <c r="R311" s="21" t="str">
        <f aca="false">IF(U311="","",IF(SUM(X311:AC311)+SUM(AF311:AP311)&gt;0,1,""))</f>
        <v/>
      </c>
      <c r="S311" s="21" t="str">
        <f aca="false">IF(U311="","",IF(_xlfn.IFNA(VLOOKUP(CONCATENATE(C311," ",1),Partecipanti!AE$10:AF$1203,2,0),1)=1,"",1))</f>
        <v/>
      </c>
      <c r="U311" s="36" t="str">
        <f aca="false">TRIM(E311)</f>
        <v/>
      </c>
      <c r="V311" s="36"/>
      <c r="W311" s="36" t="str">
        <f aca="false">IF(R311="","",1)</f>
        <v/>
      </c>
      <c r="X311" s="36" t="str">
        <f aca="false">IF(U311="","",IF(COUNTIF(U$7:U$601,U311)=1,"",COUNTIF(U$7:U$601,U311)))</f>
        <v/>
      </c>
      <c r="Y311" s="36" t="str">
        <f aca="false">IF(X311="","",IF(X311&gt;1,1,""))</f>
        <v/>
      </c>
      <c r="Z311" s="36" t="str">
        <f aca="false">IF(U311="","",IF(LEN(TRIM(U311))&lt;&gt;10,1,""))</f>
        <v/>
      </c>
      <c r="AB311" s="36" t="str">
        <f aca="false">IF(U311="","",IF(OR(LEN(TRIM(H311))&gt;250,LEN(TRIM(H311))&lt;1),1,""))</f>
        <v/>
      </c>
      <c r="AC311" s="36" t="str">
        <f aca="false">IF(U311="","",IF(OR(LEN(TRIM(H311))&gt;220,LEN(TRIM(H311))&lt;1),1,""))</f>
        <v/>
      </c>
      <c r="AD311" s="37" t="str">
        <f aca="false">IF(U311="","",LEN(TRIM(H311)))</f>
        <v/>
      </c>
      <c r="AF311" s="36" t="str">
        <f aca="false">IF(I311="","",_xlfn.IFNA(VLOOKUP(I311,TabelleFisse!$B$4:$C$21,2,0),1))</f>
        <v/>
      </c>
      <c r="AH311" s="36" t="str">
        <f aca="false">IF(U311="","",IF(OR(ISNUMBER(J311)=0,J311&lt;0),1,""))</f>
        <v/>
      </c>
      <c r="AI311" s="36" t="str">
        <f aca="false">IF(U311="","",IF(OR(ISNUMBER(M311)=0,M311&lt;0),1,""))</f>
        <v/>
      </c>
      <c r="AK311" s="36" t="str">
        <f aca="false">IF(OR(U311="",K311=""),"",IF(OR(K311&lt;TabelleFisse!E$4,K311&gt;TabelleFisse!E$5),1,""))</f>
        <v/>
      </c>
      <c r="AL311" s="36" t="str">
        <f aca="false">IF(OR(U311="",L311=""),"",IF(OR(L311&lt;TabelleFisse!E$4,L311&gt;TabelleFisse!E$5),1,""))</f>
        <v/>
      </c>
      <c r="AM311" s="36" t="str">
        <f aca="false">IF(OR(U311="",K311=""),"",IF(K311&gt;TabelleFisse!E$6,1,""))</f>
        <v/>
      </c>
      <c r="AN311" s="36" t="str">
        <f aca="false">IF(OR(U311="",L311=""),"",IF(L311&gt;TabelleFisse!E$6,1,""))</f>
        <v/>
      </c>
      <c r="AP311" s="36" t="str">
        <f aca="false">IF(U311="","",_xlfn.IFNA(VLOOKUP(C311,Partecipanti!$N$10:$O$1203,2,0),1))</f>
        <v/>
      </c>
      <c r="AS311" s="37" t="str">
        <f aca="false">IF(R311=1,CONCATENATE(C311," ",1),"")</f>
        <v/>
      </c>
    </row>
    <row r="312" customFormat="false" ht="100.5" hidden="false" customHeight="true" outlineLevel="0" collapsed="false">
      <c r="A312" s="25" t="s">
        <v>595</v>
      </c>
      <c r="B312" s="21" t="str">
        <f aca="false">IF(Q312="","",Q312)</f>
        <v/>
      </c>
      <c r="C312" s="26" t="str">
        <f aca="false">IF(E312="","",CONCATENATE("L",A312))</f>
        <v/>
      </c>
      <c r="D312" s="27"/>
      <c r="E312" s="42"/>
      <c r="F312" s="39" t="str">
        <f aca="false">IF(E312="","",TRIM(#REF!))</f>
        <v/>
      </c>
      <c r="G312" s="40" t="str">
        <f aca="false">IF(E312="","",TRIM(UPPER(#REF!)))</f>
        <v/>
      </c>
      <c r="H312" s="44"/>
      <c r="I312" s="44"/>
      <c r="J312" s="43"/>
      <c r="K312" s="41"/>
      <c r="L312" s="41"/>
      <c r="M312" s="45"/>
      <c r="N312" s="42"/>
      <c r="O312" s="42"/>
      <c r="Q312" s="20" t="str">
        <f aca="false">IF(AND(R312="",S312="",U312=""),"",IF(OR(R312=1,S312=1),"ERRORI / ANOMALIE","OK"))</f>
        <v/>
      </c>
      <c r="R312" s="21" t="str">
        <f aca="false">IF(U312="","",IF(SUM(X312:AC312)+SUM(AF312:AP312)&gt;0,1,""))</f>
        <v/>
      </c>
      <c r="S312" s="21" t="str">
        <f aca="false">IF(U312="","",IF(_xlfn.IFNA(VLOOKUP(CONCATENATE(C312," ",1),Partecipanti!AE$10:AF$1203,2,0),1)=1,"",1))</f>
        <v/>
      </c>
      <c r="U312" s="36" t="str">
        <f aca="false">TRIM(E312)</f>
        <v/>
      </c>
      <c r="V312" s="36"/>
      <c r="W312" s="36" t="str">
        <f aca="false">IF(R312="","",1)</f>
        <v/>
      </c>
      <c r="X312" s="36" t="str">
        <f aca="false">IF(U312="","",IF(COUNTIF(U$7:U$601,U312)=1,"",COUNTIF(U$7:U$601,U312)))</f>
        <v/>
      </c>
      <c r="Y312" s="36" t="str">
        <f aca="false">IF(X312="","",IF(X312&gt;1,1,""))</f>
        <v/>
      </c>
      <c r="Z312" s="36" t="str">
        <f aca="false">IF(U312="","",IF(LEN(TRIM(U312))&lt;&gt;10,1,""))</f>
        <v/>
      </c>
      <c r="AB312" s="36" t="str">
        <f aca="false">IF(U312="","",IF(OR(LEN(TRIM(H312))&gt;250,LEN(TRIM(H312))&lt;1),1,""))</f>
        <v/>
      </c>
      <c r="AC312" s="36" t="str">
        <f aca="false">IF(U312="","",IF(OR(LEN(TRIM(H312))&gt;220,LEN(TRIM(H312))&lt;1),1,""))</f>
        <v/>
      </c>
      <c r="AD312" s="37" t="str">
        <f aca="false">IF(U312="","",LEN(TRIM(H312)))</f>
        <v/>
      </c>
      <c r="AF312" s="36" t="str">
        <f aca="false">IF(I312="","",_xlfn.IFNA(VLOOKUP(I312,TabelleFisse!$B$4:$C$21,2,0),1))</f>
        <v/>
      </c>
      <c r="AH312" s="36" t="str">
        <f aca="false">IF(U312="","",IF(OR(ISNUMBER(J312)=0,J312&lt;0),1,""))</f>
        <v/>
      </c>
      <c r="AI312" s="36" t="str">
        <f aca="false">IF(U312="","",IF(OR(ISNUMBER(M312)=0,M312&lt;0),1,""))</f>
        <v/>
      </c>
      <c r="AK312" s="36" t="str">
        <f aca="false">IF(OR(U312="",K312=""),"",IF(OR(K312&lt;TabelleFisse!E$4,K312&gt;TabelleFisse!E$5),1,""))</f>
        <v/>
      </c>
      <c r="AL312" s="36" t="str">
        <f aca="false">IF(OR(U312="",L312=""),"",IF(OR(L312&lt;TabelleFisse!E$4,L312&gt;TabelleFisse!E$5),1,""))</f>
        <v/>
      </c>
      <c r="AM312" s="36" t="str">
        <f aca="false">IF(OR(U312="",K312=""),"",IF(K312&gt;TabelleFisse!E$6,1,""))</f>
        <v/>
      </c>
      <c r="AN312" s="36" t="str">
        <f aca="false">IF(OR(U312="",L312=""),"",IF(L312&gt;TabelleFisse!E$6,1,""))</f>
        <v/>
      </c>
      <c r="AP312" s="36" t="str">
        <f aca="false">IF(U312="","",_xlfn.IFNA(VLOOKUP(C312,Partecipanti!$N$10:$O$1203,2,0),1))</f>
        <v/>
      </c>
      <c r="AS312" s="37" t="str">
        <f aca="false">IF(R312=1,CONCATENATE(C312," ",1),"")</f>
        <v/>
      </c>
    </row>
    <row r="313" customFormat="false" ht="100.5" hidden="false" customHeight="true" outlineLevel="0" collapsed="false">
      <c r="A313" s="25" t="s">
        <v>596</v>
      </c>
      <c r="B313" s="21" t="str">
        <f aca="false">IF(Q313="","",Q313)</f>
        <v/>
      </c>
      <c r="C313" s="26" t="str">
        <f aca="false">IF(E313="","",CONCATENATE("L",A313))</f>
        <v/>
      </c>
      <c r="D313" s="27"/>
      <c r="E313" s="42"/>
      <c r="F313" s="39" t="str">
        <f aca="false">IF(E313="","",TRIM(#REF!))</f>
        <v/>
      </c>
      <c r="G313" s="40" t="str">
        <f aca="false">IF(E313="","",TRIM(UPPER(#REF!)))</f>
        <v/>
      </c>
      <c r="H313" s="44"/>
      <c r="I313" s="44"/>
      <c r="J313" s="43"/>
      <c r="K313" s="41"/>
      <c r="L313" s="41"/>
      <c r="M313" s="45"/>
      <c r="N313" s="42"/>
      <c r="O313" s="42"/>
      <c r="Q313" s="20" t="str">
        <f aca="false">IF(AND(R313="",S313="",U313=""),"",IF(OR(R313=1,S313=1),"ERRORI / ANOMALIE","OK"))</f>
        <v/>
      </c>
      <c r="R313" s="21" t="str">
        <f aca="false">IF(U313="","",IF(SUM(X313:AC313)+SUM(AF313:AP313)&gt;0,1,""))</f>
        <v/>
      </c>
      <c r="S313" s="21" t="str">
        <f aca="false">IF(U313="","",IF(_xlfn.IFNA(VLOOKUP(CONCATENATE(C313," ",1),Partecipanti!AE$10:AF$1203,2,0),1)=1,"",1))</f>
        <v/>
      </c>
      <c r="U313" s="36" t="str">
        <f aca="false">TRIM(E313)</f>
        <v/>
      </c>
      <c r="V313" s="36"/>
      <c r="W313" s="36" t="str">
        <f aca="false">IF(R313="","",1)</f>
        <v/>
      </c>
      <c r="X313" s="36" t="str">
        <f aca="false">IF(U313="","",IF(COUNTIF(U$7:U$601,U313)=1,"",COUNTIF(U$7:U$601,U313)))</f>
        <v/>
      </c>
      <c r="Y313" s="36" t="str">
        <f aca="false">IF(X313="","",IF(X313&gt;1,1,""))</f>
        <v/>
      </c>
      <c r="Z313" s="36" t="str">
        <f aca="false">IF(U313="","",IF(LEN(TRIM(U313))&lt;&gt;10,1,""))</f>
        <v/>
      </c>
      <c r="AB313" s="36" t="str">
        <f aca="false">IF(U313="","",IF(OR(LEN(TRIM(H313))&gt;250,LEN(TRIM(H313))&lt;1),1,""))</f>
        <v/>
      </c>
      <c r="AC313" s="36" t="str">
        <f aca="false">IF(U313="","",IF(OR(LEN(TRIM(H313))&gt;220,LEN(TRIM(H313))&lt;1),1,""))</f>
        <v/>
      </c>
      <c r="AD313" s="37" t="str">
        <f aca="false">IF(U313="","",LEN(TRIM(H313)))</f>
        <v/>
      </c>
      <c r="AF313" s="36" t="str">
        <f aca="false">IF(I313="","",_xlfn.IFNA(VLOOKUP(I313,TabelleFisse!$B$4:$C$21,2,0),1))</f>
        <v/>
      </c>
      <c r="AH313" s="36" t="str">
        <f aca="false">IF(U313="","",IF(OR(ISNUMBER(J313)=0,J313&lt;0),1,""))</f>
        <v/>
      </c>
      <c r="AI313" s="36" t="str">
        <f aca="false">IF(U313="","",IF(OR(ISNUMBER(M313)=0,M313&lt;0),1,""))</f>
        <v/>
      </c>
      <c r="AK313" s="36" t="str">
        <f aca="false">IF(OR(U313="",K313=""),"",IF(OR(K313&lt;TabelleFisse!E$4,K313&gt;TabelleFisse!E$5),1,""))</f>
        <v/>
      </c>
      <c r="AL313" s="36" t="str">
        <f aca="false">IF(OR(U313="",L313=""),"",IF(OR(L313&lt;TabelleFisse!E$4,L313&gt;TabelleFisse!E$5),1,""))</f>
        <v/>
      </c>
      <c r="AM313" s="36" t="str">
        <f aca="false">IF(OR(U313="",K313=""),"",IF(K313&gt;TabelleFisse!E$6,1,""))</f>
        <v/>
      </c>
      <c r="AN313" s="36" t="str">
        <f aca="false">IF(OR(U313="",L313=""),"",IF(L313&gt;TabelleFisse!E$6,1,""))</f>
        <v/>
      </c>
      <c r="AP313" s="36" t="str">
        <f aca="false">IF(U313="","",_xlfn.IFNA(VLOOKUP(C313,Partecipanti!$N$10:$O$1203,2,0),1))</f>
        <v/>
      </c>
      <c r="AS313" s="37" t="str">
        <f aca="false">IF(R313=1,CONCATENATE(C313," ",1),"")</f>
        <v/>
      </c>
    </row>
    <row r="314" customFormat="false" ht="100.5" hidden="false" customHeight="true" outlineLevel="0" collapsed="false">
      <c r="A314" s="25" t="s">
        <v>597</v>
      </c>
      <c r="B314" s="21" t="str">
        <f aca="false">IF(Q314="","",Q314)</f>
        <v/>
      </c>
      <c r="C314" s="26" t="str">
        <f aca="false">IF(E314="","",CONCATENATE("L",A314))</f>
        <v/>
      </c>
      <c r="D314" s="27"/>
      <c r="E314" s="42"/>
      <c r="F314" s="39" t="str">
        <f aca="false">IF(E314="","",TRIM(#REF!))</f>
        <v/>
      </c>
      <c r="G314" s="40" t="str">
        <f aca="false">IF(E314="","",TRIM(UPPER(#REF!)))</f>
        <v/>
      </c>
      <c r="H314" s="44"/>
      <c r="I314" s="44"/>
      <c r="J314" s="43"/>
      <c r="K314" s="41"/>
      <c r="L314" s="41"/>
      <c r="M314" s="45"/>
      <c r="N314" s="42"/>
      <c r="O314" s="42"/>
      <c r="Q314" s="20" t="str">
        <f aca="false">IF(AND(R314="",S314="",U314=""),"",IF(OR(R314=1,S314=1),"ERRORI / ANOMALIE","OK"))</f>
        <v/>
      </c>
      <c r="R314" s="21" t="str">
        <f aca="false">IF(U314="","",IF(SUM(X314:AC314)+SUM(AF314:AP314)&gt;0,1,""))</f>
        <v/>
      </c>
      <c r="S314" s="21" t="str">
        <f aca="false">IF(U314="","",IF(_xlfn.IFNA(VLOOKUP(CONCATENATE(C314," ",1),Partecipanti!AE$10:AF$1203,2,0),1)=1,"",1))</f>
        <v/>
      </c>
      <c r="U314" s="36" t="str">
        <f aca="false">TRIM(E314)</f>
        <v/>
      </c>
      <c r="V314" s="36"/>
      <c r="W314" s="36" t="str">
        <f aca="false">IF(R314="","",1)</f>
        <v/>
      </c>
      <c r="X314" s="36" t="str">
        <f aca="false">IF(U314="","",IF(COUNTIF(U$7:U$601,U314)=1,"",COUNTIF(U$7:U$601,U314)))</f>
        <v/>
      </c>
      <c r="Y314" s="36" t="str">
        <f aca="false">IF(X314="","",IF(X314&gt;1,1,""))</f>
        <v/>
      </c>
      <c r="Z314" s="36" t="str">
        <f aca="false">IF(U314="","",IF(LEN(TRIM(U314))&lt;&gt;10,1,""))</f>
        <v/>
      </c>
      <c r="AB314" s="36" t="str">
        <f aca="false">IF(U314="","",IF(OR(LEN(TRIM(H314))&gt;250,LEN(TRIM(H314))&lt;1),1,""))</f>
        <v/>
      </c>
      <c r="AC314" s="36" t="str">
        <f aca="false">IF(U314="","",IF(OR(LEN(TRIM(H314))&gt;220,LEN(TRIM(H314))&lt;1),1,""))</f>
        <v/>
      </c>
      <c r="AD314" s="37" t="str">
        <f aca="false">IF(U314="","",LEN(TRIM(H314)))</f>
        <v/>
      </c>
      <c r="AF314" s="36" t="str">
        <f aca="false">IF(I314="","",_xlfn.IFNA(VLOOKUP(I314,TabelleFisse!$B$4:$C$21,2,0),1))</f>
        <v/>
      </c>
      <c r="AH314" s="36" t="str">
        <f aca="false">IF(U314="","",IF(OR(ISNUMBER(J314)=0,J314&lt;0),1,""))</f>
        <v/>
      </c>
      <c r="AI314" s="36" t="str">
        <f aca="false">IF(U314="","",IF(OR(ISNUMBER(M314)=0,M314&lt;0),1,""))</f>
        <v/>
      </c>
      <c r="AK314" s="36" t="str">
        <f aca="false">IF(OR(U314="",K314=""),"",IF(OR(K314&lt;TabelleFisse!E$4,K314&gt;TabelleFisse!E$5),1,""))</f>
        <v/>
      </c>
      <c r="AL314" s="36" t="str">
        <f aca="false">IF(OR(U314="",L314=""),"",IF(OR(L314&lt;TabelleFisse!E$4,L314&gt;TabelleFisse!E$5),1,""))</f>
        <v/>
      </c>
      <c r="AM314" s="36" t="str">
        <f aca="false">IF(OR(U314="",K314=""),"",IF(K314&gt;TabelleFisse!E$6,1,""))</f>
        <v/>
      </c>
      <c r="AN314" s="36" t="str">
        <f aca="false">IF(OR(U314="",L314=""),"",IF(L314&gt;TabelleFisse!E$6,1,""))</f>
        <v/>
      </c>
      <c r="AP314" s="36" t="str">
        <f aca="false">IF(U314="","",_xlfn.IFNA(VLOOKUP(C314,Partecipanti!$N$10:$O$1203,2,0),1))</f>
        <v/>
      </c>
      <c r="AS314" s="37" t="str">
        <f aca="false">IF(R314=1,CONCATENATE(C314," ",1),"")</f>
        <v/>
      </c>
    </row>
    <row r="315" customFormat="false" ht="100.5" hidden="false" customHeight="true" outlineLevel="0" collapsed="false">
      <c r="A315" s="25" t="s">
        <v>598</v>
      </c>
      <c r="B315" s="21" t="str">
        <f aca="false">IF(Q315="","",Q315)</f>
        <v/>
      </c>
      <c r="C315" s="26" t="str">
        <f aca="false">IF(E315="","",CONCATENATE("L",A315))</f>
        <v/>
      </c>
      <c r="D315" s="27"/>
      <c r="E315" s="42"/>
      <c r="F315" s="39" t="str">
        <f aca="false">IF(E315="","",TRIM(#REF!))</f>
        <v/>
      </c>
      <c r="G315" s="40" t="str">
        <f aca="false">IF(E315="","",TRIM(UPPER(#REF!)))</f>
        <v/>
      </c>
      <c r="H315" s="44"/>
      <c r="I315" s="44"/>
      <c r="J315" s="43"/>
      <c r="K315" s="41"/>
      <c r="L315" s="41"/>
      <c r="M315" s="45"/>
      <c r="N315" s="42"/>
      <c r="O315" s="42"/>
      <c r="Q315" s="20" t="str">
        <f aca="false">IF(AND(R315="",S315="",U315=""),"",IF(OR(R315=1,S315=1),"ERRORI / ANOMALIE","OK"))</f>
        <v/>
      </c>
      <c r="R315" s="21" t="str">
        <f aca="false">IF(U315="","",IF(SUM(X315:AC315)+SUM(AF315:AP315)&gt;0,1,""))</f>
        <v/>
      </c>
      <c r="S315" s="21" t="str">
        <f aca="false">IF(U315="","",IF(_xlfn.IFNA(VLOOKUP(CONCATENATE(C315," ",1),Partecipanti!AE$10:AF$1203,2,0),1)=1,"",1))</f>
        <v/>
      </c>
      <c r="U315" s="36" t="str">
        <f aca="false">TRIM(E315)</f>
        <v/>
      </c>
      <c r="V315" s="36"/>
      <c r="W315" s="36" t="str">
        <f aca="false">IF(R315="","",1)</f>
        <v/>
      </c>
      <c r="X315" s="36" t="str">
        <f aca="false">IF(U315="","",IF(COUNTIF(U$7:U$601,U315)=1,"",COUNTIF(U$7:U$601,U315)))</f>
        <v/>
      </c>
      <c r="Y315" s="36" t="str">
        <f aca="false">IF(X315="","",IF(X315&gt;1,1,""))</f>
        <v/>
      </c>
      <c r="Z315" s="36" t="str">
        <f aca="false">IF(U315="","",IF(LEN(TRIM(U315))&lt;&gt;10,1,""))</f>
        <v/>
      </c>
      <c r="AB315" s="36" t="str">
        <f aca="false">IF(U315="","",IF(OR(LEN(TRIM(H315))&gt;250,LEN(TRIM(H315))&lt;1),1,""))</f>
        <v/>
      </c>
      <c r="AC315" s="36" t="str">
        <f aca="false">IF(U315="","",IF(OR(LEN(TRIM(H315))&gt;220,LEN(TRIM(H315))&lt;1),1,""))</f>
        <v/>
      </c>
      <c r="AD315" s="37" t="str">
        <f aca="false">IF(U315="","",LEN(TRIM(H315)))</f>
        <v/>
      </c>
      <c r="AF315" s="36" t="str">
        <f aca="false">IF(I315="","",_xlfn.IFNA(VLOOKUP(I315,TabelleFisse!$B$4:$C$21,2,0),1))</f>
        <v/>
      </c>
      <c r="AH315" s="36" t="str">
        <f aca="false">IF(U315="","",IF(OR(ISNUMBER(J315)=0,J315&lt;0),1,""))</f>
        <v/>
      </c>
      <c r="AI315" s="36" t="str">
        <f aca="false">IF(U315="","",IF(OR(ISNUMBER(M315)=0,M315&lt;0),1,""))</f>
        <v/>
      </c>
      <c r="AK315" s="36" t="str">
        <f aca="false">IF(OR(U315="",K315=""),"",IF(OR(K315&lt;TabelleFisse!E$4,K315&gt;TabelleFisse!E$5),1,""))</f>
        <v/>
      </c>
      <c r="AL315" s="36" t="str">
        <f aca="false">IF(OR(U315="",L315=""),"",IF(OR(L315&lt;TabelleFisse!E$4,L315&gt;TabelleFisse!E$5),1,""))</f>
        <v/>
      </c>
      <c r="AM315" s="36" t="str">
        <f aca="false">IF(OR(U315="",K315=""),"",IF(K315&gt;TabelleFisse!E$6,1,""))</f>
        <v/>
      </c>
      <c r="AN315" s="36" t="str">
        <f aca="false">IF(OR(U315="",L315=""),"",IF(L315&gt;TabelleFisse!E$6,1,""))</f>
        <v/>
      </c>
      <c r="AP315" s="36" t="str">
        <f aca="false">IF(U315="","",_xlfn.IFNA(VLOOKUP(C315,Partecipanti!$N$10:$O$1203,2,0),1))</f>
        <v/>
      </c>
      <c r="AS315" s="37" t="str">
        <f aca="false">IF(R315=1,CONCATENATE(C315," ",1),"")</f>
        <v/>
      </c>
    </row>
    <row r="316" customFormat="false" ht="100.5" hidden="false" customHeight="true" outlineLevel="0" collapsed="false">
      <c r="A316" s="25" t="s">
        <v>599</v>
      </c>
      <c r="B316" s="21" t="str">
        <f aca="false">IF(Q316="","",Q316)</f>
        <v/>
      </c>
      <c r="C316" s="26" t="str">
        <f aca="false">IF(E316="","",CONCATENATE("L",A316))</f>
        <v/>
      </c>
      <c r="D316" s="27"/>
      <c r="E316" s="42"/>
      <c r="F316" s="39" t="str">
        <f aca="false">IF(E316="","",TRIM(#REF!))</f>
        <v/>
      </c>
      <c r="G316" s="40" t="str">
        <f aca="false">IF(E316="","",TRIM(UPPER(#REF!)))</f>
        <v/>
      </c>
      <c r="H316" s="44"/>
      <c r="I316" s="44"/>
      <c r="J316" s="43"/>
      <c r="K316" s="41"/>
      <c r="L316" s="41"/>
      <c r="M316" s="45"/>
      <c r="N316" s="42"/>
      <c r="O316" s="42"/>
      <c r="Q316" s="20" t="str">
        <f aca="false">IF(AND(R316="",S316="",U316=""),"",IF(OR(R316=1,S316=1),"ERRORI / ANOMALIE","OK"))</f>
        <v/>
      </c>
      <c r="R316" s="21" t="str">
        <f aca="false">IF(U316="","",IF(SUM(X316:AC316)+SUM(AF316:AP316)&gt;0,1,""))</f>
        <v/>
      </c>
      <c r="S316" s="21" t="str">
        <f aca="false">IF(U316="","",IF(_xlfn.IFNA(VLOOKUP(CONCATENATE(C316," ",1),Partecipanti!AE$10:AF$1203,2,0),1)=1,"",1))</f>
        <v/>
      </c>
      <c r="U316" s="36" t="str">
        <f aca="false">TRIM(E316)</f>
        <v/>
      </c>
      <c r="V316" s="36"/>
      <c r="W316" s="36" t="str">
        <f aca="false">IF(R316="","",1)</f>
        <v/>
      </c>
      <c r="X316" s="36" t="str">
        <f aca="false">IF(U316="","",IF(COUNTIF(U$7:U$601,U316)=1,"",COUNTIF(U$7:U$601,U316)))</f>
        <v/>
      </c>
      <c r="Y316" s="36" t="str">
        <f aca="false">IF(X316="","",IF(X316&gt;1,1,""))</f>
        <v/>
      </c>
      <c r="Z316" s="36" t="str">
        <f aca="false">IF(U316="","",IF(LEN(TRIM(U316))&lt;&gt;10,1,""))</f>
        <v/>
      </c>
      <c r="AB316" s="36" t="str">
        <f aca="false">IF(U316="","",IF(OR(LEN(TRIM(H316))&gt;250,LEN(TRIM(H316))&lt;1),1,""))</f>
        <v/>
      </c>
      <c r="AC316" s="36" t="str">
        <f aca="false">IF(U316="","",IF(OR(LEN(TRIM(H316))&gt;220,LEN(TRIM(H316))&lt;1),1,""))</f>
        <v/>
      </c>
      <c r="AD316" s="37" t="str">
        <f aca="false">IF(U316="","",LEN(TRIM(H316)))</f>
        <v/>
      </c>
      <c r="AF316" s="36" t="str">
        <f aca="false">IF(I316="","",_xlfn.IFNA(VLOOKUP(I316,TabelleFisse!$B$4:$C$21,2,0),1))</f>
        <v/>
      </c>
      <c r="AH316" s="36" t="str">
        <f aca="false">IF(U316="","",IF(OR(ISNUMBER(J316)=0,J316&lt;0),1,""))</f>
        <v/>
      </c>
      <c r="AI316" s="36" t="str">
        <f aca="false">IF(U316="","",IF(OR(ISNUMBER(M316)=0,M316&lt;0),1,""))</f>
        <v/>
      </c>
      <c r="AK316" s="36" t="str">
        <f aca="false">IF(OR(U316="",K316=""),"",IF(OR(K316&lt;TabelleFisse!E$4,K316&gt;TabelleFisse!E$5),1,""))</f>
        <v/>
      </c>
      <c r="AL316" s="36" t="str">
        <f aca="false">IF(OR(U316="",L316=""),"",IF(OR(L316&lt;TabelleFisse!E$4,L316&gt;TabelleFisse!E$5),1,""))</f>
        <v/>
      </c>
      <c r="AM316" s="36" t="str">
        <f aca="false">IF(OR(U316="",K316=""),"",IF(K316&gt;TabelleFisse!E$6,1,""))</f>
        <v/>
      </c>
      <c r="AN316" s="36" t="str">
        <f aca="false">IF(OR(U316="",L316=""),"",IF(L316&gt;TabelleFisse!E$6,1,""))</f>
        <v/>
      </c>
      <c r="AP316" s="36" t="str">
        <f aca="false">IF(U316="","",_xlfn.IFNA(VLOOKUP(C316,Partecipanti!$N$10:$O$1203,2,0),1))</f>
        <v/>
      </c>
      <c r="AS316" s="37" t="str">
        <f aca="false">IF(R316=1,CONCATENATE(C316," ",1),"")</f>
        <v/>
      </c>
    </row>
    <row r="317" customFormat="false" ht="100.5" hidden="false" customHeight="true" outlineLevel="0" collapsed="false">
      <c r="A317" s="25" t="s">
        <v>600</v>
      </c>
      <c r="B317" s="21" t="str">
        <f aca="false">IF(Q317="","",Q317)</f>
        <v/>
      </c>
      <c r="C317" s="26" t="str">
        <f aca="false">IF(E317="","",CONCATENATE("L",A317))</f>
        <v/>
      </c>
      <c r="D317" s="27"/>
      <c r="E317" s="42"/>
      <c r="F317" s="39" t="str">
        <f aca="false">IF(E317="","",TRIM(#REF!))</f>
        <v/>
      </c>
      <c r="G317" s="40" t="str">
        <f aca="false">IF(E317="","",TRIM(UPPER(#REF!)))</f>
        <v/>
      </c>
      <c r="H317" s="44"/>
      <c r="I317" s="44"/>
      <c r="J317" s="43"/>
      <c r="K317" s="41"/>
      <c r="L317" s="41"/>
      <c r="M317" s="45"/>
      <c r="N317" s="42"/>
      <c r="O317" s="42"/>
      <c r="Q317" s="20" t="str">
        <f aca="false">IF(AND(R317="",S317="",U317=""),"",IF(OR(R317=1,S317=1),"ERRORI / ANOMALIE","OK"))</f>
        <v/>
      </c>
      <c r="R317" s="21" t="str">
        <f aca="false">IF(U317="","",IF(SUM(X317:AC317)+SUM(AF317:AP317)&gt;0,1,""))</f>
        <v/>
      </c>
      <c r="S317" s="21" t="str">
        <f aca="false">IF(U317="","",IF(_xlfn.IFNA(VLOOKUP(CONCATENATE(C317," ",1),Partecipanti!AE$10:AF$1203,2,0),1)=1,"",1))</f>
        <v/>
      </c>
      <c r="U317" s="36" t="str">
        <f aca="false">TRIM(E317)</f>
        <v/>
      </c>
      <c r="V317" s="36"/>
      <c r="W317" s="36" t="str">
        <f aca="false">IF(R317="","",1)</f>
        <v/>
      </c>
      <c r="X317" s="36" t="str">
        <f aca="false">IF(U317="","",IF(COUNTIF(U$7:U$601,U317)=1,"",COUNTIF(U$7:U$601,U317)))</f>
        <v/>
      </c>
      <c r="Y317" s="36" t="str">
        <f aca="false">IF(X317="","",IF(X317&gt;1,1,""))</f>
        <v/>
      </c>
      <c r="Z317" s="36" t="str">
        <f aca="false">IF(U317="","",IF(LEN(TRIM(U317))&lt;&gt;10,1,""))</f>
        <v/>
      </c>
      <c r="AB317" s="36" t="str">
        <f aca="false">IF(U317="","",IF(OR(LEN(TRIM(H317))&gt;250,LEN(TRIM(H317))&lt;1),1,""))</f>
        <v/>
      </c>
      <c r="AC317" s="36" t="str">
        <f aca="false">IF(U317="","",IF(OR(LEN(TRIM(H317))&gt;220,LEN(TRIM(H317))&lt;1),1,""))</f>
        <v/>
      </c>
      <c r="AD317" s="37" t="str">
        <f aca="false">IF(U317="","",LEN(TRIM(H317)))</f>
        <v/>
      </c>
      <c r="AF317" s="36" t="str">
        <f aca="false">IF(I317="","",_xlfn.IFNA(VLOOKUP(I317,TabelleFisse!$B$4:$C$21,2,0),1))</f>
        <v/>
      </c>
      <c r="AH317" s="36" t="str">
        <f aca="false">IF(U317="","",IF(OR(ISNUMBER(J317)=0,J317&lt;0),1,""))</f>
        <v/>
      </c>
      <c r="AI317" s="36" t="str">
        <f aca="false">IF(U317="","",IF(OR(ISNUMBER(M317)=0,M317&lt;0),1,""))</f>
        <v/>
      </c>
      <c r="AK317" s="36" t="str">
        <f aca="false">IF(OR(U317="",K317=""),"",IF(OR(K317&lt;TabelleFisse!E$4,K317&gt;TabelleFisse!E$5),1,""))</f>
        <v/>
      </c>
      <c r="AL317" s="36" t="str">
        <f aca="false">IF(OR(U317="",L317=""),"",IF(OR(L317&lt;TabelleFisse!E$4,L317&gt;TabelleFisse!E$5),1,""))</f>
        <v/>
      </c>
      <c r="AM317" s="36" t="str">
        <f aca="false">IF(OR(U317="",K317=""),"",IF(K317&gt;TabelleFisse!E$6,1,""))</f>
        <v/>
      </c>
      <c r="AN317" s="36" t="str">
        <f aca="false">IF(OR(U317="",L317=""),"",IF(L317&gt;TabelleFisse!E$6,1,""))</f>
        <v/>
      </c>
      <c r="AP317" s="36" t="str">
        <f aca="false">IF(U317="","",_xlfn.IFNA(VLOOKUP(C317,Partecipanti!$N$10:$O$1203,2,0),1))</f>
        <v/>
      </c>
      <c r="AS317" s="37" t="str">
        <f aca="false">IF(R317=1,CONCATENATE(C317," ",1),"")</f>
        <v/>
      </c>
    </row>
    <row r="318" customFormat="false" ht="100.5" hidden="false" customHeight="true" outlineLevel="0" collapsed="false">
      <c r="A318" s="25" t="s">
        <v>601</v>
      </c>
      <c r="B318" s="21" t="str">
        <f aca="false">IF(Q318="","",Q318)</f>
        <v/>
      </c>
      <c r="C318" s="26" t="str">
        <f aca="false">IF(E318="","",CONCATENATE("L",A318))</f>
        <v/>
      </c>
      <c r="D318" s="27"/>
      <c r="E318" s="42"/>
      <c r="F318" s="39" t="str">
        <f aca="false">IF(E318="","",TRIM(#REF!))</f>
        <v/>
      </c>
      <c r="G318" s="40" t="str">
        <f aca="false">IF(E318="","",TRIM(UPPER(#REF!)))</f>
        <v/>
      </c>
      <c r="H318" s="44"/>
      <c r="I318" s="44"/>
      <c r="J318" s="43"/>
      <c r="K318" s="41"/>
      <c r="L318" s="41"/>
      <c r="M318" s="45"/>
      <c r="N318" s="42"/>
      <c r="O318" s="42"/>
      <c r="Q318" s="20" t="str">
        <f aca="false">IF(AND(R318="",S318="",U318=""),"",IF(OR(R318=1,S318=1),"ERRORI / ANOMALIE","OK"))</f>
        <v/>
      </c>
      <c r="R318" s="21" t="str">
        <f aca="false">IF(U318="","",IF(SUM(X318:AC318)+SUM(AF318:AP318)&gt;0,1,""))</f>
        <v/>
      </c>
      <c r="S318" s="21" t="str">
        <f aca="false">IF(U318="","",IF(_xlfn.IFNA(VLOOKUP(CONCATENATE(C318," ",1),Partecipanti!AE$10:AF$1203,2,0),1)=1,"",1))</f>
        <v/>
      </c>
      <c r="U318" s="36" t="str">
        <f aca="false">TRIM(E318)</f>
        <v/>
      </c>
      <c r="V318" s="36"/>
      <c r="W318" s="36" t="str">
        <f aca="false">IF(R318="","",1)</f>
        <v/>
      </c>
      <c r="X318" s="36" t="str">
        <f aca="false">IF(U318="","",IF(COUNTIF(U$7:U$601,U318)=1,"",COUNTIF(U$7:U$601,U318)))</f>
        <v/>
      </c>
      <c r="Y318" s="36" t="str">
        <f aca="false">IF(X318="","",IF(X318&gt;1,1,""))</f>
        <v/>
      </c>
      <c r="Z318" s="36" t="str">
        <f aca="false">IF(U318="","",IF(LEN(TRIM(U318))&lt;&gt;10,1,""))</f>
        <v/>
      </c>
      <c r="AB318" s="36" t="str">
        <f aca="false">IF(U318="","",IF(OR(LEN(TRIM(H318))&gt;250,LEN(TRIM(H318))&lt;1),1,""))</f>
        <v/>
      </c>
      <c r="AC318" s="36" t="str">
        <f aca="false">IF(U318="","",IF(OR(LEN(TRIM(H318))&gt;220,LEN(TRIM(H318))&lt;1),1,""))</f>
        <v/>
      </c>
      <c r="AD318" s="37" t="str">
        <f aca="false">IF(U318="","",LEN(TRIM(H318)))</f>
        <v/>
      </c>
      <c r="AF318" s="36" t="str">
        <f aca="false">IF(I318="","",_xlfn.IFNA(VLOOKUP(I318,TabelleFisse!$B$4:$C$21,2,0),1))</f>
        <v/>
      </c>
      <c r="AH318" s="36" t="str">
        <f aca="false">IF(U318="","",IF(OR(ISNUMBER(J318)=0,J318&lt;0),1,""))</f>
        <v/>
      </c>
      <c r="AI318" s="36" t="str">
        <f aca="false">IF(U318="","",IF(OR(ISNUMBER(M318)=0,M318&lt;0),1,""))</f>
        <v/>
      </c>
      <c r="AK318" s="36" t="str">
        <f aca="false">IF(OR(U318="",K318=""),"",IF(OR(K318&lt;TabelleFisse!E$4,K318&gt;TabelleFisse!E$5),1,""))</f>
        <v/>
      </c>
      <c r="AL318" s="36" t="str">
        <f aca="false">IF(OR(U318="",L318=""),"",IF(OR(L318&lt;TabelleFisse!E$4,L318&gt;TabelleFisse!E$5),1,""))</f>
        <v/>
      </c>
      <c r="AM318" s="36" t="str">
        <f aca="false">IF(OR(U318="",K318=""),"",IF(K318&gt;TabelleFisse!E$6,1,""))</f>
        <v/>
      </c>
      <c r="AN318" s="36" t="str">
        <f aca="false">IF(OR(U318="",L318=""),"",IF(L318&gt;TabelleFisse!E$6,1,""))</f>
        <v/>
      </c>
      <c r="AP318" s="36" t="str">
        <f aca="false">IF(U318="","",_xlfn.IFNA(VLOOKUP(C318,Partecipanti!$N$10:$O$1203,2,0),1))</f>
        <v/>
      </c>
      <c r="AS318" s="37" t="str">
        <f aca="false">IF(R318=1,CONCATENATE(C318," ",1),"")</f>
        <v/>
      </c>
    </row>
    <row r="319" customFormat="false" ht="100.5" hidden="false" customHeight="true" outlineLevel="0" collapsed="false">
      <c r="A319" s="25" t="s">
        <v>602</v>
      </c>
      <c r="B319" s="21" t="str">
        <f aca="false">IF(Q319="","",Q319)</f>
        <v/>
      </c>
      <c r="C319" s="26" t="str">
        <f aca="false">IF(E319="","",CONCATENATE("L",A319))</f>
        <v/>
      </c>
      <c r="D319" s="27"/>
      <c r="E319" s="42"/>
      <c r="F319" s="39" t="str">
        <f aca="false">IF(E319="","",TRIM(#REF!))</f>
        <v/>
      </c>
      <c r="G319" s="40" t="str">
        <f aca="false">IF(E319="","",TRIM(UPPER(#REF!)))</f>
        <v/>
      </c>
      <c r="H319" s="44"/>
      <c r="I319" s="44"/>
      <c r="J319" s="43"/>
      <c r="K319" s="41"/>
      <c r="L319" s="41"/>
      <c r="M319" s="45"/>
      <c r="N319" s="42"/>
      <c r="O319" s="42"/>
      <c r="Q319" s="20" t="str">
        <f aca="false">IF(AND(R319="",S319="",U319=""),"",IF(OR(R319=1,S319=1),"ERRORI / ANOMALIE","OK"))</f>
        <v/>
      </c>
      <c r="R319" s="21" t="str">
        <f aca="false">IF(U319="","",IF(SUM(X319:AC319)+SUM(AF319:AP319)&gt;0,1,""))</f>
        <v/>
      </c>
      <c r="S319" s="21" t="str">
        <f aca="false">IF(U319="","",IF(_xlfn.IFNA(VLOOKUP(CONCATENATE(C319," ",1),Partecipanti!AE$10:AF$1203,2,0),1)=1,"",1))</f>
        <v/>
      </c>
      <c r="U319" s="36" t="str">
        <f aca="false">TRIM(E319)</f>
        <v/>
      </c>
      <c r="V319" s="36"/>
      <c r="W319" s="36" t="str">
        <f aca="false">IF(R319="","",1)</f>
        <v/>
      </c>
      <c r="X319" s="36" t="str">
        <f aca="false">IF(U319="","",IF(COUNTIF(U$7:U$601,U319)=1,"",COUNTIF(U$7:U$601,U319)))</f>
        <v/>
      </c>
      <c r="Y319" s="36" t="str">
        <f aca="false">IF(X319="","",IF(X319&gt;1,1,""))</f>
        <v/>
      </c>
      <c r="Z319" s="36" t="str">
        <f aca="false">IF(U319="","",IF(LEN(TRIM(U319))&lt;&gt;10,1,""))</f>
        <v/>
      </c>
      <c r="AB319" s="36" t="str">
        <f aca="false">IF(U319="","",IF(OR(LEN(TRIM(H319))&gt;250,LEN(TRIM(H319))&lt;1),1,""))</f>
        <v/>
      </c>
      <c r="AC319" s="36" t="str">
        <f aca="false">IF(U319="","",IF(OR(LEN(TRIM(H319))&gt;220,LEN(TRIM(H319))&lt;1),1,""))</f>
        <v/>
      </c>
      <c r="AD319" s="37" t="str">
        <f aca="false">IF(U319="","",LEN(TRIM(H319)))</f>
        <v/>
      </c>
      <c r="AF319" s="36" t="str">
        <f aca="false">IF(I319="","",_xlfn.IFNA(VLOOKUP(I319,TabelleFisse!$B$4:$C$21,2,0),1))</f>
        <v/>
      </c>
      <c r="AH319" s="36" t="str">
        <f aca="false">IF(U319="","",IF(OR(ISNUMBER(J319)=0,J319&lt;0),1,""))</f>
        <v/>
      </c>
      <c r="AI319" s="36" t="str">
        <f aca="false">IF(U319="","",IF(OR(ISNUMBER(M319)=0,M319&lt;0),1,""))</f>
        <v/>
      </c>
      <c r="AK319" s="36" t="str">
        <f aca="false">IF(OR(U319="",K319=""),"",IF(OR(K319&lt;TabelleFisse!E$4,K319&gt;TabelleFisse!E$5),1,""))</f>
        <v/>
      </c>
      <c r="AL319" s="36" t="str">
        <f aca="false">IF(OR(U319="",L319=""),"",IF(OR(L319&lt;TabelleFisse!E$4,L319&gt;TabelleFisse!E$5),1,""))</f>
        <v/>
      </c>
      <c r="AM319" s="36" t="str">
        <f aca="false">IF(OR(U319="",K319=""),"",IF(K319&gt;TabelleFisse!E$6,1,""))</f>
        <v/>
      </c>
      <c r="AN319" s="36" t="str">
        <f aca="false">IF(OR(U319="",L319=""),"",IF(L319&gt;TabelleFisse!E$6,1,""))</f>
        <v/>
      </c>
      <c r="AP319" s="36" t="str">
        <f aca="false">IF(U319="","",_xlfn.IFNA(VLOOKUP(C319,Partecipanti!$N$10:$O$1203,2,0),1))</f>
        <v/>
      </c>
      <c r="AS319" s="37" t="str">
        <f aca="false">IF(R319=1,CONCATENATE(C319," ",1),"")</f>
        <v/>
      </c>
    </row>
    <row r="320" customFormat="false" ht="100.5" hidden="false" customHeight="true" outlineLevel="0" collapsed="false">
      <c r="A320" s="25" t="s">
        <v>603</v>
      </c>
      <c r="B320" s="21" t="str">
        <f aca="false">IF(Q320="","",Q320)</f>
        <v/>
      </c>
      <c r="C320" s="26" t="str">
        <f aca="false">IF(E320="","",CONCATENATE("L",A320))</f>
        <v/>
      </c>
      <c r="D320" s="27"/>
      <c r="E320" s="42"/>
      <c r="F320" s="39" t="str">
        <f aca="false">IF(E320="","",TRIM(#REF!))</f>
        <v/>
      </c>
      <c r="G320" s="40" t="str">
        <f aca="false">IF(E320="","",TRIM(UPPER(#REF!)))</f>
        <v/>
      </c>
      <c r="H320" s="44"/>
      <c r="I320" s="44"/>
      <c r="J320" s="43"/>
      <c r="K320" s="41"/>
      <c r="L320" s="41"/>
      <c r="M320" s="45"/>
      <c r="N320" s="42"/>
      <c r="O320" s="42"/>
      <c r="Q320" s="20" t="str">
        <f aca="false">IF(AND(R320="",S320="",U320=""),"",IF(OR(R320=1,S320=1),"ERRORI / ANOMALIE","OK"))</f>
        <v/>
      </c>
      <c r="R320" s="21" t="str">
        <f aca="false">IF(U320="","",IF(SUM(X320:AC320)+SUM(AF320:AP320)&gt;0,1,""))</f>
        <v/>
      </c>
      <c r="S320" s="21" t="str">
        <f aca="false">IF(U320="","",IF(_xlfn.IFNA(VLOOKUP(CONCATENATE(C320," ",1),Partecipanti!AE$10:AF$1203,2,0),1)=1,"",1))</f>
        <v/>
      </c>
      <c r="U320" s="36" t="str">
        <f aca="false">TRIM(E320)</f>
        <v/>
      </c>
      <c r="V320" s="36"/>
      <c r="W320" s="36" t="str">
        <f aca="false">IF(R320="","",1)</f>
        <v/>
      </c>
      <c r="X320" s="36" t="str">
        <f aca="false">IF(U320="","",IF(COUNTIF(U$7:U$601,U320)=1,"",COUNTIF(U$7:U$601,U320)))</f>
        <v/>
      </c>
      <c r="Y320" s="36" t="str">
        <f aca="false">IF(X320="","",IF(X320&gt;1,1,""))</f>
        <v/>
      </c>
      <c r="Z320" s="36" t="str">
        <f aca="false">IF(U320="","",IF(LEN(TRIM(U320))&lt;&gt;10,1,""))</f>
        <v/>
      </c>
      <c r="AB320" s="36" t="str">
        <f aca="false">IF(U320="","",IF(OR(LEN(TRIM(H320))&gt;250,LEN(TRIM(H320))&lt;1),1,""))</f>
        <v/>
      </c>
      <c r="AC320" s="36" t="str">
        <f aca="false">IF(U320="","",IF(OR(LEN(TRIM(H320))&gt;220,LEN(TRIM(H320))&lt;1),1,""))</f>
        <v/>
      </c>
      <c r="AD320" s="37" t="str">
        <f aca="false">IF(U320="","",LEN(TRIM(H320)))</f>
        <v/>
      </c>
      <c r="AF320" s="36" t="str">
        <f aca="false">IF(I320="","",_xlfn.IFNA(VLOOKUP(I320,TabelleFisse!$B$4:$C$21,2,0),1))</f>
        <v/>
      </c>
      <c r="AH320" s="36" t="str">
        <f aca="false">IF(U320="","",IF(OR(ISNUMBER(J320)=0,J320&lt;0),1,""))</f>
        <v/>
      </c>
      <c r="AI320" s="36" t="str">
        <f aca="false">IF(U320="","",IF(OR(ISNUMBER(M320)=0,M320&lt;0),1,""))</f>
        <v/>
      </c>
      <c r="AK320" s="36" t="str">
        <f aca="false">IF(OR(U320="",K320=""),"",IF(OR(K320&lt;TabelleFisse!E$4,K320&gt;TabelleFisse!E$5),1,""))</f>
        <v/>
      </c>
      <c r="AL320" s="36" t="str">
        <f aca="false">IF(OR(U320="",L320=""),"",IF(OR(L320&lt;TabelleFisse!E$4,L320&gt;TabelleFisse!E$5),1,""))</f>
        <v/>
      </c>
      <c r="AM320" s="36" t="str">
        <f aca="false">IF(OR(U320="",K320=""),"",IF(K320&gt;TabelleFisse!E$6,1,""))</f>
        <v/>
      </c>
      <c r="AN320" s="36" t="str">
        <f aca="false">IF(OR(U320="",L320=""),"",IF(L320&gt;TabelleFisse!E$6,1,""))</f>
        <v/>
      </c>
      <c r="AP320" s="36" t="str">
        <f aca="false">IF(U320="","",_xlfn.IFNA(VLOOKUP(C320,Partecipanti!$N$10:$O$1203,2,0),1))</f>
        <v/>
      </c>
      <c r="AS320" s="37" t="str">
        <f aca="false">IF(R320=1,CONCATENATE(C320," ",1),"")</f>
        <v/>
      </c>
    </row>
    <row r="321" customFormat="false" ht="100.5" hidden="false" customHeight="true" outlineLevel="0" collapsed="false">
      <c r="A321" s="25" t="s">
        <v>604</v>
      </c>
      <c r="B321" s="21" t="str">
        <f aca="false">IF(Q321="","",Q321)</f>
        <v/>
      </c>
      <c r="C321" s="26" t="str">
        <f aca="false">IF(E321="","",CONCATENATE("L",A321))</f>
        <v/>
      </c>
      <c r="D321" s="27"/>
      <c r="E321" s="42"/>
      <c r="F321" s="39" t="str">
        <f aca="false">IF(E321="","",TRIM(#REF!))</f>
        <v/>
      </c>
      <c r="G321" s="40" t="str">
        <f aca="false">IF(E321="","",TRIM(UPPER(#REF!)))</f>
        <v/>
      </c>
      <c r="H321" s="44"/>
      <c r="I321" s="44"/>
      <c r="J321" s="43"/>
      <c r="K321" s="41"/>
      <c r="L321" s="41"/>
      <c r="M321" s="45"/>
      <c r="N321" s="42"/>
      <c r="O321" s="42"/>
      <c r="Q321" s="20" t="str">
        <f aca="false">IF(AND(R321="",S321="",U321=""),"",IF(OR(R321=1,S321=1),"ERRORI / ANOMALIE","OK"))</f>
        <v/>
      </c>
      <c r="R321" s="21" t="str">
        <f aca="false">IF(U321="","",IF(SUM(X321:AC321)+SUM(AF321:AP321)&gt;0,1,""))</f>
        <v/>
      </c>
      <c r="S321" s="21" t="str">
        <f aca="false">IF(U321="","",IF(_xlfn.IFNA(VLOOKUP(CONCATENATE(C321," ",1),Partecipanti!AE$10:AF$1203,2,0),1)=1,"",1))</f>
        <v/>
      </c>
      <c r="U321" s="36" t="str">
        <f aca="false">TRIM(E321)</f>
        <v/>
      </c>
      <c r="V321" s="36"/>
      <c r="W321" s="36" t="str">
        <f aca="false">IF(R321="","",1)</f>
        <v/>
      </c>
      <c r="X321" s="36" t="str">
        <f aca="false">IF(U321="","",IF(COUNTIF(U$7:U$601,U321)=1,"",COUNTIF(U$7:U$601,U321)))</f>
        <v/>
      </c>
      <c r="Y321" s="36" t="str">
        <f aca="false">IF(X321="","",IF(X321&gt;1,1,""))</f>
        <v/>
      </c>
      <c r="Z321" s="36" t="str">
        <f aca="false">IF(U321="","",IF(LEN(TRIM(U321))&lt;&gt;10,1,""))</f>
        <v/>
      </c>
      <c r="AB321" s="36" t="str">
        <f aca="false">IF(U321="","",IF(OR(LEN(TRIM(H321))&gt;250,LEN(TRIM(H321))&lt;1),1,""))</f>
        <v/>
      </c>
      <c r="AC321" s="36" t="str">
        <f aca="false">IF(U321="","",IF(OR(LEN(TRIM(H321))&gt;220,LEN(TRIM(H321))&lt;1),1,""))</f>
        <v/>
      </c>
      <c r="AD321" s="37" t="str">
        <f aca="false">IF(U321="","",LEN(TRIM(H321)))</f>
        <v/>
      </c>
      <c r="AF321" s="36" t="str">
        <f aca="false">IF(I321="","",_xlfn.IFNA(VLOOKUP(I321,TabelleFisse!$B$4:$C$21,2,0),1))</f>
        <v/>
      </c>
      <c r="AH321" s="36" t="str">
        <f aca="false">IF(U321="","",IF(OR(ISNUMBER(J321)=0,J321&lt;0),1,""))</f>
        <v/>
      </c>
      <c r="AI321" s="36" t="str">
        <f aca="false">IF(U321="","",IF(OR(ISNUMBER(M321)=0,M321&lt;0),1,""))</f>
        <v/>
      </c>
      <c r="AK321" s="36" t="str">
        <f aca="false">IF(OR(U321="",K321=""),"",IF(OR(K321&lt;TabelleFisse!E$4,K321&gt;TabelleFisse!E$5),1,""))</f>
        <v/>
      </c>
      <c r="AL321" s="36" t="str">
        <f aca="false">IF(OR(U321="",L321=""),"",IF(OR(L321&lt;TabelleFisse!E$4,L321&gt;TabelleFisse!E$5),1,""))</f>
        <v/>
      </c>
      <c r="AM321" s="36" t="str">
        <f aca="false">IF(OR(U321="",K321=""),"",IF(K321&gt;TabelleFisse!E$6,1,""))</f>
        <v/>
      </c>
      <c r="AN321" s="36" t="str">
        <f aca="false">IF(OR(U321="",L321=""),"",IF(L321&gt;TabelleFisse!E$6,1,""))</f>
        <v/>
      </c>
      <c r="AP321" s="36" t="str">
        <f aca="false">IF(U321="","",_xlfn.IFNA(VLOOKUP(C321,Partecipanti!$N$10:$O$1203,2,0),1))</f>
        <v/>
      </c>
      <c r="AS321" s="37" t="str">
        <f aca="false">IF(R321=1,CONCATENATE(C321," ",1),"")</f>
        <v/>
      </c>
    </row>
    <row r="322" customFormat="false" ht="100.5" hidden="false" customHeight="true" outlineLevel="0" collapsed="false">
      <c r="A322" s="25" t="s">
        <v>605</v>
      </c>
      <c r="B322" s="21" t="str">
        <f aca="false">IF(Q322="","",Q322)</f>
        <v/>
      </c>
      <c r="C322" s="26" t="str">
        <f aca="false">IF(E322="","",CONCATENATE("L",A322))</f>
        <v/>
      </c>
      <c r="D322" s="27"/>
      <c r="E322" s="42"/>
      <c r="F322" s="39" t="str">
        <f aca="false">IF(E322="","",TRIM(#REF!))</f>
        <v/>
      </c>
      <c r="G322" s="40" t="str">
        <f aca="false">IF(E322="","",TRIM(UPPER(#REF!)))</f>
        <v/>
      </c>
      <c r="H322" s="44"/>
      <c r="I322" s="44"/>
      <c r="J322" s="43"/>
      <c r="K322" s="41"/>
      <c r="L322" s="41"/>
      <c r="M322" s="45"/>
      <c r="N322" s="42"/>
      <c r="O322" s="42"/>
      <c r="Q322" s="20" t="str">
        <f aca="false">IF(AND(R322="",S322="",U322=""),"",IF(OR(R322=1,S322=1),"ERRORI / ANOMALIE","OK"))</f>
        <v/>
      </c>
      <c r="R322" s="21" t="str">
        <f aca="false">IF(U322="","",IF(SUM(X322:AC322)+SUM(AF322:AP322)&gt;0,1,""))</f>
        <v/>
      </c>
      <c r="S322" s="21" t="str">
        <f aca="false">IF(U322="","",IF(_xlfn.IFNA(VLOOKUP(CONCATENATE(C322," ",1),Partecipanti!AE$10:AF$1203,2,0),1)=1,"",1))</f>
        <v/>
      </c>
      <c r="U322" s="36" t="str">
        <f aca="false">TRIM(E322)</f>
        <v/>
      </c>
      <c r="V322" s="36"/>
      <c r="W322" s="36" t="str">
        <f aca="false">IF(R322="","",1)</f>
        <v/>
      </c>
      <c r="X322" s="36" t="str">
        <f aca="false">IF(U322="","",IF(COUNTIF(U$7:U$601,U322)=1,"",COUNTIF(U$7:U$601,U322)))</f>
        <v/>
      </c>
      <c r="Y322" s="36" t="str">
        <f aca="false">IF(X322="","",IF(X322&gt;1,1,""))</f>
        <v/>
      </c>
      <c r="Z322" s="36" t="str">
        <f aca="false">IF(U322="","",IF(LEN(TRIM(U322))&lt;&gt;10,1,""))</f>
        <v/>
      </c>
      <c r="AB322" s="36" t="str">
        <f aca="false">IF(U322="","",IF(OR(LEN(TRIM(H322))&gt;250,LEN(TRIM(H322))&lt;1),1,""))</f>
        <v/>
      </c>
      <c r="AC322" s="36" t="str">
        <f aca="false">IF(U322="","",IF(OR(LEN(TRIM(H322))&gt;220,LEN(TRIM(H322))&lt;1),1,""))</f>
        <v/>
      </c>
      <c r="AD322" s="37" t="str">
        <f aca="false">IF(U322="","",LEN(TRIM(H322)))</f>
        <v/>
      </c>
      <c r="AF322" s="36" t="str">
        <f aca="false">IF(I322="","",_xlfn.IFNA(VLOOKUP(I322,TabelleFisse!$B$4:$C$21,2,0),1))</f>
        <v/>
      </c>
      <c r="AH322" s="36" t="str">
        <f aca="false">IF(U322="","",IF(OR(ISNUMBER(J322)=0,J322&lt;0),1,""))</f>
        <v/>
      </c>
      <c r="AI322" s="36" t="str">
        <f aca="false">IF(U322="","",IF(OR(ISNUMBER(M322)=0,M322&lt;0),1,""))</f>
        <v/>
      </c>
      <c r="AK322" s="36" t="str">
        <f aca="false">IF(OR(U322="",K322=""),"",IF(OR(K322&lt;TabelleFisse!E$4,K322&gt;TabelleFisse!E$5),1,""))</f>
        <v/>
      </c>
      <c r="AL322" s="36" t="str">
        <f aca="false">IF(OR(U322="",L322=""),"",IF(OR(L322&lt;TabelleFisse!E$4,L322&gt;TabelleFisse!E$5),1,""))</f>
        <v/>
      </c>
      <c r="AM322" s="36" t="str">
        <f aca="false">IF(OR(U322="",K322=""),"",IF(K322&gt;TabelleFisse!E$6,1,""))</f>
        <v/>
      </c>
      <c r="AN322" s="36" t="str">
        <f aca="false">IF(OR(U322="",L322=""),"",IF(L322&gt;TabelleFisse!E$6,1,""))</f>
        <v/>
      </c>
      <c r="AP322" s="36" t="str">
        <f aca="false">IF(U322="","",_xlfn.IFNA(VLOOKUP(C322,Partecipanti!$N$10:$O$1203,2,0),1))</f>
        <v/>
      </c>
      <c r="AS322" s="37" t="str">
        <f aca="false">IF(R322=1,CONCATENATE(C322," ",1),"")</f>
        <v/>
      </c>
    </row>
    <row r="323" customFormat="false" ht="100.5" hidden="false" customHeight="true" outlineLevel="0" collapsed="false">
      <c r="A323" s="25" t="s">
        <v>606</v>
      </c>
      <c r="B323" s="21" t="str">
        <f aca="false">IF(Q323="","",Q323)</f>
        <v/>
      </c>
      <c r="C323" s="26" t="str">
        <f aca="false">IF(E323="","",CONCATENATE("L",A323))</f>
        <v/>
      </c>
      <c r="D323" s="27"/>
      <c r="E323" s="42"/>
      <c r="F323" s="39" t="str">
        <f aca="false">IF(E323="","",TRIM(#REF!))</f>
        <v/>
      </c>
      <c r="G323" s="40" t="str">
        <f aca="false">IF(E323="","",TRIM(UPPER(#REF!)))</f>
        <v/>
      </c>
      <c r="H323" s="44"/>
      <c r="I323" s="44"/>
      <c r="J323" s="43"/>
      <c r="K323" s="41"/>
      <c r="L323" s="41"/>
      <c r="M323" s="45"/>
      <c r="N323" s="42"/>
      <c r="O323" s="42"/>
      <c r="Q323" s="20" t="str">
        <f aca="false">IF(AND(R323="",S323="",U323=""),"",IF(OR(R323=1,S323=1),"ERRORI / ANOMALIE","OK"))</f>
        <v/>
      </c>
      <c r="R323" s="21" t="str">
        <f aca="false">IF(U323="","",IF(SUM(X323:AC323)+SUM(AF323:AP323)&gt;0,1,""))</f>
        <v/>
      </c>
      <c r="S323" s="21" t="str">
        <f aca="false">IF(U323="","",IF(_xlfn.IFNA(VLOOKUP(CONCATENATE(C323," ",1),Partecipanti!AE$10:AF$1203,2,0),1)=1,"",1))</f>
        <v/>
      </c>
      <c r="U323" s="36" t="str">
        <f aca="false">TRIM(E323)</f>
        <v/>
      </c>
      <c r="V323" s="36"/>
      <c r="W323" s="36" t="str">
        <f aca="false">IF(R323="","",1)</f>
        <v/>
      </c>
      <c r="X323" s="36" t="str">
        <f aca="false">IF(U323="","",IF(COUNTIF(U$7:U$601,U323)=1,"",COUNTIF(U$7:U$601,U323)))</f>
        <v/>
      </c>
      <c r="Y323" s="36" t="str">
        <f aca="false">IF(X323="","",IF(X323&gt;1,1,""))</f>
        <v/>
      </c>
      <c r="Z323" s="36" t="str">
        <f aca="false">IF(U323="","",IF(LEN(TRIM(U323))&lt;&gt;10,1,""))</f>
        <v/>
      </c>
      <c r="AB323" s="36" t="str">
        <f aca="false">IF(U323="","",IF(OR(LEN(TRIM(H323))&gt;250,LEN(TRIM(H323))&lt;1),1,""))</f>
        <v/>
      </c>
      <c r="AC323" s="36" t="str">
        <f aca="false">IF(U323="","",IF(OR(LEN(TRIM(H323))&gt;220,LEN(TRIM(H323))&lt;1),1,""))</f>
        <v/>
      </c>
      <c r="AD323" s="37" t="str">
        <f aca="false">IF(U323="","",LEN(TRIM(H323)))</f>
        <v/>
      </c>
      <c r="AF323" s="36" t="str">
        <f aca="false">IF(I323="","",_xlfn.IFNA(VLOOKUP(I323,TabelleFisse!$B$4:$C$21,2,0),1))</f>
        <v/>
      </c>
      <c r="AH323" s="36" t="str">
        <f aca="false">IF(U323="","",IF(OR(ISNUMBER(J323)=0,J323&lt;0),1,""))</f>
        <v/>
      </c>
      <c r="AI323" s="36" t="str">
        <f aca="false">IF(U323="","",IF(OR(ISNUMBER(M323)=0,M323&lt;0),1,""))</f>
        <v/>
      </c>
      <c r="AK323" s="36" t="str">
        <f aca="false">IF(OR(U323="",K323=""),"",IF(OR(K323&lt;TabelleFisse!E$4,K323&gt;TabelleFisse!E$5),1,""))</f>
        <v/>
      </c>
      <c r="AL323" s="36" t="str">
        <f aca="false">IF(OR(U323="",L323=""),"",IF(OR(L323&lt;TabelleFisse!E$4,L323&gt;TabelleFisse!E$5),1,""))</f>
        <v/>
      </c>
      <c r="AM323" s="36" t="str">
        <f aca="false">IF(OR(U323="",K323=""),"",IF(K323&gt;TabelleFisse!E$6,1,""))</f>
        <v/>
      </c>
      <c r="AN323" s="36" t="str">
        <f aca="false">IF(OR(U323="",L323=""),"",IF(L323&gt;TabelleFisse!E$6,1,""))</f>
        <v/>
      </c>
      <c r="AP323" s="36" t="str">
        <f aca="false">IF(U323="","",_xlfn.IFNA(VLOOKUP(C323,Partecipanti!$N$10:$O$1203,2,0),1))</f>
        <v/>
      </c>
      <c r="AS323" s="37" t="str">
        <f aca="false">IF(R323=1,CONCATENATE(C323," ",1),"")</f>
        <v/>
      </c>
    </row>
    <row r="324" customFormat="false" ht="100.5" hidden="false" customHeight="true" outlineLevel="0" collapsed="false">
      <c r="A324" s="25" t="s">
        <v>607</v>
      </c>
      <c r="B324" s="21" t="str">
        <f aca="false">IF(Q324="","",Q324)</f>
        <v/>
      </c>
      <c r="C324" s="26" t="str">
        <f aca="false">IF(E324="","",CONCATENATE("L",A324))</f>
        <v/>
      </c>
      <c r="D324" s="27"/>
      <c r="E324" s="42"/>
      <c r="F324" s="39" t="str">
        <f aca="false">IF(E324="","",TRIM(#REF!))</f>
        <v/>
      </c>
      <c r="G324" s="40" t="str">
        <f aca="false">IF(E324="","",TRIM(UPPER(#REF!)))</f>
        <v/>
      </c>
      <c r="H324" s="44"/>
      <c r="I324" s="44"/>
      <c r="J324" s="43"/>
      <c r="K324" s="41"/>
      <c r="L324" s="41"/>
      <c r="M324" s="45"/>
      <c r="N324" s="42"/>
      <c r="O324" s="42"/>
      <c r="Q324" s="20" t="str">
        <f aca="false">IF(AND(R324="",S324="",U324=""),"",IF(OR(R324=1,S324=1),"ERRORI / ANOMALIE","OK"))</f>
        <v/>
      </c>
      <c r="R324" s="21" t="str">
        <f aca="false">IF(U324="","",IF(SUM(X324:AC324)+SUM(AF324:AP324)&gt;0,1,""))</f>
        <v/>
      </c>
      <c r="S324" s="21" t="str">
        <f aca="false">IF(U324="","",IF(_xlfn.IFNA(VLOOKUP(CONCATENATE(C324," ",1),Partecipanti!AE$10:AF$1203,2,0),1)=1,"",1))</f>
        <v/>
      </c>
      <c r="U324" s="36" t="str">
        <f aca="false">TRIM(E324)</f>
        <v/>
      </c>
      <c r="V324" s="36"/>
      <c r="W324" s="36" t="str">
        <f aca="false">IF(R324="","",1)</f>
        <v/>
      </c>
      <c r="X324" s="36" t="str">
        <f aca="false">IF(U324="","",IF(COUNTIF(U$7:U$601,U324)=1,"",COUNTIF(U$7:U$601,U324)))</f>
        <v/>
      </c>
      <c r="Y324" s="36" t="str">
        <f aca="false">IF(X324="","",IF(X324&gt;1,1,""))</f>
        <v/>
      </c>
      <c r="Z324" s="36" t="str">
        <f aca="false">IF(U324="","",IF(LEN(TRIM(U324))&lt;&gt;10,1,""))</f>
        <v/>
      </c>
      <c r="AB324" s="36" t="str">
        <f aca="false">IF(U324="","",IF(OR(LEN(TRIM(H324))&gt;250,LEN(TRIM(H324))&lt;1),1,""))</f>
        <v/>
      </c>
      <c r="AC324" s="36" t="str">
        <f aca="false">IF(U324="","",IF(OR(LEN(TRIM(H324))&gt;220,LEN(TRIM(H324))&lt;1),1,""))</f>
        <v/>
      </c>
      <c r="AD324" s="37" t="str">
        <f aca="false">IF(U324="","",LEN(TRIM(H324)))</f>
        <v/>
      </c>
      <c r="AF324" s="36" t="str">
        <f aca="false">IF(I324="","",_xlfn.IFNA(VLOOKUP(I324,TabelleFisse!$B$4:$C$21,2,0),1))</f>
        <v/>
      </c>
      <c r="AH324" s="36" t="str">
        <f aca="false">IF(U324="","",IF(OR(ISNUMBER(J324)=0,J324&lt;0),1,""))</f>
        <v/>
      </c>
      <c r="AI324" s="36" t="str">
        <f aca="false">IF(U324="","",IF(OR(ISNUMBER(M324)=0,M324&lt;0),1,""))</f>
        <v/>
      </c>
      <c r="AK324" s="36" t="str">
        <f aca="false">IF(OR(U324="",K324=""),"",IF(OR(K324&lt;TabelleFisse!E$4,K324&gt;TabelleFisse!E$5),1,""))</f>
        <v/>
      </c>
      <c r="AL324" s="36" t="str">
        <f aca="false">IF(OR(U324="",L324=""),"",IF(OR(L324&lt;TabelleFisse!E$4,L324&gt;TabelleFisse!E$5),1,""))</f>
        <v/>
      </c>
      <c r="AM324" s="36" t="str">
        <f aca="false">IF(OR(U324="",K324=""),"",IF(K324&gt;TabelleFisse!E$6,1,""))</f>
        <v/>
      </c>
      <c r="AN324" s="36" t="str">
        <f aca="false">IF(OR(U324="",L324=""),"",IF(L324&gt;TabelleFisse!E$6,1,""))</f>
        <v/>
      </c>
      <c r="AP324" s="36" t="str">
        <f aca="false">IF(U324="","",_xlfn.IFNA(VLOOKUP(C324,Partecipanti!$N$10:$O$1203,2,0),1))</f>
        <v/>
      </c>
      <c r="AS324" s="37" t="str">
        <f aca="false">IF(R324=1,CONCATENATE(C324," ",1),"")</f>
        <v/>
      </c>
    </row>
    <row r="325" customFormat="false" ht="100.5" hidden="false" customHeight="true" outlineLevel="0" collapsed="false">
      <c r="A325" s="25" t="s">
        <v>608</v>
      </c>
      <c r="B325" s="21" t="str">
        <f aca="false">IF(Q325="","",Q325)</f>
        <v/>
      </c>
      <c r="C325" s="26" t="str">
        <f aca="false">IF(E325="","",CONCATENATE("L",A325))</f>
        <v/>
      </c>
      <c r="D325" s="27"/>
      <c r="E325" s="42"/>
      <c r="F325" s="39" t="str">
        <f aca="false">IF(E325="","",TRIM(#REF!))</f>
        <v/>
      </c>
      <c r="G325" s="40" t="str">
        <f aca="false">IF(E325="","",TRIM(UPPER(#REF!)))</f>
        <v/>
      </c>
      <c r="H325" s="44"/>
      <c r="I325" s="44"/>
      <c r="J325" s="43"/>
      <c r="K325" s="41"/>
      <c r="L325" s="41"/>
      <c r="M325" s="45"/>
      <c r="N325" s="42"/>
      <c r="O325" s="42"/>
      <c r="Q325" s="20" t="str">
        <f aca="false">IF(AND(R325="",S325="",U325=""),"",IF(OR(R325=1,S325=1),"ERRORI / ANOMALIE","OK"))</f>
        <v/>
      </c>
      <c r="R325" s="21" t="str">
        <f aca="false">IF(U325="","",IF(SUM(X325:AC325)+SUM(AF325:AP325)&gt;0,1,""))</f>
        <v/>
      </c>
      <c r="S325" s="21" t="str">
        <f aca="false">IF(U325="","",IF(_xlfn.IFNA(VLOOKUP(CONCATENATE(C325," ",1),Partecipanti!AE$10:AF$1203,2,0),1)=1,"",1))</f>
        <v/>
      </c>
      <c r="U325" s="36" t="str">
        <f aca="false">TRIM(E325)</f>
        <v/>
      </c>
      <c r="V325" s="36"/>
      <c r="W325" s="36" t="str">
        <f aca="false">IF(R325="","",1)</f>
        <v/>
      </c>
      <c r="X325" s="36" t="str">
        <f aca="false">IF(U325="","",IF(COUNTIF(U$7:U$601,U325)=1,"",COUNTIF(U$7:U$601,U325)))</f>
        <v/>
      </c>
      <c r="Y325" s="36" t="str">
        <f aca="false">IF(X325="","",IF(X325&gt;1,1,""))</f>
        <v/>
      </c>
      <c r="Z325" s="36" t="str">
        <f aca="false">IF(U325="","",IF(LEN(TRIM(U325))&lt;&gt;10,1,""))</f>
        <v/>
      </c>
      <c r="AB325" s="36" t="str">
        <f aca="false">IF(U325="","",IF(OR(LEN(TRIM(H325))&gt;250,LEN(TRIM(H325))&lt;1),1,""))</f>
        <v/>
      </c>
      <c r="AC325" s="36" t="str">
        <f aca="false">IF(U325="","",IF(OR(LEN(TRIM(H325))&gt;220,LEN(TRIM(H325))&lt;1),1,""))</f>
        <v/>
      </c>
      <c r="AD325" s="37" t="str">
        <f aca="false">IF(U325="","",LEN(TRIM(H325)))</f>
        <v/>
      </c>
      <c r="AF325" s="36" t="str">
        <f aca="false">IF(I325="","",_xlfn.IFNA(VLOOKUP(I325,TabelleFisse!$B$4:$C$21,2,0),1))</f>
        <v/>
      </c>
      <c r="AH325" s="36" t="str">
        <f aca="false">IF(U325="","",IF(OR(ISNUMBER(J325)=0,J325&lt;0),1,""))</f>
        <v/>
      </c>
      <c r="AI325" s="36" t="str">
        <f aca="false">IF(U325="","",IF(OR(ISNUMBER(M325)=0,M325&lt;0),1,""))</f>
        <v/>
      </c>
      <c r="AK325" s="36" t="str">
        <f aca="false">IF(OR(U325="",K325=""),"",IF(OR(K325&lt;TabelleFisse!E$4,K325&gt;TabelleFisse!E$5),1,""))</f>
        <v/>
      </c>
      <c r="AL325" s="36" t="str">
        <f aca="false">IF(OR(U325="",L325=""),"",IF(OR(L325&lt;TabelleFisse!E$4,L325&gt;TabelleFisse!E$5),1,""))</f>
        <v/>
      </c>
      <c r="AM325" s="36" t="str">
        <f aca="false">IF(OR(U325="",K325=""),"",IF(K325&gt;TabelleFisse!E$6,1,""))</f>
        <v/>
      </c>
      <c r="AN325" s="36" t="str">
        <f aca="false">IF(OR(U325="",L325=""),"",IF(L325&gt;TabelleFisse!E$6,1,""))</f>
        <v/>
      </c>
      <c r="AP325" s="36" t="str">
        <f aca="false">IF(U325="","",_xlfn.IFNA(VLOOKUP(C325,Partecipanti!$N$10:$O$1203,2,0),1))</f>
        <v/>
      </c>
      <c r="AS325" s="37" t="str">
        <f aca="false">IF(R325=1,CONCATENATE(C325," ",1),"")</f>
        <v/>
      </c>
    </row>
    <row r="326" customFormat="false" ht="100.5" hidden="false" customHeight="true" outlineLevel="0" collapsed="false">
      <c r="A326" s="25" t="s">
        <v>609</v>
      </c>
      <c r="B326" s="21" t="str">
        <f aca="false">IF(Q326="","",Q326)</f>
        <v/>
      </c>
      <c r="C326" s="26" t="str">
        <f aca="false">IF(E326="","",CONCATENATE("L",A326))</f>
        <v/>
      </c>
      <c r="D326" s="27"/>
      <c r="E326" s="42"/>
      <c r="F326" s="39" t="str">
        <f aca="false">IF(E326="","",TRIM(#REF!))</f>
        <v/>
      </c>
      <c r="G326" s="40" t="str">
        <f aca="false">IF(E326="","",TRIM(UPPER(#REF!)))</f>
        <v/>
      </c>
      <c r="H326" s="44"/>
      <c r="I326" s="44"/>
      <c r="J326" s="43"/>
      <c r="K326" s="41"/>
      <c r="L326" s="41"/>
      <c r="M326" s="45"/>
      <c r="N326" s="42"/>
      <c r="O326" s="42"/>
      <c r="Q326" s="20" t="str">
        <f aca="false">IF(AND(R326="",S326="",U326=""),"",IF(OR(R326=1,S326=1),"ERRORI / ANOMALIE","OK"))</f>
        <v/>
      </c>
      <c r="R326" s="21" t="str">
        <f aca="false">IF(U326="","",IF(SUM(X326:AC326)+SUM(AF326:AP326)&gt;0,1,""))</f>
        <v/>
      </c>
      <c r="S326" s="21" t="str">
        <f aca="false">IF(U326="","",IF(_xlfn.IFNA(VLOOKUP(CONCATENATE(C326," ",1),Partecipanti!AE$10:AF$1203,2,0),1)=1,"",1))</f>
        <v/>
      </c>
      <c r="U326" s="36" t="str">
        <f aca="false">TRIM(E326)</f>
        <v/>
      </c>
      <c r="V326" s="36"/>
      <c r="W326" s="36" t="str">
        <f aca="false">IF(R326="","",1)</f>
        <v/>
      </c>
      <c r="X326" s="36" t="str">
        <f aca="false">IF(U326="","",IF(COUNTIF(U$7:U$601,U326)=1,"",COUNTIF(U$7:U$601,U326)))</f>
        <v/>
      </c>
      <c r="Y326" s="36" t="str">
        <f aca="false">IF(X326="","",IF(X326&gt;1,1,""))</f>
        <v/>
      </c>
      <c r="Z326" s="36" t="str">
        <f aca="false">IF(U326="","",IF(LEN(TRIM(U326))&lt;&gt;10,1,""))</f>
        <v/>
      </c>
      <c r="AB326" s="36" t="str">
        <f aca="false">IF(U326="","",IF(OR(LEN(TRIM(H326))&gt;250,LEN(TRIM(H326))&lt;1),1,""))</f>
        <v/>
      </c>
      <c r="AC326" s="36" t="str">
        <f aca="false">IF(U326="","",IF(OR(LEN(TRIM(H326))&gt;220,LEN(TRIM(H326))&lt;1),1,""))</f>
        <v/>
      </c>
      <c r="AD326" s="37" t="str">
        <f aca="false">IF(U326="","",LEN(TRIM(H326)))</f>
        <v/>
      </c>
      <c r="AF326" s="36" t="str">
        <f aca="false">IF(I326="","",_xlfn.IFNA(VLOOKUP(I326,TabelleFisse!$B$4:$C$21,2,0),1))</f>
        <v/>
      </c>
      <c r="AH326" s="36" t="str">
        <f aca="false">IF(U326="","",IF(OR(ISNUMBER(J326)=0,J326&lt;0),1,""))</f>
        <v/>
      </c>
      <c r="AI326" s="36" t="str">
        <f aca="false">IF(U326="","",IF(OR(ISNUMBER(M326)=0,M326&lt;0),1,""))</f>
        <v/>
      </c>
      <c r="AK326" s="36" t="str">
        <f aca="false">IF(OR(U326="",K326=""),"",IF(OR(K326&lt;TabelleFisse!E$4,K326&gt;TabelleFisse!E$5),1,""))</f>
        <v/>
      </c>
      <c r="AL326" s="36" t="str">
        <f aca="false">IF(OR(U326="",L326=""),"",IF(OR(L326&lt;TabelleFisse!E$4,L326&gt;TabelleFisse!E$5),1,""))</f>
        <v/>
      </c>
      <c r="AM326" s="36" t="str">
        <f aca="false">IF(OR(U326="",K326=""),"",IF(K326&gt;TabelleFisse!E$6,1,""))</f>
        <v/>
      </c>
      <c r="AN326" s="36" t="str">
        <f aca="false">IF(OR(U326="",L326=""),"",IF(L326&gt;TabelleFisse!E$6,1,""))</f>
        <v/>
      </c>
      <c r="AP326" s="36" t="str">
        <f aca="false">IF(U326="","",_xlfn.IFNA(VLOOKUP(C326,Partecipanti!$N$10:$O$1203,2,0),1))</f>
        <v/>
      </c>
      <c r="AS326" s="37" t="str">
        <f aca="false">IF(R326=1,CONCATENATE(C326," ",1),"")</f>
        <v/>
      </c>
    </row>
    <row r="327" customFormat="false" ht="100.5" hidden="false" customHeight="true" outlineLevel="0" collapsed="false">
      <c r="A327" s="25" t="s">
        <v>610</v>
      </c>
      <c r="B327" s="21" t="str">
        <f aca="false">IF(Q327="","",Q327)</f>
        <v/>
      </c>
      <c r="C327" s="26" t="str">
        <f aca="false">IF(E327="","",CONCATENATE("L",A327))</f>
        <v/>
      </c>
      <c r="D327" s="27"/>
      <c r="E327" s="42"/>
      <c r="F327" s="39" t="str">
        <f aca="false">IF(E327="","",TRIM(#REF!))</f>
        <v/>
      </c>
      <c r="G327" s="40" t="str">
        <f aca="false">IF(E327="","",TRIM(UPPER(#REF!)))</f>
        <v/>
      </c>
      <c r="H327" s="44"/>
      <c r="I327" s="44"/>
      <c r="J327" s="43"/>
      <c r="K327" s="41"/>
      <c r="L327" s="41"/>
      <c r="M327" s="45"/>
      <c r="N327" s="42"/>
      <c r="O327" s="42"/>
      <c r="Q327" s="20" t="str">
        <f aca="false">IF(AND(R327="",S327="",U327=""),"",IF(OR(R327=1,S327=1),"ERRORI / ANOMALIE","OK"))</f>
        <v/>
      </c>
      <c r="R327" s="21" t="str">
        <f aca="false">IF(U327="","",IF(SUM(X327:AC327)+SUM(AF327:AP327)&gt;0,1,""))</f>
        <v/>
      </c>
      <c r="S327" s="21" t="str">
        <f aca="false">IF(U327="","",IF(_xlfn.IFNA(VLOOKUP(CONCATENATE(C327," ",1),Partecipanti!AE$10:AF$1203,2,0),1)=1,"",1))</f>
        <v/>
      </c>
      <c r="U327" s="36" t="str">
        <f aca="false">TRIM(E327)</f>
        <v/>
      </c>
      <c r="V327" s="36"/>
      <c r="W327" s="36" t="str">
        <f aca="false">IF(R327="","",1)</f>
        <v/>
      </c>
      <c r="X327" s="36" t="str">
        <f aca="false">IF(U327="","",IF(COUNTIF(U$7:U$601,U327)=1,"",COUNTIF(U$7:U$601,U327)))</f>
        <v/>
      </c>
      <c r="Y327" s="36" t="str">
        <f aca="false">IF(X327="","",IF(X327&gt;1,1,""))</f>
        <v/>
      </c>
      <c r="Z327" s="36" t="str">
        <f aca="false">IF(U327="","",IF(LEN(TRIM(U327))&lt;&gt;10,1,""))</f>
        <v/>
      </c>
      <c r="AB327" s="36" t="str">
        <f aca="false">IF(U327="","",IF(OR(LEN(TRIM(H327))&gt;250,LEN(TRIM(H327))&lt;1),1,""))</f>
        <v/>
      </c>
      <c r="AC327" s="36" t="str">
        <f aca="false">IF(U327="","",IF(OR(LEN(TRIM(H327))&gt;220,LEN(TRIM(H327))&lt;1),1,""))</f>
        <v/>
      </c>
      <c r="AD327" s="37" t="str">
        <f aca="false">IF(U327="","",LEN(TRIM(H327)))</f>
        <v/>
      </c>
      <c r="AF327" s="36" t="str">
        <f aca="false">IF(I327="","",_xlfn.IFNA(VLOOKUP(I327,TabelleFisse!$B$4:$C$21,2,0),1))</f>
        <v/>
      </c>
      <c r="AH327" s="36" t="str">
        <f aca="false">IF(U327="","",IF(OR(ISNUMBER(J327)=0,J327&lt;0),1,""))</f>
        <v/>
      </c>
      <c r="AI327" s="36" t="str">
        <f aca="false">IF(U327="","",IF(OR(ISNUMBER(M327)=0,M327&lt;0),1,""))</f>
        <v/>
      </c>
      <c r="AK327" s="36" t="str">
        <f aca="false">IF(OR(U327="",K327=""),"",IF(OR(K327&lt;TabelleFisse!E$4,K327&gt;TabelleFisse!E$5),1,""))</f>
        <v/>
      </c>
      <c r="AL327" s="36" t="str">
        <f aca="false">IF(OR(U327="",L327=""),"",IF(OR(L327&lt;TabelleFisse!E$4,L327&gt;TabelleFisse!E$5),1,""))</f>
        <v/>
      </c>
      <c r="AM327" s="36" t="str">
        <f aca="false">IF(OR(U327="",K327=""),"",IF(K327&gt;TabelleFisse!E$6,1,""))</f>
        <v/>
      </c>
      <c r="AN327" s="36" t="str">
        <f aca="false">IF(OR(U327="",L327=""),"",IF(L327&gt;TabelleFisse!E$6,1,""))</f>
        <v/>
      </c>
      <c r="AP327" s="36" t="str">
        <f aca="false">IF(U327="","",_xlfn.IFNA(VLOOKUP(C327,Partecipanti!$N$10:$O$1203,2,0),1))</f>
        <v/>
      </c>
      <c r="AS327" s="37" t="str">
        <f aca="false">IF(R327=1,CONCATENATE(C327," ",1),"")</f>
        <v/>
      </c>
    </row>
    <row r="328" customFormat="false" ht="100.5" hidden="false" customHeight="true" outlineLevel="0" collapsed="false">
      <c r="A328" s="25" t="s">
        <v>611</v>
      </c>
      <c r="B328" s="21" t="str">
        <f aca="false">IF(Q328="","",Q328)</f>
        <v/>
      </c>
      <c r="C328" s="26" t="str">
        <f aca="false">IF(E328="","",CONCATENATE("L",A328))</f>
        <v/>
      </c>
      <c r="D328" s="27"/>
      <c r="E328" s="42"/>
      <c r="F328" s="39" t="str">
        <f aca="false">IF(E328="","",TRIM(#REF!))</f>
        <v/>
      </c>
      <c r="G328" s="40" t="str">
        <f aca="false">IF(E328="","",TRIM(UPPER(#REF!)))</f>
        <v/>
      </c>
      <c r="H328" s="44"/>
      <c r="I328" s="44"/>
      <c r="J328" s="43"/>
      <c r="K328" s="41"/>
      <c r="L328" s="41"/>
      <c r="M328" s="45"/>
      <c r="N328" s="42"/>
      <c r="O328" s="42"/>
      <c r="Q328" s="20" t="str">
        <f aca="false">IF(AND(R328="",S328="",U328=""),"",IF(OR(R328=1,S328=1),"ERRORI / ANOMALIE","OK"))</f>
        <v/>
      </c>
      <c r="R328" s="21" t="str">
        <f aca="false">IF(U328="","",IF(SUM(X328:AC328)+SUM(AF328:AP328)&gt;0,1,""))</f>
        <v/>
      </c>
      <c r="S328" s="21" t="str">
        <f aca="false">IF(U328="","",IF(_xlfn.IFNA(VLOOKUP(CONCATENATE(C328," ",1),Partecipanti!AE$10:AF$1203,2,0),1)=1,"",1))</f>
        <v/>
      </c>
      <c r="U328" s="36" t="str">
        <f aca="false">TRIM(E328)</f>
        <v/>
      </c>
      <c r="V328" s="36"/>
      <c r="W328" s="36" t="str">
        <f aca="false">IF(R328="","",1)</f>
        <v/>
      </c>
      <c r="X328" s="36" t="str">
        <f aca="false">IF(U328="","",IF(COUNTIF(U$7:U$601,U328)=1,"",COUNTIF(U$7:U$601,U328)))</f>
        <v/>
      </c>
      <c r="Y328" s="36" t="str">
        <f aca="false">IF(X328="","",IF(X328&gt;1,1,""))</f>
        <v/>
      </c>
      <c r="Z328" s="36" t="str">
        <f aca="false">IF(U328="","",IF(LEN(TRIM(U328))&lt;&gt;10,1,""))</f>
        <v/>
      </c>
      <c r="AB328" s="36" t="str">
        <f aca="false">IF(U328="","",IF(OR(LEN(TRIM(H328))&gt;250,LEN(TRIM(H328))&lt;1),1,""))</f>
        <v/>
      </c>
      <c r="AC328" s="36" t="str">
        <f aca="false">IF(U328="","",IF(OR(LEN(TRIM(H328))&gt;220,LEN(TRIM(H328))&lt;1),1,""))</f>
        <v/>
      </c>
      <c r="AD328" s="37" t="str">
        <f aca="false">IF(U328="","",LEN(TRIM(H328)))</f>
        <v/>
      </c>
      <c r="AF328" s="36" t="str">
        <f aca="false">IF(I328="","",_xlfn.IFNA(VLOOKUP(I328,TabelleFisse!$B$4:$C$21,2,0),1))</f>
        <v/>
      </c>
      <c r="AH328" s="36" t="str">
        <f aca="false">IF(U328="","",IF(OR(ISNUMBER(J328)=0,J328&lt;0),1,""))</f>
        <v/>
      </c>
      <c r="AI328" s="36" t="str">
        <f aca="false">IF(U328="","",IF(OR(ISNUMBER(M328)=0,M328&lt;0),1,""))</f>
        <v/>
      </c>
      <c r="AK328" s="36" t="str">
        <f aca="false">IF(OR(U328="",K328=""),"",IF(OR(K328&lt;TabelleFisse!E$4,K328&gt;TabelleFisse!E$5),1,""))</f>
        <v/>
      </c>
      <c r="AL328" s="36" t="str">
        <f aca="false">IF(OR(U328="",L328=""),"",IF(OR(L328&lt;TabelleFisse!E$4,L328&gt;TabelleFisse!E$5),1,""))</f>
        <v/>
      </c>
      <c r="AM328" s="36" t="str">
        <f aca="false">IF(OR(U328="",K328=""),"",IF(K328&gt;TabelleFisse!E$6,1,""))</f>
        <v/>
      </c>
      <c r="AN328" s="36" t="str">
        <f aca="false">IF(OR(U328="",L328=""),"",IF(L328&gt;TabelleFisse!E$6,1,""))</f>
        <v/>
      </c>
      <c r="AP328" s="36" t="str">
        <f aca="false">IF(U328="","",_xlfn.IFNA(VLOOKUP(C328,Partecipanti!$N$10:$O$1203,2,0),1))</f>
        <v/>
      </c>
      <c r="AS328" s="37" t="str">
        <f aca="false">IF(R328=1,CONCATENATE(C328," ",1),"")</f>
        <v/>
      </c>
    </row>
    <row r="329" customFormat="false" ht="100.5" hidden="false" customHeight="true" outlineLevel="0" collapsed="false">
      <c r="A329" s="25" t="s">
        <v>612</v>
      </c>
      <c r="B329" s="21" t="str">
        <f aca="false">IF(Q329="","",Q329)</f>
        <v/>
      </c>
      <c r="C329" s="26" t="str">
        <f aca="false">IF(E329="","",CONCATENATE("L",A329))</f>
        <v/>
      </c>
      <c r="D329" s="27"/>
      <c r="E329" s="42"/>
      <c r="F329" s="39" t="str">
        <f aca="false">IF(E329="","",TRIM(#REF!))</f>
        <v/>
      </c>
      <c r="G329" s="40" t="str">
        <f aca="false">IF(E329="","",TRIM(UPPER(#REF!)))</f>
        <v/>
      </c>
      <c r="H329" s="44"/>
      <c r="I329" s="44"/>
      <c r="J329" s="43"/>
      <c r="K329" s="41"/>
      <c r="L329" s="41"/>
      <c r="M329" s="45"/>
      <c r="N329" s="42"/>
      <c r="O329" s="42"/>
      <c r="Q329" s="20" t="str">
        <f aca="false">IF(AND(R329="",S329="",U329=""),"",IF(OR(R329=1,S329=1),"ERRORI / ANOMALIE","OK"))</f>
        <v/>
      </c>
      <c r="R329" s="21" t="str">
        <f aca="false">IF(U329="","",IF(SUM(X329:AC329)+SUM(AF329:AP329)&gt;0,1,""))</f>
        <v/>
      </c>
      <c r="S329" s="21" t="str">
        <f aca="false">IF(U329="","",IF(_xlfn.IFNA(VLOOKUP(CONCATENATE(C329," ",1),Partecipanti!AE$10:AF$1203,2,0),1)=1,"",1))</f>
        <v/>
      </c>
      <c r="U329" s="36" t="str">
        <f aca="false">TRIM(E329)</f>
        <v/>
      </c>
      <c r="V329" s="36"/>
      <c r="W329" s="36" t="str">
        <f aca="false">IF(R329="","",1)</f>
        <v/>
      </c>
      <c r="X329" s="36" t="str">
        <f aca="false">IF(U329="","",IF(COUNTIF(U$7:U$601,U329)=1,"",COUNTIF(U$7:U$601,U329)))</f>
        <v/>
      </c>
      <c r="Y329" s="36" t="str">
        <f aca="false">IF(X329="","",IF(X329&gt;1,1,""))</f>
        <v/>
      </c>
      <c r="Z329" s="36" t="str">
        <f aca="false">IF(U329="","",IF(LEN(TRIM(U329))&lt;&gt;10,1,""))</f>
        <v/>
      </c>
      <c r="AB329" s="36" t="str">
        <f aca="false">IF(U329="","",IF(OR(LEN(TRIM(H329))&gt;250,LEN(TRIM(H329))&lt;1),1,""))</f>
        <v/>
      </c>
      <c r="AC329" s="36" t="str">
        <f aca="false">IF(U329="","",IF(OR(LEN(TRIM(H329))&gt;220,LEN(TRIM(H329))&lt;1),1,""))</f>
        <v/>
      </c>
      <c r="AD329" s="37" t="str">
        <f aca="false">IF(U329="","",LEN(TRIM(H329)))</f>
        <v/>
      </c>
      <c r="AF329" s="36" t="str">
        <f aca="false">IF(I329="","",_xlfn.IFNA(VLOOKUP(I329,TabelleFisse!$B$4:$C$21,2,0),1))</f>
        <v/>
      </c>
      <c r="AH329" s="36" t="str">
        <f aca="false">IF(U329="","",IF(OR(ISNUMBER(J329)=0,J329&lt;0),1,""))</f>
        <v/>
      </c>
      <c r="AI329" s="36" t="str">
        <f aca="false">IF(U329="","",IF(OR(ISNUMBER(M329)=0,M329&lt;0),1,""))</f>
        <v/>
      </c>
      <c r="AK329" s="36" t="str">
        <f aca="false">IF(OR(U329="",K329=""),"",IF(OR(K329&lt;TabelleFisse!E$4,K329&gt;TabelleFisse!E$5),1,""))</f>
        <v/>
      </c>
      <c r="AL329" s="36" t="str">
        <f aca="false">IF(OR(U329="",L329=""),"",IF(OR(L329&lt;TabelleFisse!E$4,L329&gt;TabelleFisse!E$5),1,""))</f>
        <v/>
      </c>
      <c r="AM329" s="36" t="str">
        <f aca="false">IF(OR(U329="",K329=""),"",IF(K329&gt;TabelleFisse!E$6,1,""))</f>
        <v/>
      </c>
      <c r="AN329" s="36" t="str">
        <f aca="false">IF(OR(U329="",L329=""),"",IF(L329&gt;TabelleFisse!E$6,1,""))</f>
        <v/>
      </c>
      <c r="AP329" s="36" t="str">
        <f aca="false">IF(U329="","",_xlfn.IFNA(VLOOKUP(C329,Partecipanti!$N$10:$O$1203,2,0),1))</f>
        <v/>
      </c>
      <c r="AS329" s="37" t="str">
        <f aca="false">IF(R329=1,CONCATENATE(C329," ",1),"")</f>
        <v/>
      </c>
    </row>
    <row r="330" customFormat="false" ht="100.5" hidden="false" customHeight="true" outlineLevel="0" collapsed="false">
      <c r="A330" s="25" t="s">
        <v>613</v>
      </c>
      <c r="B330" s="21" t="str">
        <f aca="false">IF(Q330="","",Q330)</f>
        <v/>
      </c>
      <c r="C330" s="26" t="str">
        <f aca="false">IF(E330="","",CONCATENATE("L",A330))</f>
        <v/>
      </c>
      <c r="D330" s="27"/>
      <c r="E330" s="42"/>
      <c r="F330" s="39" t="str">
        <f aca="false">IF(E330="","",TRIM(#REF!))</f>
        <v/>
      </c>
      <c r="G330" s="40" t="str">
        <f aca="false">IF(E330="","",TRIM(UPPER(#REF!)))</f>
        <v/>
      </c>
      <c r="H330" s="44"/>
      <c r="I330" s="44"/>
      <c r="J330" s="43"/>
      <c r="K330" s="41"/>
      <c r="L330" s="41"/>
      <c r="M330" s="45"/>
      <c r="N330" s="42"/>
      <c r="O330" s="42"/>
      <c r="Q330" s="20" t="str">
        <f aca="false">IF(AND(R330="",S330="",U330=""),"",IF(OR(R330=1,S330=1),"ERRORI / ANOMALIE","OK"))</f>
        <v/>
      </c>
      <c r="R330" s="21" t="str">
        <f aca="false">IF(U330="","",IF(SUM(X330:AC330)+SUM(AF330:AP330)&gt;0,1,""))</f>
        <v/>
      </c>
      <c r="S330" s="21" t="str">
        <f aca="false">IF(U330="","",IF(_xlfn.IFNA(VLOOKUP(CONCATENATE(C330," ",1),Partecipanti!AE$10:AF$1203,2,0),1)=1,"",1))</f>
        <v/>
      </c>
      <c r="U330" s="36" t="str">
        <f aca="false">TRIM(E330)</f>
        <v/>
      </c>
      <c r="V330" s="36"/>
      <c r="W330" s="36" t="str">
        <f aca="false">IF(R330="","",1)</f>
        <v/>
      </c>
      <c r="X330" s="36" t="str">
        <f aca="false">IF(U330="","",IF(COUNTIF(U$7:U$601,U330)=1,"",COUNTIF(U$7:U$601,U330)))</f>
        <v/>
      </c>
      <c r="Y330" s="36" t="str">
        <f aca="false">IF(X330="","",IF(X330&gt;1,1,""))</f>
        <v/>
      </c>
      <c r="Z330" s="36" t="str">
        <f aca="false">IF(U330="","",IF(LEN(TRIM(U330))&lt;&gt;10,1,""))</f>
        <v/>
      </c>
      <c r="AB330" s="36" t="str">
        <f aca="false">IF(U330="","",IF(OR(LEN(TRIM(H330))&gt;250,LEN(TRIM(H330))&lt;1),1,""))</f>
        <v/>
      </c>
      <c r="AC330" s="36" t="str">
        <f aca="false">IF(U330="","",IF(OR(LEN(TRIM(H330))&gt;220,LEN(TRIM(H330))&lt;1),1,""))</f>
        <v/>
      </c>
      <c r="AD330" s="37" t="str">
        <f aca="false">IF(U330="","",LEN(TRIM(H330)))</f>
        <v/>
      </c>
      <c r="AF330" s="36" t="str">
        <f aca="false">IF(I330="","",_xlfn.IFNA(VLOOKUP(I330,TabelleFisse!$B$4:$C$21,2,0),1))</f>
        <v/>
      </c>
      <c r="AH330" s="36" t="str">
        <f aca="false">IF(U330="","",IF(OR(ISNUMBER(J330)=0,J330&lt;0),1,""))</f>
        <v/>
      </c>
      <c r="AI330" s="36" t="str">
        <f aca="false">IF(U330="","",IF(OR(ISNUMBER(M330)=0,M330&lt;0),1,""))</f>
        <v/>
      </c>
      <c r="AK330" s="36" t="str">
        <f aca="false">IF(OR(U330="",K330=""),"",IF(OR(K330&lt;TabelleFisse!E$4,K330&gt;TabelleFisse!E$5),1,""))</f>
        <v/>
      </c>
      <c r="AL330" s="36" t="str">
        <f aca="false">IF(OR(U330="",L330=""),"",IF(OR(L330&lt;TabelleFisse!E$4,L330&gt;TabelleFisse!E$5),1,""))</f>
        <v/>
      </c>
      <c r="AM330" s="36" t="str">
        <f aca="false">IF(OR(U330="",K330=""),"",IF(K330&gt;TabelleFisse!E$6,1,""))</f>
        <v/>
      </c>
      <c r="AN330" s="36" t="str">
        <f aca="false">IF(OR(U330="",L330=""),"",IF(L330&gt;TabelleFisse!E$6,1,""))</f>
        <v/>
      </c>
      <c r="AP330" s="36" t="str">
        <f aca="false">IF(U330="","",_xlfn.IFNA(VLOOKUP(C330,Partecipanti!$N$10:$O$1203,2,0),1))</f>
        <v/>
      </c>
      <c r="AS330" s="37" t="str">
        <f aca="false">IF(R330=1,CONCATENATE(C330," ",1),"")</f>
        <v/>
      </c>
    </row>
    <row r="331" customFormat="false" ht="100.5" hidden="false" customHeight="true" outlineLevel="0" collapsed="false">
      <c r="A331" s="25" t="s">
        <v>614</v>
      </c>
      <c r="B331" s="21" t="str">
        <f aca="false">IF(Q331="","",Q331)</f>
        <v/>
      </c>
      <c r="C331" s="26" t="str">
        <f aca="false">IF(E331="","",CONCATENATE("L",A331))</f>
        <v/>
      </c>
      <c r="D331" s="27"/>
      <c r="E331" s="42"/>
      <c r="F331" s="39" t="str">
        <f aca="false">IF(E331="","",TRIM(#REF!))</f>
        <v/>
      </c>
      <c r="G331" s="40" t="str">
        <f aca="false">IF(E331="","",TRIM(UPPER(#REF!)))</f>
        <v/>
      </c>
      <c r="H331" s="44"/>
      <c r="I331" s="44"/>
      <c r="J331" s="43"/>
      <c r="K331" s="41"/>
      <c r="L331" s="41"/>
      <c r="M331" s="45"/>
      <c r="N331" s="42"/>
      <c r="O331" s="42"/>
      <c r="Q331" s="20" t="str">
        <f aca="false">IF(AND(R331="",S331="",U331=""),"",IF(OR(R331=1,S331=1),"ERRORI / ANOMALIE","OK"))</f>
        <v/>
      </c>
      <c r="R331" s="21" t="str">
        <f aca="false">IF(U331="","",IF(SUM(X331:AC331)+SUM(AF331:AP331)&gt;0,1,""))</f>
        <v/>
      </c>
      <c r="S331" s="21" t="str">
        <f aca="false">IF(U331="","",IF(_xlfn.IFNA(VLOOKUP(CONCATENATE(C331," ",1),Partecipanti!AE$10:AF$1203,2,0),1)=1,"",1))</f>
        <v/>
      </c>
      <c r="U331" s="36" t="str">
        <f aca="false">TRIM(E331)</f>
        <v/>
      </c>
      <c r="V331" s="36"/>
      <c r="W331" s="36" t="str">
        <f aca="false">IF(R331="","",1)</f>
        <v/>
      </c>
      <c r="X331" s="36" t="str">
        <f aca="false">IF(U331="","",IF(COUNTIF(U$7:U$601,U331)=1,"",COUNTIF(U$7:U$601,U331)))</f>
        <v/>
      </c>
      <c r="Y331" s="36" t="str">
        <f aca="false">IF(X331="","",IF(X331&gt;1,1,""))</f>
        <v/>
      </c>
      <c r="Z331" s="36" t="str">
        <f aca="false">IF(U331="","",IF(LEN(TRIM(U331))&lt;&gt;10,1,""))</f>
        <v/>
      </c>
      <c r="AB331" s="36" t="str">
        <f aca="false">IF(U331="","",IF(OR(LEN(TRIM(H331))&gt;250,LEN(TRIM(H331))&lt;1),1,""))</f>
        <v/>
      </c>
      <c r="AC331" s="36" t="str">
        <f aca="false">IF(U331="","",IF(OR(LEN(TRIM(H331))&gt;220,LEN(TRIM(H331))&lt;1),1,""))</f>
        <v/>
      </c>
      <c r="AD331" s="37" t="str">
        <f aca="false">IF(U331="","",LEN(TRIM(H331)))</f>
        <v/>
      </c>
      <c r="AF331" s="36" t="str">
        <f aca="false">IF(I331="","",_xlfn.IFNA(VLOOKUP(I331,TabelleFisse!$B$4:$C$21,2,0),1))</f>
        <v/>
      </c>
      <c r="AH331" s="36" t="str">
        <f aca="false">IF(U331="","",IF(OR(ISNUMBER(J331)=0,J331&lt;0),1,""))</f>
        <v/>
      </c>
      <c r="AI331" s="36" t="str">
        <f aca="false">IF(U331="","",IF(OR(ISNUMBER(M331)=0,M331&lt;0),1,""))</f>
        <v/>
      </c>
      <c r="AK331" s="36" t="str">
        <f aca="false">IF(OR(U331="",K331=""),"",IF(OR(K331&lt;TabelleFisse!E$4,K331&gt;TabelleFisse!E$5),1,""))</f>
        <v/>
      </c>
      <c r="AL331" s="36" t="str">
        <f aca="false">IF(OR(U331="",L331=""),"",IF(OR(L331&lt;TabelleFisse!E$4,L331&gt;TabelleFisse!E$5),1,""))</f>
        <v/>
      </c>
      <c r="AM331" s="36" t="str">
        <f aca="false">IF(OR(U331="",K331=""),"",IF(K331&gt;TabelleFisse!E$6,1,""))</f>
        <v/>
      </c>
      <c r="AN331" s="36" t="str">
        <f aca="false">IF(OR(U331="",L331=""),"",IF(L331&gt;TabelleFisse!E$6,1,""))</f>
        <v/>
      </c>
      <c r="AP331" s="36" t="str">
        <f aca="false">IF(U331="","",_xlfn.IFNA(VLOOKUP(C331,Partecipanti!$N$10:$O$1203,2,0),1))</f>
        <v/>
      </c>
      <c r="AS331" s="37" t="str">
        <f aca="false">IF(R331=1,CONCATENATE(C331," ",1),"")</f>
        <v/>
      </c>
    </row>
    <row r="332" customFormat="false" ht="100.5" hidden="false" customHeight="true" outlineLevel="0" collapsed="false">
      <c r="A332" s="25" t="s">
        <v>615</v>
      </c>
      <c r="B332" s="21" t="str">
        <f aca="false">IF(Q332="","",Q332)</f>
        <v/>
      </c>
      <c r="C332" s="26" t="str">
        <f aca="false">IF(E332="","",CONCATENATE("L",A332))</f>
        <v/>
      </c>
      <c r="D332" s="27"/>
      <c r="E332" s="42"/>
      <c r="F332" s="39" t="str">
        <f aca="false">IF(E332="","",TRIM(#REF!))</f>
        <v/>
      </c>
      <c r="G332" s="40" t="str">
        <f aca="false">IF(E332="","",TRIM(UPPER(#REF!)))</f>
        <v/>
      </c>
      <c r="H332" s="44"/>
      <c r="I332" s="44"/>
      <c r="J332" s="43"/>
      <c r="K332" s="41"/>
      <c r="L332" s="41"/>
      <c r="M332" s="45"/>
      <c r="N332" s="42"/>
      <c r="O332" s="42"/>
      <c r="Q332" s="20" t="str">
        <f aca="false">IF(AND(R332="",S332="",U332=""),"",IF(OR(R332=1,S332=1),"ERRORI / ANOMALIE","OK"))</f>
        <v/>
      </c>
      <c r="R332" s="21" t="str">
        <f aca="false">IF(U332="","",IF(SUM(X332:AC332)+SUM(AF332:AP332)&gt;0,1,""))</f>
        <v/>
      </c>
      <c r="S332" s="21" t="str">
        <f aca="false">IF(U332="","",IF(_xlfn.IFNA(VLOOKUP(CONCATENATE(C332," ",1),Partecipanti!AE$10:AF$1203,2,0),1)=1,"",1))</f>
        <v/>
      </c>
      <c r="U332" s="36" t="str">
        <f aca="false">TRIM(E332)</f>
        <v/>
      </c>
      <c r="V332" s="36"/>
      <c r="W332" s="36" t="str">
        <f aca="false">IF(R332="","",1)</f>
        <v/>
      </c>
      <c r="X332" s="36" t="str">
        <f aca="false">IF(U332="","",IF(COUNTIF(U$7:U$601,U332)=1,"",COUNTIF(U$7:U$601,U332)))</f>
        <v/>
      </c>
      <c r="Y332" s="36" t="str">
        <f aca="false">IF(X332="","",IF(X332&gt;1,1,""))</f>
        <v/>
      </c>
      <c r="Z332" s="36" t="str">
        <f aca="false">IF(U332="","",IF(LEN(TRIM(U332))&lt;&gt;10,1,""))</f>
        <v/>
      </c>
      <c r="AB332" s="36" t="str">
        <f aca="false">IF(U332="","",IF(OR(LEN(TRIM(H332))&gt;250,LEN(TRIM(H332))&lt;1),1,""))</f>
        <v/>
      </c>
      <c r="AC332" s="36" t="str">
        <f aca="false">IF(U332="","",IF(OR(LEN(TRIM(H332))&gt;220,LEN(TRIM(H332))&lt;1),1,""))</f>
        <v/>
      </c>
      <c r="AD332" s="37" t="str">
        <f aca="false">IF(U332="","",LEN(TRIM(H332)))</f>
        <v/>
      </c>
      <c r="AF332" s="36" t="str">
        <f aca="false">IF(I332="","",_xlfn.IFNA(VLOOKUP(I332,TabelleFisse!$B$4:$C$21,2,0),1))</f>
        <v/>
      </c>
      <c r="AH332" s="36" t="str">
        <f aca="false">IF(U332="","",IF(OR(ISNUMBER(J332)=0,J332&lt;0),1,""))</f>
        <v/>
      </c>
      <c r="AI332" s="36" t="str">
        <f aca="false">IF(U332="","",IF(OR(ISNUMBER(M332)=0,M332&lt;0),1,""))</f>
        <v/>
      </c>
      <c r="AK332" s="36" t="str">
        <f aca="false">IF(OR(U332="",K332=""),"",IF(OR(K332&lt;TabelleFisse!E$4,K332&gt;TabelleFisse!E$5),1,""))</f>
        <v/>
      </c>
      <c r="AL332" s="36" t="str">
        <f aca="false">IF(OR(U332="",L332=""),"",IF(OR(L332&lt;TabelleFisse!E$4,L332&gt;TabelleFisse!E$5),1,""))</f>
        <v/>
      </c>
      <c r="AM332" s="36" t="str">
        <f aca="false">IF(OR(U332="",K332=""),"",IF(K332&gt;TabelleFisse!E$6,1,""))</f>
        <v/>
      </c>
      <c r="AN332" s="36" t="str">
        <f aca="false">IF(OR(U332="",L332=""),"",IF(L332&gt;TabelleFisse!E$6,1,""))</f>
        <v/>
      </c>
      <c r="AP332" s="36" t="str">
        <f aca="false">IF(U332="","",_xlfn.IFNA(VLOOKUP(C332,Partecipanti!$N$10:$O$1203,2,0),1))</f>
        <v/>
      </c>
      <c r="AS332" s="37" t="str">
        <f aca="false">IF(R332=1,CONCATENATE(C332," ",1),"")</f>
        <v/>
      </c>
    </row>
    <row r="333" customFormat="false" ht="100.5" hidden="false" customHeight="true" outlineLevel="0" collapsed="false">
      <c r="A333" s="25" t="s">
        <v>616</v>
      </c>
      <c r="B333" s="21" t="str">
        <f aca="false">IF(Q333="","",Q333)</f>
        <v/>
      </c>
      <c r="C333" s="26" t="str">
        <f aca="false">IF(E333="","",CONCATENATE("L",A333))</f>
        <v/>
      </c>
      <c r="D333" s="27"/>
      <c r="E333" s="42"/>
      <c r="F333" s="39" t="str">
        <f aca="false">IF(E333="","",TRIM(#REF!))</f>
        <v/>
      </c>
      <c r="G333" s="40" t="str">
        <f aca="false">IF(E333="","",TRIM(UPPER(#REF!)))</f>
        <v/>
      </c>
      <c r="H333" s="44"/>
      <c r="I333" s="44"/>
      <c r="J333" s="43"/>
      <c r="K333" s="41"/>
      <c r="L333" s="41"/>
      <c r="M333" s="45"/>
      <c r="N333" s="42"/>
      <c r="O333" s="42"/>
      <c r="Q333" s="20" t="str">
        <f aca="false">IF(AND(R333="",S333="",U333=""),"",IF(OR(R333=1,S333=1),"ERRORI / ANOMALIE","OK"))</f>
        <v/>
      </c>
      <c r="R333" s="21" t="str">
        <f aca="false">IF(U333="","",IF(SUM(X333:AC333)+SUM(AF333:AP333)&gt;0,1,""))</f>
        <v/>
      </c>
      <c r="S333" s="21" t="str">
        <f aca="false">IF(U333="","",IF(_xlfn.IFNA(VLOOKUP(CONCATENATE(C333," ",1),Partecipanti!AE$10:AF$1203,2,0),1)=1,"",1))</f>
        <v/>
      </c>
      <c r="U333" s="36" t="str">
        <f aca="false">TRIM(E333)</f>
        <v/>
      </c>
      <c r="V333" s="36"/>
      <c r="W333" s="36" t="str">
        <f aca="false">IF(R333="","",1)</f>
        <v/>
      </c>
      <c r="X333" s="36" t="str">
        <f aca="false">IF(U333="","",IF(COUNTIF(U$7:U$601,U333)=1,"",COUNTIF(U$7:U$601,U333)))</f>
        <v/>
      </c>
      <c r="Y333" s="36" t="str">
        <f aca="false">IF(X333="","",IF(X333&gt;1,1,""))</f>
        <v/>
      </c>
      <c r="Z333" s="36" t="str">
        <f aca="false">IF(U333="","",IF(LEN(TRIM(U333))&lt;&gt;10,1,""))</f>
        <v/>
      </c>
      <c r="AB333" s="36" t="str">
        <f aca="false">IF(U333="","",IF(OR(LEN(TRIM(H333))&gt;250,LEN(TRIM(H333))&lt;1),1,""))</f>
        <v/>
      </c>
      <c r="AC333" s="36" t="str">
        <f aca="false">IF(U333="","",IF(OR(LEN(TRIM(H333))&gt;220,LEN(TRIM(H333))&lt;1),1,""))</f>
        <v/>
      </c>
      <c r="AD333" s="37" t="str">
        <f aca="false">IF(U333="","",LEN(TRIM(H333)))</f>
        <v/>
      </c>
      <c r="AF333" s="36" t="str">
        <f aca="false">IF(I333="","",_xlfn.IFNA(VLOOKUP(I333,TabelleFisse!$B$4:$C$21,2,0),1))</f>
        <v/>
      </c>
      <c r="AH333" s="36" t="str">
        <f aca="false">IF(U333="","",IF(OR(ISNUMBER(J333)=0,J333&lt;0),1,""))</f>
        <v/>
      </c>
      <c r="AI333" s="36" t="str">
        <f aca="false">IF(U333="","",IF(OR(ISNUMBER(M333)=0,M333&lt;0),1,""))</f>
        <v/>
      </c>
      <c r="AK333" s="36" t="str">
        <f aca="false">IF(OR(U333="",K333=""),"",IF(OR(K333&lt;TabelleFisse!E$4,K333&gt;TabelleFisse!E$5),1,""))</f>
        <v/>
      </c>
      <c r="AL333" s="36" t="str">
        <f aca="false">IF(OR(U333="",L333=""),"",IF(OR(L333&lt;TabelleFisse!E$4,L333&gt;TabelleFisse!E$5),1,""))</f>
        <v/>
      </c>
      <c r="AM333" s="36" t="str">
        <f aca="false">IF(OR(U333="",K333=""),"",IF(K333&gt;TabelleFisse!E$6,1,""))</f>
        <v/>
      </c>
      <c r="AN333" s="36" t="str">
        <f aca="false">IF(OR(U333="",L333=""),"",IF(L333&gt;TabelleFisse!E$6,1,""))</f>
        <v/>
      </c>
      <c r="AP333" s="36" t="str">
        <f aca="false">IF(U333="","",_xlfn.IFNA(VLOOKUP(C333,Partecipanti!$N$10:$O$1203,2,0),1))</f>
        <v/>
      </c>
      <c r="AS333" s="37" t="str">
        <f aca="false">IF(R333=1,CONCATENATE(C333," ",1),"")</f>
        <v/>
      </c>
    </row>
    <row r="334" customFormat="false" ht="100.5" hidden="false" customHeight="true" outlineLevel="0" collapsed="false">
      <c r="A334" s="25" t="s">
        <v>617</v>
      </c>
      <c r="B334" s="21" t="str">
        <f aca="false">IF(Q334="","",Q334)</f>
        <v/>
      </c>
      <c r="C334" s="26" t="str">
        <f aca="false">IF(E334="","",CONCATENATE("L",A334))</f>
        <v/>
      </c>
      <c r="D334" s="27"/>
      <c r="E334" s="42"/>
      <c r="F334" s="39" t="str">
        <f aca="false">IF(E334="","",TRIM(#REF!))</f>
        <v/>
      </c>
      <c r="G334" s="40" t="str">
        <f aca="false">IF(E334="","",TRIM(UPPER(#REF!)))</f>
        <v/>
      </c>
      <c r="H334" s="44"/>
      <c r="I334" s="44"/>
      <c r="J334" s="43"/>
      <c r="K334" s="41"/>
      <c r="L334" s="41"/>
      <c r="M334" s="45"/>
      <c r="N334" s="42"/>
      <c r="O334" s="42"/>
      <c r="Q334" s="20" t="str">
        <f aca="false">IF(AND(R334="",S334="",U334=""),"",IF(OR(R334=1,S334=1),"ERRORI / ANOMALIE","OK"))</f>
        <v/>
      </c>
      <c r="R334" s="21" t="str">
        <f aca="false">IF(U334="","",IF(SUM(X334:AC334)+SUM(AF334:AP334)&gt;0,1,""))</f>
        <v/>
      </c>
      <c r="S334" s="21" t="str">
        <f aca="false">IF(U334="","",IF(_xlfn.IFNA(VLOOKUP(CONCATENATE(C334," ",1),Partecipanti!AE$10:AF$1203,2,0),1)=1,"",1))</f>
        <v/>
      </c>
      <c r="U334" s="36" t="str">
        <f aca="false">TRIM(E334)</f>
        <v/>
      </c>
      <c r="V334" s="36"/>
      <c r="W334" s="36" t="str">
        <f aca="false">IF(R334="","",1)</f>
        <v/>
      </c>
      <c r="X334" s="36" t="str">
        <f aca="false">IF(U334="","",IF(COUNTIF(U$7:U$601,U334)=1,"",COUNTIF(U$7:U$601,U334)))</f>
        <v/>
      </c>
      <c r="Y334" s="36" t="str">
        <f aca="false">IF(X334="","",IF(X334&gt;1,1,""))</f>
        <v/>
      </c>
      <c r="Z334" s="36" t="str">
        <f aca="false">IF(U334="","",IF(LEN(TRIM(U334))&lt;&gt;10,1,""))</f>
        <v/>
      </c>
      <c r="AB334" s="36" t="str">
        <f aca="false">IF(U334="","",IF(OR(LEN(TRIM(H334))&gt;250,LEN(TRIM(H334))&lt;1),1,""))</f>
        <v/>
      </c>
      <c r="AC334" s="36" t="str">
        <f aca="false">IF(U334="","",IF(OR(LEN(TRIM(H334))&gt;220,LEN(TRIM(H334))&lt;1),1,""))</f>
        <v/>
      </c>
      <c r="AD334" s="37" t="str">
        <f aca="false">IF(U334="","",LEN(TRIM(H334)))</f>
        <v/>
      </c>
      <c r="AF334" s="36" t="str">
        <f aca="false">IF(I334="","",_xlfn.IFNA(VLOOKUP(I334,TabelleFisse!$B$4:$C$21,2,0),1))</f>
        <v/>
      </c>
      <c r="AH334" s="36" t="str">
        <f aca="false">IF(U334="","",IF(OR(ISNUMBER(J334)=0,J334&lt;0),1,""))</f>
        <v/>
      </c>
      <c r="AI334" s="36" t="str">
        <f aca="false">IF(U334="","",IF(OR(ISNUMBER(M334)=0,M334&lt;0),1,""))</f>
        <v/>
      </c>
      <c r="AK334" s="36" t="str">
        <f aca="false">IF(OR(U334="",K334=""),"",IF(OR(K334&lt;TabelleFisse!E$4,K334&gt;TabelleFisse!E$5),1,""))</f>
        <v/>
      </c>
      <c r="AL334" s="36" t="str">
        <f aca="false">IF(OR(U334="",L334=""),"",IF(OR(L334&lt;TabelleFisse!E$4,L334&gt;TabelleFisse!E$5),1,""))</f>
        <v/>
      </c>
      <c r="AM334" s="36" t="str">
        <f aca="false">IF(OR(U334="",K334=""),"",IF(K334&gt;TabelleFisse!E$6,1,""))</f>
        <v/>
      </c>
      <c r="AN334" s="36" t="str">
        <f aca="false">IF(OR(U334="",L334=""),"",IF(L334&gt;TabelleFisse!E$6,1,""))</f>
        <v/>
      </c>
      <c r="AP334" s="36" t="str">
        <f aca="false">IF(U334="","",_xlfn.IFNA(VLOOKUP(C334,Partecipanti!$N$10:$O$1203,2,0),1))</f>
        <v/>
      </c>
      <c r="AS334" s="37" t="str">
        <f aca="false">IF(R334=1,CONCATENATE(C334," ",1),"")</f>
        <v/>
      </c>
    </row>
    <row r="335" customFormat="false" ht="100.5" hidden="false" customHeight="true" outlineLevel="0" collapsed="false">
      <c r="A335" s="25" t="s">
        <v>618</v>
      </c>
      <c r="B335" s="21" t="str">
        <f aca="false">IF(Q335="","",Q335)</f>
        <v/>
      </c>
      <c r="C335" s="26" t="str">
        <f aca="false">IF(E335="","",CONCATENATE("L",A335))</f>
        <v/>
      </c>
      <c r="D335" s="27"/>
      <c r="E335" s="42"/>
      <c r="F335" s="39" t="str">
        <f aca="false">IF(E335="","",TRIM(#REF!))</f>
        <v/>
      </c>
      <c r="G335" s="40" t="str">
        <f aca="false">IF(E335="","",TRIM(UPPER(#REF!)))</f>
        <v/>
      </c>
      <c r="H335" s="44"/>
      <c r="I335" s="44"/>
      <c r="J335" s="43"/>
      <c r="K335" s="41"/>
      <c r="L335" s="41"/>
      <c r="M335" s="45"/>
      <c r="N335" s="42"/>
      <c r="O335" s="42"/>
      <c r="Q335" s="20" t="str">
        <f aca="false">IF(AND(R335="",S335="",U335=""),"",IF(OR(R335=1,S335=1),"ERRORI / ANOMALIE","OK"))</f>
        <v/>
      </c>
      <c r="R335" s="21" t="str">
        <f aca="false">IF(U335="","",IF(SUM(X335:AC335)+SUM(AF335:AP335)&gt;0,1,""))</f>
        <v/>
      </c>
      <c r="S335" s="21" t="str">
        <f aca="false">IF(U335="","",IF(_xlfn.IFNA(VLOOKUP(CONCATENATE(C335," ",1),Partecipanti!AE$10:AF$1203,2,0),1)=1,"",1))</f>
        <v/>
      </c>
      <c r="U335" s="36" t="str">
        <f aca="false">TRIM(E335)</f>
        <v/>
      </c>
      <c r="V335" s="36"/>
      <c r="W335" s="36" t="str">
        <f aca="false">IF(R335="","",1)</f>
        <v/>
      </c>
      <c r="X335" s="36" t="str">
        <f aca="false">IF(U335="","",IF(COUNTIF(U$7:U$601,U335)=1,"",COUNTIF(U$7:U$601,U335)))</f>
        <v/>
      </c>
      <c r="Y335" s="36" t="str">
        <f aca="false">IF(X335="","",IF(X335&gt;1,1,""))</f>
        <v/>
      </c>
      <c r="Z335" s="36" t="str">
        <f aca="false">IF(U335="","",IF(LEN(TRIM(U335))&lt;&gt;10,1,""))</f>
        <v/>
      </c>
      <c r="AB335" s="36" t="str">
        <f aca="false">IF(U335="","",IF(OR(LEN(TRIM(H335))&gt;250,LEN(TRIM(H335))&lt;1),1,""))</f>
        <v/>
      </c>
      <c r="AC335" s="36" t="str">
        <f aca="false">IF(U335="","",IF(OR(LEN(TRIM(H335))&gt;220,LEN(TRIM(H335))&lt;1),1,""))</f>
        <v/>
      </c>
      <c r="AD335" s="37" t="str">
        <f aca="false">IF(U335="","",LEN(TRIM(H335)))</f>
        <v/>
      </c>
      <c r="AF335" s="36" t="str">
        <f aca="false">IF(I335="","",_xlfn.IFNA(VLOOKUP(I335,TabelleFisse!$B$4:$C$21,2,0),1))</f>
        <v/>
      </c>
      <c r="AH335" s="36" t="str">
        <f aca="false">IF(U335="","",IF(OR(ISNUMBER(J335)=0,J335&lt;0),1,""))</f>
        <v/>
      </c>
      <c r="AI335" s="36" t="str">
        <f aca="false">IF(U335="","",IF(OR(ISNUMBER(M335)=0,M335&lt;0),1,""))</f>
        <v/>
      </c>
      <c r="AK335" s="36" t="str">
        <f aca="false">IF(OR(U335="",K335=""),"",IF(OR(K335&lt;TabelleFisse!E$4,K335&gt;TabelleFisse!E$5),1,""))</f>
        <v/>
      </c>
      <c r="AL335" s="36" t="str">
        <f aca="false">IF(OR(U335="",L335=""),"",IF(OR(L335&lt;TabelleFisse!E$4,L335&gt;TabelleFisse!E$5),1,""))</f>
        <v/>
      </c>
      <c r="AM335" s="36" t="str">
        <f aca="false">IF(OR(U335="",K335=""),"",IF(K335&gt;TabelleFisse!E$6,1,""))</f>
        <v/>
      </c>
      <c r="AN335" s="36" t="str">
        <f aca="false">IF(OR(U335="",L335=""),"",IF(L335&gt;TabelleFisse!E$6,1,""))</f>
        <v/>
      </c>
      <c r="AP335" s="36" t="str">
        <f aca="false">IF(U335="","",_xlfn.IFNA(VLOOKUP(C335,Partecipanti!$N$10:$O$1203,2,0),1))</f>
        <v/>
      </c>
      <c r="AS335" s="37" t="str">
        <f aca="false">IF(R335=1,CONCATENATE(C335," ",1),"")</f>
        <v/>
      </c>
    </row>
    <row r="336" customFormat="false" ht="100.5" hidden="false" customHeight="true" outlineLevel="0" collapsed="false">
      <c r="A336" s="25" t="s">
        <v>619</v>
      </c>
      <c r="B336" s="21" t="str">
        <f aca="false">IF(Q336="","",Q336)</f>
        <v/>
      </c>
      <c r="C336" s="26" t="str">
        <f aca="false">IF(E336="","",CONCATENATE("L",A336))</f>
        <v/>
      </c>
      <c r="D336" s="27"/>
      <c r="E336" s="42"/>
      <c r="F336" s="39" t="str">
        <f aca="false">IF(E336="","",TRIM(#REF!))</f>
        <v/>
      </c>
      <c r="G336" s="40" t="str">
        <f aca="false">IF(E336="","",TRIM(UPPER(#REF!)))</f>
        <v/>
      </c>
      <c r="H336" s="44"/>
      <c r="I336" s="44"/>
      <c r="J336" s="43"/>
      <c r="K336" s="41"/>
      <c r="L336" s="41"/>
      <c r="M336" s="45"/>
      <c r="N336" s="42"/>
      <c r="O336" s="42"/>
      <c r="Q336" s="20" t="str">
        <f aca="false">IF(AND(R336="",S336="",U336=""),"",IF(OR(R336=1,S336=1),"ERRORI / ANOMALIE","OK"))</f>
        <v/>
      </c>
      <c r="R336" s="21" t="str">
        <f aca="false">IF(U336="","",IF(SUM(X336:AC336)+SUM(AF336:AP336)&gt;0,1,""))</f>
        <v/>
      </c>
      <c r="S336" s="21" t="str">
        <f aca="false">IF(U336="","",IF(_xlfn.IFNA(VLOOKUP(CONCATENATE(C336," ",1),Partecipanti!AE$10:AF$1203,2,0),1)=1,"",1))</f>
        <v/>
      </c>
      <c r="U336" s="36" t="str">
        <f aca="false">TRIM(E336)</f>
        <v/>
      </c>
      <c r="V336" s="36"/>
      <c r="W336" s="36" t="str">
        <f aca="false">IF(R336="","",1)</f>
        <v/>
      </c>
      <c r="X336" s="36" t="str">
        <f aca="false">IF(U336="","",IF(COUNTIF(U$7:U$601,U336)=1,"",COUNTIF(U$7:U$601,U336)))</f>
        <v/>
      </c>
      <c r="Y336" s="36" t="str">
        <f aca="false">IF(X336="","",IF(X336&gt;1,1,""))</f>
        <v/>
      </c>
      <c r="Z336" s="36" t="str">
        <f aca="false">IF(U336="","",IF(LEN(TRIM(U336))&lt;&gt;10,1,""))</f>
        <v/>
      </c>
      <c r="AB336" s="36" t="str">
        <f aca="false">IF(U336="","",IF(OR(LEN(TRIM(H336))&gt;250,LEN(TRIM(H336))&lt;1),1,""))</f>
        <v/>
      </c>
      <c r="AC336" s="36" t="str">
        <f aca="false">IF(U336="","",IF(OR(LEN(TRIM(H336))&gt;220,LEN(TRIM(H336))&lt;1),1,""))</f>
        <v/>
      </c>
      <c r="AD336" s="37" t="str">
        <f aca="false">IF(U336="","",LEN(TRIM(H336)))</f>
        <v/>
      </c>
      <c r="AF336" s="36" t="str">
        <f aca="false">IF(I336="","",_xlfn.IFNA(VLOOKUP(I336,TabelleFisse!$B$4:$C$21,2,0),1))</f>
        <v/>
      </c>
      <c r="AH336" s="36" t="str">
        <f aca="false">IF(U336="","",IF(OR(ISNUMBER(J336)=0,J336&lt;0),1,""))</f>
        <v/>
      </c>
      <c r="AI336" s="36" t="str">
        <f aca="false">IF(U336="","",IF(OR(ISNUMBER(M336)=0,M336&lt;0),1,""))</f>
        <v/>
      </c>
      <c r="AK336" s="36" t="str">
        <f aca="false">IF(OR(U336="",K336=""),"",IF(OR(K336&lt;TabelleFisse!E$4,K336&gt;TabelleFisse!E$5),1,""))</f>
        <v/>
      </c>
      <c r="AL336" s="36" t="str">
        <f aca="false">IF(OR(U336="",L336=""),"",IF(OR(L336&lt;TabelleFisse!E$4,L336&gt;TabelleFisse!E$5),1,""))</f>
        <v/>
      </c>
      <c r="AM336" s="36" t="str">
        <f aca="false">IF(OR(U336="",K336=""),"",IF(K336&gt;TabelleFisse!E$6,1,""))</f>
        <v/>
      </c>
      <c r="AN336" s="36" t="str">
        <f aca="false">IF(OR(U336="",L336=""),"",IF(L336&gt;TabelleFisse!E$6,1,""))</f>
        <v/>
      </c>
      <c r="AP336" s="36" t="str">
        <f aca="false">IF(U336="","",_xlfn.IFNA(VLOOKUP(C336,Partecipanti!$N$10:$O$1203,2,0),1))</f>
        <v/>
      </c>
      <c r="AS336" s="37" t="str">
        <f aca="false">IF(R336=1,CONCATENATE(C336," ",1),"")</f>
        <v/>
      </c>
    </row>
    <row r="337" customFormat="false" ht="100.5" hidden="false" customHeight="true" outlineLevel="0" collapsed="false">
      <c r="A337" s="25" t="s">
        <v>620</v>
      </c>
      <c r="B337" s="21" t="str">
        <f aca="false">IF(Q337="","",Q337)</f>
        <v/>
      </c>
      <c r="C337" s="26" t="str">
        <f aca="false">IF(E337="","",CONCATENATE("L",A337))</f>
        <v/>
      </c>
      <c r="D337" s="27"/>
      <c r="E337" s="42"/>
      <c r="F337" s="39" t="str">
        <f aca="false">IF(E337="","",TRIM(#REF!))</f>
        <v/>
      </c>
      <c r="G337" s="40" t="str">
        <f aca="false">IF(E337="","",TRIM(UPPER(#REF!)))</f>
        <v/>
      </c>
      <c r="H337" s="44"/>
      <c r="I337" s="44"/>
      <c r="J337" s="43"/>
      <c r="K337" s="41"/>
      <c r="L337" s="41"/>
      <c r="M337" s="45"/>
      <c r="N337" s="42"/>
      <c r="O337" s="42"/>
      <c r="Q337" s="20" t="str">
        <f aca="false">IF(AND(R337="",S337="",U337=""),"",IF(OR(R337=1,S337=1),"ERRORI / ANOMALIE","OK"))</f>
        <v/>
      </c>
      <c r="R337" s="21" t="str">
        <f aca="false">IF(U337="","",IF(SUM(X337:AC337)+SUM(AF337:AP337)&gt;0,1,""))</f>
        <v/>
      </c>
      <c r="S337" s="21" t="str">
        <f aca="false">IF(U337="","",IF(_xlfn.IFNA(VLOOKUP(CONCATENATE(C337," ",1),Partecipanti!AE$10:AF$1203,2,0),1)=1,"",1))</f>
        <v/>
      </c>
      <c r="U337" s="36" t="str">
        <f aca="false">TRIM(E337)</f>
        <v/>
      </c>
      <c r="V337" s="36"/>
      <c r="W337" s="36" t="str">
        <f aca="false">IF(R337="","",1)</f>
        <v/>
      </c>
      <c r="X337" s="36" t="str">
        <f aca="false">IF(U337="","",IF(COUNTIF(U$7:U$601,U337)=1,"",COUNTIF(U$7:U$601,U337)))</f>
        <v/>
      </c>
      <c r="Y337" s="36" t="str">
        <f aca="false">IF(X337="","",IF(X337&gt;1,1,""))</f>
        <v/>
      </c>
      <c r="Z337" s="36" t="str">
        <f aca="false">IF(U337="","",IF(LEN(TRIM(U337))&lt;&gt;10,1,""))</f>
        <v/>
      </c>
      <c r="AB337" s="36" t="str">
        <f aca="false">IF(U337="","",IF(OR(LEN(TRIM(H337))&gt;250,LEN(TRIM(H337))&lt;1),1,""))</f>
        <v/>
      </c>
      <c r="AC337" s="36" t="str">
        <f aca="false">IF(U337="","",IF(OR(LEN(TRIM(H337))&gt;220,LEN(TRIM(H337))&lt;1),1,""))</f>
        <v/>
      </c>
      <c r="AD337" s="37" t="str">
        <f aca="false">IF(U337="","",LEN(TRIM(H337)))</f>
        <v/>
      </c>
      <c r="AF337" s="36" t="str">
        <f aca="false">IF(I337="","",_xlfn.IFNA(VLOOKUP(I337,TabelleFisse!$B$4:$C$21,2,0),1))</f>
        <v/>
      </c>
      <c r="AH337" s="36" t="str">
        <f aca="false">IF(U337="","",IF(OR(ISNUMBER(J337)=0,J337&lt;0),1,""))</f>
        <v/>
      </c>
      <c r="AI337" s="36" t="str">
        <f aca="false">IF(U337="","",IF(OR(ISNUMBER(M337)=0,M337&lt;0),1,""))</f>
        <v/>
      </c>
      <c r="AK337" s="36" t="str">
        <f aca="false">IF(OR(U337="",K337=""),"",IF(OR(K337&lt;TabelleFisse!E$4,K337&gt;TabelleFisse!E$5),1,""))</f>
        <v/>
      </c>
      <c r="AL337" s="36" t="str">
        <f aca="false">IF(OR(U337="",L337=""),"",IF(OR(L337&lt;TabelleFisse!E$4,L337&gt;TabelleFisse!E$5),1,""))</f>
        <v/>
      </c>
      <c r="AM337" s="36" t="str">
        <f aca="false">IF(OR(U337="",K337=""),"",IF(K337&gt;TabelleFisse!E$6,1,""))</f>
        <v/>
      </c>
      <c r="AN337" s="36" t="str">
        <f aca="false">IF(OR(U337="",L337=""),"",IF(L337&gt;TabelleFisse!E$6,1,""))</f>
        <v/>
      </c>
      <c r="AP337" s="36" t="str">
        <f aca="false">IF(U337="","",_xlfn.IFNA(VLOOKUP(C337,Partecipanti!$N$10:$O$1203,2,0),1))</f>
        <v/>
      </c>
      <c r="AS337" s="37" t="str">
        <f aca="false">IF(R337=1,CONCATENATE(C337," ",1),"")</f>
        <v/>
      </c>
    </row>
    <row r="338" customFormat="false" ht="100.5" hidden="false" customHeight="true" outlineLevel="0" collapsed="false">
      <c r="A338" s="25" t="s">
        <v>621</v>
      </c>
      <c r="B338" s="21" t="str">
        <f aca="false">IF(Q338="","",Q338)</f>
        <v/>
      </c>
      <c r="C338" s="26" t="str">
        <f aca="false">IF(E338="","",CONCATENATE("L",A338))</f>
        <v/>
      </c>
      <c r="D338" s="27"/>
      <c r="E338" s="42"/>
      <c r="F338" s="39" t="str">
        <f aca="false">IF(E338="","",TRIM(#REF!))</f>
        <v/>
      </c>
      <c r="G338" s="40" t="str">
        <f aca="false">IF(E338="","",TRIM(UPPER(#REF!)))</f>
        <v/>
      </c>
      <c r="H338" s="44"/>
      <c r="I338" s="44"/>
      <c r="J338" s="43"/>
      <c r="K338" s="41"/>
      <c r="L338" s="41"/>
      <c r="M338" s="45"/>
      <c r="N338" s="42"/>
      <c r="O338" s="42"/>
      <c r="Q338" s="20" t="str">
        <f aca="false">IF(AND(R338="",S338="",U338=""),"",IF(OR(R338=1,S338=1),"ERRORI / ANOMALIE","OK"))</f>
        <v/>
      </c>
      <c r="R338" s="21" t="str">
        <f aca="false">IF(U338="","",IF(SUM(X338:AC338)+SUM(AF338:AP338)&gt;0,1,""))</f>
        <v/>
      </c>
      <c r="S338" s="21" t="str">
        <f aca="false">IF(U338="","",IF(_xlfn.IFNA(VLOOKUP(CONCATENATE(C338," ",1),Partecipanti!AE$10:AF$1203,2,0),1)=1,"",1))</f>
        <v/>
      </c>
      <c r="U338" s="36" t="str">
        <f aca="false">TRIM(E338)</f>
        <v/>
      </c>
      <c r="V338" s="36"/>
      <c r="W338" s="36" t="str">
        <f aca="false">IF(R338="","",1)</f>
        <v/>
      </c>
      <c r="X338" s="36" t="str">
        <f aca="false">IF(U338="","",IF(COUNTIF(U$7:U$601,U338)=1,"",COUNTIF(U$7:U$601,U338)))</f>
        <v/>
      </c>
      <c r="Y338" s="36" t="str">
        <f aca="false">IF(X338="","",IF(X338&gt;1,1,""))</f>
        <v/>
      </c>
      <c r="Z338" s="36" t="str">
        <f aca="false">IF(U338="","",IF(LEN(TRIM(U338))&lt;&gt;10,1,""))</f>
        <v/>
      </c>
      <c r="AB338" s="36" t="str">
        <f aca="false">IF(U338="","",IF(OR(LEN(TRIM(H338))&gt;250,LEN(TRIM(H338))&lt;1),1,""))</f>
        <v/>
      </c>
      <c r="AC338" s="36" t="str">
        <f aca="false">IF(U338="","",IF(OR(LEN(TRIM(H338))&gt;220,LEN(TRIM(H338))&lt;1),1,""))</f>
        <v/>
      </c>
      <c r="AD338" s="37" t="str">
        <f aca="false">IF(U338="","",LEN(TRIM(H338)))</f>
        <v/>
      </c>
      <c r="AF338" s="36" t="str">
        <f aca="false">IF(I338="","",_xlfn.IFNA(VLOOKUP(I338,TabelleFisse!$B$4:$C$21,2,0),1))</f>
        <v/>
      </c>
      <c r="AH338" s="36" t="str">
        <f aca="false">IF(U338="","",IF(OR(ISNUMBER(J338)=0,J338&lt;0),1,""))</f>
        <v/>
      </c>
      <c r="AI338" s="36" t="str">
        <f aca="false">IF(U338="","",IF(OR(ISNUMBER(M338)=0,M338&lt;0),1,""))</f>
        <v/>
      </c>
      <c r="AK338" s="36" t="str">
        <f aca="false">IF(OR(U338="",K338=""),"",IF(OR(K338&lt;TabelleFisse!E$4,K338&gt;TabelleFisse!E$5),1,""))</f>
        <v/>
      </c>
      <c r="AL338" s="36" t="str">
        <f aca="false">IF(OR(U338="",L338=""),"",IF(OR(L338&lt;TabelleFisse!E$4,L338&gt;TabelleFisse!E$5),1,""))</f>
        <v/>
      </c>
      <c r="AM338" s="36" t="str">
        <f aca="false">IF(OR(U338="",K338=""),"",IF(K338&gt;TabelleFisse!E$6,1,""))</f>
        <v/>
      </c>
      <c r="AN338" s="36" t="str">
        <f aca="false">IF(OR(U338="",L338=""),"",IF(L338&gt;TabelleFisse!E$6,1,""))</f>
        <v/>
      </c>
      <c r="AP338" s="36" t="str">
        <f aca="false">IF(U338="","",_xlfn.IFNA(VLOOKUP(C338,Partecipanti!$N$10:$O$1203,2,0),1))</f>
        <v/>
      </c>
      <c r="AS338" s="37" t="str">
        <f aca="false">IF(R338=1,CONCATENATE(C338," ",1),"")</f>
        <v/>
      </c>
    </row>
    <row r="339" customFormat="false" ht="100.5" hidden="false" customHeight="true" outlineLevel="0" collapsed="false">
      <c r="A339" s="25" t="s">
        <v>622</v>
      </c>
      <c r="B339" s="21" t="str">
        <f aca="false">IF(Q339="","",Q339)</f>
        <v/>
      </c>
      <c r="C339" s="26" t="str">
        <f aca="false">IF(E339="","",CONCATENATE("L",A339))</f>
        <v/>
      </c>
      <c r="D339" s="27"/>
      <c r="E339" s="42"/>
      <c r="F339" s="39" t="str">
        <f aca="false">IF(E339="","",TRIM(#REF!))</f>
        <v/>
      </c>
      <c r="G339" s="40" t="str">
        <f aca="false">IF(E339="","",TRIM(UPPER(#REF!)))</f>
        <v/>
      </c>
      <c r="H339" s="44"/>
      <c r="I339" s="44"/>
      <c r="J339" s="43"/>
      <c r="K339" s="41"/>
      <c r="L339" s="41"/>
      <c r="M339" s="45"/>
      <c r="N339" s="42"/>
      <c r="O339" s="42"/>
      <c r="Q339" s="20" t="str">
        <f aca="false">IF(AND(R339="",S339="",U339=""),"",IF(OR(R339=1,S339=1),"ERRORI / ANOMALIE","OK"))</f>
        <v/>
      </c>
      <c r="R339" s="21" t="str">
        <f aca="false">IF(U339="","",IF(SUM(X339:AC339)+SUM(AF339:AP339)&gt;0,1,""))</f>
        <v/>
      </c>
      <c r="S339" s="21" t="str">
        <f aca="false">IF(U339="","",IF(_xlfn.IFNA(VLOOKUP(CONCATENATE(C339," ",1),Partecipanti!AE$10:AF$1203,2,0),1)=1,"",1))</f>
        <v/>
      </c>
      <c r="U339" s="36" t="str">
        <f aca="false">TRIM(E339)</f>
        <v/>
      </c>
      <c r="V339" s="36"/>
      <c r="W339" s="36" t="str">
        <f aca="false">IF(R339="","",1)</f>
        <v/>
      </c>
      <c r="X339" s="36" t="str">
        <f aca="false">IF(U339="","",IF(COUNTIF(U$7:U$601,U339)=1,"",COUNTIF(U$7:U$601,U339)))</f>
        <v/>
      </c>
      <c r="Y339" s="36" t="str">
        <f aca="false">IF(X339="","",IF(X339&gt;1,1,""))</f>
        <v/>
      </c>
      <c r="Z339" s="36" t="str">
        <f aca="false">IF(U339="","",IF(LEN(TRIM(U339))&lt;&gt;10,1,""))</f>
        <v/>
      </c>
      <c r="AB339" s="36" t="str">
        <f aca="false">IF(U339="","",IF(OR(LEN(TRIM(H339))&gt;250,LEN(TRIM(H339))&lt;1),1,""))</f>
        <v/>
      </c>
      <c r="AC339" s="36" t="str">
        <f aca="false">IF(U339="","",IF(OR(LEN(TRIM(H339))&gt;220,LEN(TRIM(H339))&lt;1),1,""))</f>
        <v/>
      </c>
      <c r="AD339" s="37" t="str">
        <f aca="false">IF(U339="","",LEN(TRIM(H339)))</f>
        <v/>
      </c>
      <c r="AF339" s="36" t="str">
        <f aca="false">IF(I339="","",_xlfn.IFNA(VLOOKUP(I339,TabelleFisse!$B$4:$C$21,2,0),1))</f>
        <v/>
      </c>
      <c r="AH339" s="36" t="str">
        <f aca="false">IF(U339="","",IF(OR(ISNUMBER(J339)=0,J339&lt;0),1,""))</f>
        <v/>
      </c>
      <c r="AI339" s="36" t="str">
        <f aca="false">IF(U339="","",IF(OR(ISNUMBER(M339)=0,M339&lt;0),1,""))</f>
        <v/>
      </c>
      <c r="AK339" s="36" t="str">
        <f aca="false">IF(OR(U339="",K339=""),"",IF(OR(K339&lt;TabelleFisse!E$4,K339&gt;TabelleFisse!E$5),1,""))</f>
        <v/>
      </c>
      <c r="AL339" s="36" t="str">
        <f aca="false">IF(OR(U339="",L339=""),"",IF(OR(L339&lt;TabelleFisse!E$4,L339&gt;TabelleFisse!E$5),1,""))</f>
        <v/>
      </c>
      <c r="AM339" s="36" t="str">
        <f aca="false">IF(OR(U339="",K339=""),"",IF(K339&gt;TabelleFisse!E$6,1,""))</f>
        <v/>
      </c>
      <c r="AN339" s="36" t="str">
        <f aca="false">IF(OR(U339="",L339=""),"",IF(L339&gt;TabelleFisse!E$6,1,""))</f>
        <v/>
      </c>
      <c r="AP339" s="36" t="str">
        <f aca="false">IF(U339="","",_xlfn.IFNA(VLOOKUP(C339,Partecipanti!$N$10:$O$1203,2,0),1))</f>
        <v/>
      </c>
      <c r="AS339" s="37" t="str">
        <f aca="false">IF(R339=1,CONCATENATE(C339," ",1),"")</f>
        <v/>
      </c>
    </row>
    <row r="340" customFormat="false" ht="100.5" hidden="false" customHeight="true" outlineLevel="0" collapsed="false">
      <c r="A340" s="25" t="s">
        <v>623</v>
      </c>
      <c r="B340" s="21" t="str">
        <f aca="false">IF(Q340="","",Q340)</f>
        <v/>
      </c>
      <c r="C340" s="26" t="str">
        <f aca="false">IF(E340="","",CONCATENATE("L",A340))</f>
        <v/>
      </c>
      <c r="D340" s="27"/>
      <c r="E340" s="42"/>
      <c r="F340" s="39" t="str">
        <f aca="false">IF(E340="","",TRIM(#REF!))</f>
        <v/>
      </c>
      <c r="G340" s="40" t="str">
        <f aca="false">IF(E340="","",TRIM(UPPER(#REF!)))</f>
        <v/>
      </c>
      <c r="H340" s="44"/>
      <c r="I340" s="44"/>
      <c r="J340" s="43"/>
      <c r="K340" s="41"/>
      <c r="L340" s="41"/>
      <c r="M340" s="45"/>
      <c r="N340" s="42"/>
      <c r="O340" s="42"/>
      <c r="Q340" s="20" t="str">
        <f aca="false">IF(AND(R340="",S340="",U340=""),"",IF(OR(R340=1,S340=1),"ERRORI / ANOMALIE","OK"))</f>
        <v/>
      </c>
      <c r="R340" s="21" t="str">
        <f aca="false">IF(U340="","",IF(SUM(X340:AC340)+SUM(AF340:AP340)&gt;0,1,""))</f>
        <v/>
      </c>
      <c r="S340" s="21" t="str">
        <f aca="false">IF(U340="","",IF(_xlfn.IFNA(VLOOKUP(CONCATENATE(C340," ",1),Partecipanti!AE$10:AF$1203,2,0),1)=1,"",1))</f>
        <v/>
      </c>
      <c r="U340" s="36" t="str">
        <f aca="false">TRIM(E340)</f>
        <v/>
      </c>
      <c r="V340" s="36"/>
      <c r="W340" s="36" t="str">
        <f aca="false">IF(R340="","",1)</f>
        <v/>
      </c>
      <c r="X340" s="36" t="str">
        <f aca="false">IF(U340="","",IF(COUNTIF(U$7:U$601,U340)=1,"",COUNTIF(U$7:U$601,U340)))</f>
        <v/>
      </c>
      <c r="Y340" s="36" t="str">
        <f aca="false">IF(X340="","",IF(X340&gt;1,1,""))</f>
        <v/>
      </c>
      <c r="Z340" s="36" t="str">
        <f aca="false">IF(U340="","",IF(LEN(TRIM(U340))&lt;&gt;10,1,""))</f>
        <v/>
      </c>
      <c r="AB340" s="36" t="str">
        <f aca="false">IF(U340="","",IF(OR(LEN(TRIM(H340))&gt;250,LEN(TRIM(H340))&lt;1),1,""))</f>
        <v/>
      </c>
      <c r="AC340" s="36" t="str">
        <f aca="false">IF(U340="","",IF(OR(LEN(TRIM(H340))&gt;220,LEN(TRIM(H340))&lt;1),1,""))</f>
        <v/>
      </c>
      <c r="AD340" s="37" t="str">
        <f aca="false">IF(U340="","",LEN(TRIM(H340)))</f>
        <v/>
      </c>
      <c r="AF340" s="36" t="str">
        <f aca="false">IF(I340="","",_xlfn.IFNA(VLOOKUP(I340,TabelleFisse!$B$4:$C$21,2,0),1))</f>
        <v/>
      </c>
      <c r="AH340" s="36" t="str">
        <f aca="false">IF(U340="","",IF(OR(ISNUMBER(J340)=0,J340&lt;0),1,""))</f>
        <v/>
      </c>
      <c r="AI340" s="36" t="str">
        <f aca="false">IF(U340="","",IF(OR(ISNUMBER(M340)=0,M340&lt;0),1,""))</f>
        <v/>
      </c>
      <c r="AK340" s="36" t="str">
        <f aca="false">IF(OR(U340="",K340=""),"",IF(OR(K340&lt;TabelleFisse!E$4,K340&gt;TabelleFisse!E$5),1,""))</f>
        <v/>
      </c>
      <c r="AL340" s="36" t="str">
        <f aca="false">IF(OR(U340="",L340=""),"",IF(OR(L340&lt;TabelleFisse!E$4,L340&gt;TabelleFisse!E$5),1,""))</f>
        <v/>
      </c>
      <c r="AM340" s="36" t="str">
        <f aca="false">IF(OR(U340="",K340=""),"",IF(K340&gt;TabelleFisse!E$6,1,""))</f>
        <v/>
      </c>
      <c r="AN340" s="36" t="str">
        <f aca="false">IF(OR(U340="",L340=""),"",IF(L340&gt;TabelleFisse!E$6,1,""))</f>
        <v/>
      </c>
      <c r="AP340" s="36" t="str">
        <f aca="false">IF(U340="","",_xlfn.IFNA(VLOOKUP(C340,Partecipanti!$N$10:$O$1203,2,0),1))</f>
        <v/>
      </c>
      <c r="AS340" s="37" t="str">
        <f aca="false">IF(R340=1,CONCATENATE(C340," ",1),"")</f>
        <v/>
      </c>
    </row>
    <row r="341" customFormat="false" ht="100.5" hidden="false" customHeight="true" outlineLevel="0" collapsed="false">
      <c r="A341" s="25" t="s">
        <v>624</v>
      </c>
      <c r="B341" s="21" t="str">
        <f aca="false">IF(Q341="","",Q341)</f>
        <v/>
      </c>
      <c r="C341" s="26" t="str">
        <f aca="false">IF(E341="","",CONCATENATE("L",A341))</f>
        <v/>
      </c>
      <c r="D341" s="27"/>
      <c r="E341" s="42"/>
      <c r="F341" s="39" t="str">
        <f aca="false">IF(E341="","",TRIM(#REF!))</f>
        <v/>
      </c>
      <c r="G341" s="40" t="str">
        <f aca="false">IF(E341="","",TRIM(UPPER(#REF!)))</f>
        <v/>
      </c>
      <c r="H341" s="44"/>
      <c r="I341" s="44"/>
      <c r="J341" s="43"/>
      <c r="K341" s="41"/>
      <c r="L341" s="41"/>
      <c r="M341" s="45"/>
      <c r="N341" s="42"/>
      <c r="O341" s="42"/>
      <c r="Q341" s="20" t="str">
        <f aca="false">IF(AND(R341="",S341="",U341=""),"",IF(OR(R341=1,S341=1),"ERRORI / ANOMALIE","OK"))</f>
        <v/>
      </c>
      <c r="R341" s="21" t="str">
        <f aca="false">IF(U341="","",IF(SUM(X341:AC341)+SUM(AF341:AP341)&gt;0,1,""))</f>
        <v/>
      </c>
      <c r="S341" s="21" t="str">
        <f aca="false">IF(U341="","",IF(_xlfn.IFNA(VLOOKUP(CONCATENATE(C341," ",1),Partecipanti!AE$10:AF$1203,2,0),1)=1,"",1))</f>
        <v/>
      </c>
      <c r="U341" s="36" t="str">
        <f aca="false">TRIM(E341)</f>
        <v/>
      </c>
      <c r="V341" s="36"/>
      <c r="W341" s="36" t="str">
        <f aca="false">IF(R341="","",1)</f>
        <v/>
      </c>
      <c r="X341" s="36" t="str">
        <f aca="false">IF(U341="","",IF(COUNTIF(U$7:U$601,U341)=1,"",COUNTIF(U$7:U$601,U341)))</f>
        <v/>
      </c>
      <c r="Y341" s="36" t="str">
        <f aca="false">IF(X341="","",IF(X341&gt;1,1,""))</f>
        <v/>
      </c>
      <c r="Z341" s="36" t="str">
        <f aca="false">IF(U341="","",IF(LEN(TRIM(U341))&lt;&gt;10,1,""))</f>
        <v/>
      </c>
      <c r="AB341" s="36" t="str">
        <f aca="false">IF(U341="","",IF(OR(LEN(TRIM(H341))&gt;250,LEN(TRIM(H341))&lt;1),1,""))</f>
        <v/>
      </c>
      <c r="AC341" s="36" t="str">
        <f aca="false">IF(U341="","",IF(OR(LEN(TRIM(H341))&gt;220,LEN(TRIM(H341))&lt;1),1,""))</f>
        <v/>
      </c>
      <c r="AD341" s="37" t="str">
        <f aca="false">IF(U341="","",LEN(TRIM(H341)))</f>
        <v/>
      </c>
      <c r="AF341" s="36" t="str">
        <f aca="false">IF(I341="","",_xlfn.IFNA(VLOOKUP(I341,TabelleFisse!$B$4:$C$21,2,0),1))</f>
        <v/>
      </c>
      <c r="AH341" s="36" t="str">
        <f aca="false">IF(U341="","",IF(OR(ISNUMBER(J341)=0,J341&lt;0),1,""))</f>
        <v/>
      </c>
      <c r="AI341" s="36" t="str">
        <f aca="false">IF(U341="","",IF(OR(ISNUMBER(M341)=0,M341&lt;0),1,""))</f>
        <v/>
      </c>
      <c r="AK341" s="36" t="str">
        <f aca="false">IF(OR(U341="",K341=""),"",IF(OR(K341&lt;TabelleFisse!E$4,K341&gt;TabelleFisse!E$5),1,""))</f>
        <v/>
      </c>
      <c r="AL341" s="36" t="str">
        <f aca="false">IF(OR(U341="",L341=""),"",IF(OR(L341&lt;TabelleFisse!E$4,L341&gt;TabelleFisse!E$5),1,""))</f>
        <v/>
      </c>
      <c r="AM341" s="36" t="str">
        <f aca="false">IF(OR(U341="",K341=""),"",IF(K341&gt;TabelleFisse!E$6,1,""))</f>
        <v/>
      </c>
      <c r="AN341" s="36" t="str">
        <f aca="false">IF(OR(U341="",L341=""),"",IF(L341&gt;TabelleFisse!E$6,1,""))</f>
        <v/>
      </c>
      <c r="AP341" s="36" t="str">
        <f aca="false">IF(U341="","",_xlfn.IFNA(VLOOKUP(C341,Partecipanti!$N$10:$O$1203,2,0),1))</f>
        <v/>
      </c>
      <c r="AS341" s="37" t="str">
        <f aca="false">IF(R341=1,CONCATENATE(C341," ",1),"")</f>
        <v/>
      </c>
    </row>
    <row r="342" customFormat="false" ht="100.5" hidden="false" customHeight="true" outlineLevel="0" collapsed="false">
      <c r="A342" s="25" t="s">
        <v>625</v>
      </c>
      <c r="B342" s="21" t="str">
        <f aca="false">IF(Q342="","",Q342)</f>
        <v/>
      </c>
      <c r="C342" s="26" t="str">
        <f aca="false">IF(E342="","",CONCATENATE("L",A342))</f>
        <v/>
      </c>
      <c r="D342" s="27"/>
      <c r="E342" s="42"/>
      <c r="F342" s="39" t="str">
        <f aca="false">IF(E342="","",TRIM(#REF!))</f>
        <v/>
      </c>
      <c r="G342" s="40" t="str">
        <f aca="false">IF(E342="","",TRIM(UPPER(#REF!)))</f>
        <v/>
      </c>
      <c r="H342" s="44"/>
      <c r="I342" s="44"/>
      <c r="J342" s="43"/>
      <c r="K342" s="41"/>
      <c r="L342" s="41"/>
      <c r="M342" s="45"/>
      <c r="N342" s="42"/>
      <c r="O342" s="42"/>
      <c r="Q342" s="20" t="str">
        <f aca="false">IF(AND(R342="",S342="",U342=""),"",IF(OR(R342=1,S342=1),"ERRORI / ANOMALIE","OK"))</f>
        <v/>
      </c>
      <c r="R342" s="21" t="str">
        <f aca="false">IF(U342="","",IF(SUM(X342:AC342)+SUM(AF342:AP342)&gt;0,1,""))</f>
        <v/>
      </c>
      <c r="S342" s="21" t="str">
        <f aca="false">IF(U342="","",IF(_xlfn.IFNA(VLOOKUP(CONCATENATE(C342," ",1),Partecipanti!AE$10:AF$1203,2,0),1)=1,"",1))</f>
        <v/>
      </c>
      <c r="U342" s="36" t="str">
        <f aca="false">TRIM(E342)</f>
        <v/>
      </c>
      <c r="V342" s="36"/>
      <c r="W342" s="36" t="str">
        <f aca="false">IF(R342="","",1)</f>
        <v/>
      </c>
      <c r="X342" s="36" t="str">
        <f aca="false">IF(U342="","",IF(COUNTIF(U$7:U$601,U342)=1,"",COUNTIF(U$7:U$601,U342)))</f>
        <v/>
      </c>
      <c r="Y342" s="36" t="str">
        <f aca="false">IF(X342="","",IF(X342&gt;1,1,""))</f>
        <v/>
      </c>
      <c r="Z342" s="36" t="str">
        <f aca="false">IF(U342="","",IF(LEN(TRIM(U342))&lt;&gt;10,1,""))</f>
        <v/>
      </c>
      <c r="AB342" s="36" t="str">
        <f aca="false">IF(U342="","",IF(OR(LEN(TRIM(H342))&gt;250,LEN(TRIM(H342))&lt;1),1,""))</f>
        <v/>
      </c>
      <c r="AC342" s="36" t="str">
        <f aca="false">IF(U342="","",IF(OR(LEN(TRIM(H342))&gt;220,LEN(TRIM(H342))&lt;1),1,""))</f>
        <v/>
      </c>
      <c r="AD342" s="37" t="str">
        <f aca="false">IF(U342="","",LEN(TRIM(H342)))</f>
        <v/>
      </c>
      <c r="AF342" s="36" t="str">
        <f aca="false">IF(I342="","",_xlfn.IFNA(VLOOKUP(I342,TabelleFisse!$B$4:$C$21,2,0),1))</f>
        <v/>
      </c>
      <c r="AH342" s="36" t="str">
        <f aca="false">IF(U342="","",IF(OR(ISNUMBER(J342)=0,J342&lt;0),1,""))</f>
        <v/>
      </c>
      <c r="AI342" s="36" t="str">
        <f aca="false">IF(U342="","",IF(OR(ISNUMBER(M342)=0,M342&lt;0),1,""))</f>
        <v/>
      </c>
      <c r="AK342" s="36" t="str">
        <f aca="false">IF(OR(U342="",K342=""),"",IF(OR(K342&lt;TabelleFisse!E$4,K342&gt;TabelleFisse!E$5),1,""))</f>
        <v/>
      </c>
      <c r="AL342" s="36" t="str">
        <f aca="false">IF(OR(U342="",L342=""),"",IF(OR(L342&lt;TabelleFisse!E$4,L342&gt;TabelleFisse!E$5),1,""))</f>
        <v/>
      </c>
      <c r="AM342" s="36" t="str">
        <f aca="false">IF(OR(U342="",K342=""),"",IF(K342&gt;TabelleFisse!E$6,1,""))</f>
        <v/>
      </c>
      <c r="AN342" s="36" t="str">
        <f aca="false">IF(OR(U342="",L342=""),"",IF(L342&gt;TabelleFisse!E$6,1,""))</f>
        <v/>
      </c>
      <c r="AP342" s="36" t="str">
        <f aca="false">IF(U342="","",_xlfn.IFNA(VLOOKUP(C342,Partecipanti!$N$10:$O$1203,2,0),1))</f>
        <v/>
      </c>
      <c r="AS342" s="37" t="str">
        <f aca="false">IF(R342=1,CONCATENATE(C342," ",1),"")</f>
        <v/>
      </c>
    </row>
    <row r="343" customFormat="false" ht="100.5" hidden="false" customHeight="true" outlineLevel="0" collapsed="false">
      <c r="A343" s="25" t="s">
        <v>626</v>
      </c>
      <c r="B343" s="21" t="str">
        <f aca="false">IF(Q343="","",Q343)</f>
        <v/>
      </c>
      <c r="C343" s="26" t="str">
        <f aca="false">IF(E343="","",CONCATENATE("L",A343))</f>
        <v/>
      </c>
      <c r="D343" s="27"/>
      <c r="E343" s="42"/>
      <c r="F343" s="39" t="str">
        <f aca="false">IF(E343="","",TRIM(#REF!))</f>
        <v/>
      </c>
      <c r="G343" s="40" t="str">
        <f aca="false">IF(E343="","",TRIM(UPPER(#REF!)))</f>
        <v/>
      </c>
      <c r="H343" s="44"/>
      <c r="I343" s="44"/>
      <c r="J343" s="43"/>
      <c r="K343" s="41"/>
      <c r="L343" s="41"/>
      <c r="M343" s="45"/>
      <c r="N343" s="42"/>
      <c r="O343" s="42"/>
      <c r="Q343" s="20" t="str">
        <f aca="false">IF(AND(R343="",S343="",U343=""),"",IF(OR(R343=1,S343=1),"ERRORI / ANOMALIE","OK"))</f>
        <v/>
      </c>
      <c r="R343" s="21" t="str">
        <f aca="false">IF(U343="","",IF(SUM(X343:AC343)+SUM(AF343:AP343)&gt;0,1,""))</f>
        <v/>
      </c>
      <c r="S343" s="21" t="str">
        <f aca="false">IF(U343="","",IF(_xlfn.IFNA(VLOOKUP(CONCATENATE(C343," ",1),Partecipanti!AE$10:AF$1203,2,0),1)=1,"",1))</f>
        <v/>
      </c>
      <c r="U343" s="36" t="str">
        <f aca="false">TRIM(E343)</f>
        <v/>
      </c>
      <c r="V343" s="36"/>
      <c r="W343" s="36" t="str">
        <f aca="false">IF(R343="","",1)</f>
        <v/>
      </c>
      <c r="X343" s="36" t="str">
        <f aca="false">IF(U343="","",IF(COUNTIF(U$7:U$601,U343)=1,"",COUNTIF(U$7:U$601,U343)))</f>
        <v/>
      </c>
      <c r="Y343" s="36" t="str">
        <f aca="false">IF(X343="","",IF(X343&gt;1,1,""))</f>
        <v/>
      </c>
      <c r="Z343" s="36" t="str">
        <f aca="false">IF(U343="","",IF(LEN(TRIM(U343))&lt;&gt;10,1,""))</f>
        <v/>
      </c>
      <c r="AB343" s="36" t="str">
        <f aca="false">IF(U343="","",IF(OR(LEN(TRIM(H343))&gt;250,LEN(TRIM(H343))&lt;1),1,""))</f>
        <v/>
      </c>
      <c r="AC343" s="36" t="str">
        <f aca="false">IF(U343="","",IF(OR(LEN(TRIM(H343))&gt;220,LEN(TRIM(H343))&lt;1),1,""))</f>
        <v/>
      </c>
      <c r="AD343" s="37" t="str">
        <f aca="false">IF(U343="","",LEN(TRIM(H343)))</f>
        <v/>
      </c>
      <c r="AF343" s="36" t="str">
        <f aca="false">IF(I343="","",_xlfn.IFNA(VLOOKUP(I343,TabelleFisse!$B$4:$C$21,2,0),1))</f>
        <v/>
      </c>
      <c r="AH343" s="36" t="str">
        <f aca="false">IF(U343="","",IF(OR(ISNUMBER(J343)=0,J343&lt;0),1,""))</f>
        <v/>
      </c>
      <c r="AI343" s="36" t="str">
        <f aca="false">IF(U343="","",IF(OR(ISNUMBER(M343)=0,M343&lt;0),1,""))</f>
        <v/>
      </c>
      <c r="AK343" s="36" t="str">
        <f aca="false">IF(OR(U343="",K343=""),"",IF(OR(K343&lt;TabelleFisse!E$4,K343&gt;TabelleFisse!E$5),1,""))</f>
        <v/>
      </c>
      <c r="AL343" s="36" t="str">
        <f aca="false">IF(OR(U343="",L343=""),"",IF(OR(L343&lt;TabelleFisse!E$4,L343&gt;TabelleFisse!E$5),1,""))</f>
        <v/>
      </c>
      <c r="AM343" s="36" t="str">
        <f aca="false">IF(OR(U343="",K343=""),"",IF(K343&gt;TabelleFisse!E$6,1,""))</f>
        <v/>
      </c>
      <c r="AN343" s="36" t="str">
        <f aca="false">IF(OR(U343="",L343=""),"",IF(L343&gt;TabelleFisse!E$6,1,""))</f>
        <v/>
      </c>
      <c r="AP343" s="36" t="str">
        <f aca="false">IF(U343="","",_xlfn.IFNA(VLOOKUP(C343,Partecipanti!$N$10:$O$1203,2,0),1))</f>
        <v/>
      </c>
      <c r="AS343" s="37" t="str">
        <f aca="false">IF(R343=1,CONCATENATE(C343," ",1),"")</f>
        <v/>
      </c>
    </row>
    <row r="344" customFormat="false" ht="100.5" hidden="false" customHeight="true" outlineLevel="0" collapsed="false">
      <c r="A344" s="25" t="s">
        <v>627</v>
      </c>
      <c r="B344" s="21" t="str">
        <f aca="false">IF(Q344="","",Q344)</f>
        <v/>
      </c>
      <c r="C344" s="26" t="str">
        <f aca="false">IF(E344="","",CONCATENATE("L",A344))</f>
        <v/>
      </c>
      <c r="D344" s="27"/>
      <c r="E344" s="42"/>
      <c r="F344" s="39" t="str">
        <f aca="false">IF(E344="","",TRIM(#REF!))</f>
        <v/>
      </c>
      <c r="G344" s="40" t="str">
        <f aca="false">IF(E344="","",TRIM(UPPER(#REF!)))</f>
        <v/>
      </c>
      <c r="H344" s="44"/>
      <c r="I344" s="44"/>
      <c r="J344" s="43"/>
      <c r="K344" s="41"/>
      <c r="L344" s="41"/>
      <c r="M344" s="45"/>
      <c r="N344" s="42"/>
      <c r="O344" s="42"/>
      <c r="Q344" s="20" t="str">
        <f aca="false">IF(AND(R344="",S344="",U344=""),"",IF(OR(R344=1,S344=1),"ERRORI / ANOMALIE","OK"))</f>
        <v/>
      </c>
      <c r="R344" s="21" t="str">
        <f aca="false">IF(U344="","",IF(SUM(X344:AC344)+SUM(AF344:AP344)&gt;0,1,""))</f>
        <v/>
      </c>
      <c r="S344" s="21" t="str">
        <f aca="false">IF(U344="","",IF(_xlfn.IFNA(VLOOKUP(CONCATENATE(C344," ",1),Partecipanti!AE$10:AF$1203,2,0),1)=1,"",1))</f>
        <v/>
      </c>
      <c r="U344" s="36" t="str">
        <f aca="false">TRIM(E344)</f>
        <v/>
      </c>
      <c r="V344" s="36"/>
      <c r="W344" s="36" t="str">
        <f aca="false">IF(R344="","",1)</f>
        <v/>
      </c>
      <c r="X344" s="36" t="str">
        <f aca="false">IF(U344="","",IF(COUNTIF(U$7:U$601,U344)=1,"",COUNTIF(U$7:U$601,U344)))</f>
        <v/>
      </c>
      <c r="Y344" s="36" t="str">
        <f aca="false">IF(X344="","",IF(X344&gt;1,1,""))</f>
        <v/>
      </c>
      <c r="Z344" s="36" t="str">
        <f aca="false">IF(U344="","",IF(LEN(TRIM(U344))&lt;&gt;10,1,""))</f>
        <v/>
      </c>
      <c r="AB344" s="36" t="str">
        <f aca="false">IF(U344="","",IF(OR(LEN(TRIM(H344))&gt;250,LEN(TRIM(H344))&lt;1),1,""))</f>
        <v/>
      </c>
      <c r="AC344" s="36" t="str">
        <f aca="false">IF(U344="","",IF(OR(LEN(TRIM(H344))&gt;220,LEN(TRIM(H344))&lt;1),1,""))</f>
        <v/>
      </c>
      <c r="AD344" s="37" t="str">
        <f aca="false">IF(U344="","",LEN(TRIM(H344)))</f>
        <v/>
      </c>
      <c r="AF344" s="36" t="str">
        <f aca="false">IF(I344="","",_xlfn.IFNA(VLOOKUP(I344,TabelleFisse!$B$4:$C$21,2,0),1))</f>
        <v/>
      </c>
      <c r="AH344" s="36" t="str">
        <f aca="false">IF(U344="","",IF(OR(ISNUMBER(J344)=0,J344&lt;0),1,""))</f>
        <v/>
      </c>
      <c r="AI344" s="36" t="str">
        <f aca="false">IF(U344="","",IF(OR(ISNUMBER(M344)=0,M344&lt;0),1,""))</f>
        <v/>
      </c>
      <c r="AK344" s="36" t="str">
        <f aca="false">IF(OR(U344="",K344=""),"",IF(OR(K344&lt;TabelleFisse!E$4,K344&gt;TabelleFisse!E$5),1,""))</f>
        <v/>
      </c>
      <c r="AL344" s="36" t="str">
        <f aca="false">IF(OR(U344="",L344=""),"",IF(OR(L344&lt;TabelleFisse!E$4,L344&gt;TabelleFisse!E$5),1,""))</f>
        <v/>
      </c>
      <c r="AM344" s="36" t="str">
        <f aca="false">IF(OR(U344="",K344=""),"",IF(K344&gt;TabelleFisse!E$6,1,""))</f>
        <v/>
      </c>
      <c r="AN344" s="36" t="str">
        <f aca="false">IF(OR(U344="",L344=""),"",IF(L344&gt;TabelleFisse!E$6,1,""))</f>
        <v/>
      </c>
      <c r="AP344" s="36" t="str">
        <f aca="false">IF(U344="","",_xlfn.IFNA(VLOOKUP(C344,Partecipanti!$N$10:$O$1203,2,0),1))</f>
        <v/>
      </c>
      <c r="AS344" s="37" t="str">
        <f aca="false">IF(R344=1,CONCATENATE(C344," ",1),"")</f>
        <v/>
      </c>
    </row>
    <row r="345" customFormat="false" ht="100.5" hidden="false" customHeight="true" outlineLevel="0" collapsed="false">
      <c r="A345" s="25" t="s">
        <v>628</v>
      </c>
      <c r="B345" s="21" t="str">
        <f aca="false">IF(Q345="","",Q345)</f>
        <v/>
      </c>
      <c r="C345" s="26" t="str">
        <f aca="false">IF(E345="","",CONCATENATE("L",A345))</f>
        <v/>
      </c>
      <c r="D345" s="27"/>
      <c r="E345" s="42"/>
      <c r="F345" s="39" t="str">
        <f aca="false">IF(E345="","",TRIM(#REF!))</f>
        <v/>
      </c>
      <c r="G345" s="40" t="str">
        <f aca="false">IF(E345="","",TRIM(UPPER(#REF!)))</f>
        <v/>
      </c>
      <c r="H345" s="44"/>
      <c r="I345" s="44"/>
      <c r="J345" s="43"/>
      <c r="K345" s="41"/>
      <c r="L345" s="41"/>
      <c r="M345" s="45"/>
      <c r="N345" s="42"/>
      <c r="O345" s="42"/>
      <c r="Q345" s="20" t="str">
        <f aca="false">IF(AND(R345="",S345="",U345=""),"",IF(OR(R345=1,S345=1),"ERRORI / ANOMALIE","OK"))</f>
        <v/>
      </c>
      <c r="R345" s="21" t="str">
        <f aca="false">IF(U345="","",IF(SUM(X345:AC345)+SUM(AF345:AP345)&gt;0,1,""))</f>
        <v/>
      </c>
      <c r="S345" s="21" t="str">
        <f aca="false">IF(U345="","",IF(_xlfn.IFNA(VLOOKUP(CONCATENATE(C345," ",1),Partecipanti!AE$10:AF$1203,2,0),1)=1,"",1))</f>
        <v/>
      </c>
      <c r="U345" s="36" t="str">
        <f aca="false">TRIM(E345)</f>
        <v/>
      </c>
      <c r="V345" s="36"/>
      <c r="W345" s="36" t="str">
        <f aca="false">IF(R345="","",1)</f>
        <v/>
      </c>
      <c r="X345" s="36" t="str">
        <f aca="false">IF(U345="","",IF(COUNTIF(U$7:U$601,U345)=1,"",COUNTIF(U$7:U$601,U345)))</f>
        <v/>
      </c>
      <c r="Y345" s="36" t="str">
        <f aca="false">IF(X345="","",IF(X345&gt;1,1,""))</f>
        <v/>
      </c>
      <c r="Z345" s="36" t="str">
        <f aca="false">IF(U345="","",IF(LEN(TRIM(U345))&lt;&gt;10,1,""))</f>
        <v/>
      </c>
      <c r="AB345" s="36" t="str">
        <f aca="false">IF(U345="","",IF(OR(LEN(TRIM(H345))&gt;250,LEN(TRIM(H345))&lt;1),1,""))</f>
        <v/>
      </c>
      <c r="AC345" s="36" t="str">
        <f aca="false">IF(U345="","",IF(OR(LEN(TRIM(H345))&gt;220,LEN(TRIM(H345))&lt;1),1,""))</f>
        <v/>
      </c>
      <c r="AD345" s="37" t="str">
        <f aca="false">IF(U345="","",LEN(TRIM(H345)))</f>
        <v/>
      </c>
      <c r="AF345" s="36" t="str">
        <f aca="false">IF(I345="","",_xlfn.IFNA(VLOOKUP(I345,TabelleFisse!$B$4:$C$21,2,0),1))</f>
        <v/>
      </c>
      <c r="AH345" s="36" t="str">
        <f aca="false">IF(U345="","",IF(OR(ISNUMBER(J345)=0,J345&lt;0),1,""))</f>
        <v/>
      </c>
      <c r="AI345" s="36" t="str">
        <f aca="false">IF(U345="","",IF(OR(ISNUMBER(M345)=0,M345&lt;0),1,""))</f>
        <v/>
      </c>
      <c r="AK345" s="36" t="str">
        <f aca="false">IF(OR(U345="",K345=""),"",IF(OR(K345&lt;TabelleFisse!E$4,K345&gt;TabelleFisse!E$5),1,""))</f>
        <v/>
      </c>
      <c r="AL345" s="36" t="str">
        <f aca="false">IF(OR(U345="",L345=""),"",IF(OR(L345&lt;TabelleFisse!E$4,L345&gt;TabelleFisse!E$5),1,""))</f>
        <v/>
      </c>
      <c r="AM345" s="36" t="str">
        <f aca="false">IF(OR(U345="",K345=""),"",IF(K345&gt;TabelleFisse!E$6,1,""))</f>
        <v/>
      </c>
      <c r="AN345" s="36" t="str">
        <f aca="false">IF(OR(U345="",L345=""),"",IF(L345&gt;TabelleFisse!E$6,1,""))</f>
        <v/>
      </c>
      <c r="AP345" s="36" t="str">
        <f aca="false">IF(U345="","",_xlfn.IFNA(VLOOKUP(C345,Partecipanti!$N$10:$O$1203,2,0),1))</f>
        <v/>
      </c>
      <c r="AS345" s="37" t="str">
        <f aca="false">IF(R345=1,CONCATENATE(C345," ",1),"")</f>
        <v/>
      </c>
    </row>
    <row r="346" customFormat="false" ht="100.5" hidden="false" customHeight="true" outlineLevel="0" collapsed="false">
      <c r="A346" s="25" t="s">
        <v>629</v>
      </c>
      <c r="B346" s="21" t="str">
        <f aca="false">IF(Q346="","",Q346)</f>
        <v/>
      </c>
      <c r="C346" s="26" t="str">
        <f aca="false">IF(E346="","",CONCATENATE("L",A346))</f>
        <v/>
      </c>
      <c r="D346" s="27"/>
      <c r="E346" s="42"/>
      <c r="F346" s="39" t="str">
        <f aca="false">IF(E346="","",TRIM(#REF!))</f>
        <v/>
      </c>
      <c r="G346" s="40" t="str">
        <f aca="false">IF(E346="","",TRIM(UPPER(#REF!)))</f>
        <v/>
      </c>
      <c r="H346" s="44"/>
      <c r="I346" s="44"/>
      <c r="J346" s="43"/>
      <c r="K346" s="41"/>
      <c r="L346" s="41"/>
      <c r="M346" s="45"/>
      <c r="N346" s="42"/>
      <c r="O346" s="42"/>
      <c r="Q346" s="20" t="str">
        <f aca="false">IF(AND(R346="",S346="",U346=""),"",IF(OR(R346=1,S346=1),"ERRORI / ANOMALIE","OK"))</f>
        <v/>
      </c>
      <c r="R346" s="21" t="str">
        <f aca="false">IF(U346="","",IF(SUM(X346:AC346)+SUM(AF346:AP346)&gt;0,1,""))</f>
        <v/>
      </c>
      <c r="S346" s="21" t="str">
        <f aca="false">IF(U346="","",IF(_xlfn.IFNA(VLOOKUP(CONCATENATE(C346," ",1),Partecipanti!AE$10:AF$1203,2,0),1)=1,"",1))</f>
        <v/>
      </c>
      <c r="U346" s="36" t="str">
        <f aca="false">TRIM(E346)</f>
        <v/>
      </c>
      <c r="V346" s="36"/>
      <c r="W346" s="36" t="str">
        <f aca="false">IF(R346="","",1)</f>
        <v/>
      </c>
      <c r="X346" s="36" t="str">
        <f aca="false">IF(U346="","",IF(COUNTIF(U$7:U$601,U346)=1,"",COUNTIF(U$7:U$601,U346)))</f>
        <v/>
      </c>
      <c r="Y346" s="36" t="str">
        <f aca="false">IF(X346="","",IF(X346&gt;1,1,""))</f>
        <v/>
      </c>
      <c r="Z346" s="36" t="str">
        <f aca="false">IF(U346="","",IF(LEN(TRIM(U346))&lt;&gt;10,1,""))</f>
        <v/>
      </c>
      <c r="AB346" s="36" t="str">
        <f aca="false">IF(U346="","",IF(OR(LEN(TRIM(H346))&gt;250,LEN(TRIM(H346))&lt;1),1,""))</f>
        <v/>
      </c>
      <c r="AC346" s="36" t="str">
        <f aca="false">IF(U346="","",IF(OR(LEN(TRIM(H346))&gt;220,LEN(TRIM(H346))&lt;1),1,""))</f>
        <v/>
      </c>
      <c r="AD346" s="37" t="str">
        <f aca="false">IF(U346="","",LEN(TRIM(H346)))</f>
        <v/>
      </c>
      <c r="AF346" s="36" t="str">
        <f aca="false">IF(I346="","",_xlfn.IFNA(VLOOKUP(I346,TabelleFisse!$B$4:$C$21,2,0),1))</f>
        <v/>
      </c>
      <c r="AH346" s="36" t="str">
        <f aca="false">IF(U346="","",IF(OR(ISNUMBER(J346)=0,J346&lt;0),1,""))</f>
        <v/>
      </c>
      <c r="AI346" s="36" t="str">
        <f aca="false">IF(U346="","",IF(OR(ISNUMBER(M346)=0,M346&lt;0),1,""))</f>
        <v/>
      </c>
      <c r="AK346" s="36" t="str">
        <f aca="false">IF(OR(U346="",K346=""),"",IF(OR(K346&lt;TabelleFisse!E$4,K346&gt;TabelleFisse!E$5),1,""))</f>
        <v/>
      </c>
      <c r="AL346" s="36" t="str">
        <f aca="false">IF(OR(U346="",L346=""),"",IF(OR(L346&lt;TabelleFisse!E$4,L346&gt;TabelleFisse!E$5),1,""))</f>
        <v/>
      </c>
      <c r="AM346" s="36" t="str">
        <f aca="false">IF(OR(U346="",K346=""),"",IF(K346&gt;TabelleFisse!E$6,1,""))</f>
        <v/>
      </c>
      <c r="AN346" s="36" t="str">
        <f aca="false">IF(OR(U346="",L346=""),"",IF(L346&gt;TabelleFisse!E$6,1,""))</f>
        <v/>
      </c>
      <c r="AP346" s="36" t="str">
        <f aca="false">IF(U346="","",_xlfn.IFNA(VLOOKUP(C346,Partecipanti!$N$10:$O$1203,2,0),1))</f>
        <v/>
      </c>
      <c r="AS346" s="37" t="str">
        <f aca="false">IF(R346=1,CONCATENATE(C346," ",1),"")</f>
        <v/>
      </c>
    </row>
    <row r="347" customFormat="false" ht="100.5" hidden="false" customHeight="true" outlineLevel="0" collapsed="false">
      <c r="A347" s="25" t="s">
        <v>630</v>
      </c>
      <c r="B347" s="21" t="str">
        <f aca="false">IF(Q347="","",Q347)</f>
        <v/>
      </c>
      <c r="C347" s="26" t="str">
        <f aca="false">IF(E347="","",CONCATENATE("L",A347))</f>
        <v/>
      </c>
      <c r="D347" s="27"/>
      <c r="E347" s="42"/>
      <c r="F347" s="39" t="str">
        <f aca="false">IF(E347="","",TRIM(#REF!))</f>
        <v/>
      </c>
      <c r="G347" s="40" t="str">
        <f aca="false">IF(E347="","",TRIM(UPPER(#REF!)))</f>
        <v/>
      </c>
      <c r="H347" s="44"/>
      <c r="I347" s="44"/>
      <c r="J347" s="43"/>
      <c r="K347" s="41"/>
      <c r="L347" s="41"/>
      <c r="M347" s="45"/>
      <c r="N347" s="42"/>
      <c r="O347" s="42"/>
      <c r="Q347" s="20" t="str">
        <f aca="false">IF(AND(R347="",S347="",U347=""),"",IF(OR(R347=1,S347=1),"ERRORI / ANOMALIE","OK"))</f>
        <v/>
      </c>
      <c r="R347" s="21" t="str">
        <f aca="false">IF(U347="","",IF(SUM(X347:AC347)+SUM(AF347:AP347)&gt;0,1,""))</f>
        <v/>
      </c>
      <c r="S347" s="21" t="str">
        <f aca="false">IF(U347="","",IF(_xlfn.IFNA(VLOOKUP(CONCATENATE(C347," ",1),Partecipanti!AE$10:AF$1203,2,0),1)=1,"",1))</f>
        <v/>
      </c>
      <c r="U347" s="36" t="str">
        <f aca="false">TRIM(E347)</f>
        <v/>
      </c>
      <c r="V347" s="36"/>
      <c r="W347" s="36" t="str">
        <f aca="false">IF(R347="","",1)</f>
        <v/>
      </c>
      <c r="X347" s="36" t="str">
        <f aca="false">IF(U347="","",IF(COUNTIF(U$7:U$601,U347)=1,"",COUNTIF(U$7:U$601,U347)))</f>
        <v/>
      </c>
      <c r="Y347" s="36" t="str">
        <f aca="false">IF(X347="","",IF(X347&gt;1,1,""))</f>
        <v/>
      </c>
      <c r="Z347" s="36" t="str">
        <f aca="false">IF(U347="","",IF(LEN(TRIM(U347))&lt;&gt;10,1,""))</f>
        <v/>
      </c>
      <c r="AB347" s="36" t="str">
        <f aca="false">IF(U347="","",IF(OR(LEN(TRIM(H347))&gt;250,LEN(TRIM(H347))&lt;1),1,""))</f>
        <v/>
      </c>
      <c r="AC347" s="36" t="str">
        <f aca="false">IF(U347="","",IF(OR(LEN(TRIM(H347))&gt;220,LEN(TRIM(H347))&lt;1),1,""))</f>
        <v/>
      </c>
      <c r="AD347" s="37" t="str">
        <f aca="false">IF(U347="","",LEN(TRIM(H347)))</f>
        <v/>
      </c>
      <c r="AF347" s="36" t="str">
        <f aca="false">IF(I347="","",_xlfn.IFNA(VLOOKUP(I347,TabelleFisse!$B$4:$C$21,2,0),1))</f>
        <v/>
      </c>
      <c r="AH347" s="36" t="str">
        <f aca="false">IF(U347="","",IF(OR(ISNUMBER(J347)=0,J347&lt;0),1,""))</f>
        <v/>
      </c>
      <c r="AI347" s="36" t="str">
        <f aca="false">IF(U347="","",IF(OR(ISNUMBER(M347)=0,M347&lt;0),1,""))</f>
        <v/>
      </c>
      <c r="AK347" s="36" t="str">
        <f aca="false">IF(OR(U347="",K347=""),"",IF(OR(K347&lt;TabelleFisse!E$4,K347&gt;TabelleFisse!E$5),1,""))</f>
        <v/>
      </c>
      <c r="AL347" s="36" t="str">
        <f aca="false">IF(OR(U347="",L347=""),"",IF(OR(L347&lt;TabelleFisse!E$4,L347&gt;TabelleFisse!E$5),1,""))</f>
        <v/>
      </c>
      <c r="AM347" s="36" t="str">
        <f aca="false">IF(OR(U347="",K347=""),"",IF(K347&gt;TabelleFisse!E$6,1,""))</f>
        <v/>
      </c>
      <c r="AN347" s="36" t="str">
        <f aca="false">IF(OR(U347="",L347=""),"",IF(L347&gt;TabelleFisse!E$6,1,""))</f>
        <v/>
      </c>
      <c r="AP347" s="36" t="str">
        <f aca="false">IF(U347="","",_xlfn.IFNA(VLOOKUP(C347,Partecipanti!$N$10:$O$1203,2,0),1))</f>
        <v/>
      </c>
      <c r="AS347" s="37" t="str">
        <f aca="false">IF(R347=1,CONCATENATE(C347," ",1),"")</f>
        <v/>
      </c>
    </row>
    <row r="348" customFormat="false" ht="100.5" hidden="false" customHeight="true" outlineLevel="0" collapsed="false">
      <c r="A348" s="25" t="s">
        <v>631</v>
      </c>
      <c r="B348" s="21" t="str">
        <f aca="false">IF(Q348="","",Q348)</f>
        <v/>
      </c>
      <c r="C348" s="26" t="str">
        <f aca="false">IF(E348="","",CONCATENATE("L",A348))</f>
        <v/>
      </c>
      <c r="D348" s="27"/>
      <c r="E348" s="42"/>
      <c r="F348" s="39" t="str">
        <f aca="false">IF(E348="","",TRIM(#REF!))</f>
        <v/>
      </c>
      <c r="G348" s="40" t="str">
        <f aca="false">IF(E348="","",TRIM(UPPER(#REF!)))</f>
        <v/>
      </c>
      <c r="H348" s="44"/>
      <c r="I348" s="44"/>
      <c r="J348" s="43"/>
      <c r="K348" s="41"/>
      <c r="L348" s="41"/>
      <c r="M348" s="45"/>
      <c r="N348" s="42"/>
      <c r="O348" s="42"/>
      <c r="Q348" s="20" t="str">
        <f aca="false">IF(AND(R348="",S348="",U348=""),"",IF(OR(R348=1,S348=1),"ERRORI / ANOMALIE","OK"))</f>
        <v/>
      </c>
      <c r="R348" s="21" t="str">
        <f aca="false">IF(U348="","",IF(SUM(X348:AC348)+SUM(AF348:AP348)&gt;0,1,""))</f>
        <v/>
      </c>
      <c r="S348" s="21" t="str">
        <f aca="false">IF(U348="","",IF(_xlfn.IFNA(VLOOKUP(CONCATENATE(C348," ",1),Partecipanti!AE$10:AF$1203,2,0),1)=1,"",1))</f>
        <v/>
      </c>
      <c r="U348" s="36" t="str">
        <f aca="false">TRIM(E348)</f>
        <v/>
      </c>
      <c r="V348" s="36"/>
      <c r="W348" s="36" t="str">
        <f aca="false">IF(R348="","",1)</f>
        <v/>
      </c>
      <c r="X348" s="36" t="str">
        <f aca="false">IF(U348="","",IF(COUNTIF(U$7:U$601,U348)=1,"",COUNTIF(U$7:U$601,U348)))</f>
        <v/>
      </c>
      <c r="Y348" s="36" t="str">
        <f aca="false">IF(X348="","",IF(X348&gt;1,1,""))</f>
        <v/>
      </c>
      <c r="Z348" s="36" t="str">
        <f aca="false">IF(U348="","",IF(LEN(TRIM(U348))&lt;&gt;10,1,""))</f>
        <v/>
      </c>
      <c r="AB348" s="36" t="str">
        <f aca="false">IF(U348="","",IF(OR(LEN(TRIM(H348))&gt;250,LEN(TRIM(H348))&lt;1),1,""))</f>
        <v/>
      </c>
      <c r="AC348" s="36" t="str">
        <f aca="false">IF(U348="","",IF(OR(LEN(TRIM(H348))&gt;220,LEN(TRIM(H348))&lt;1),1,""))</f>
        <v/>
      </c>
      <c r="AD348" s="37" t="str">
        <f aca="false">IF(U348="","",LEN(TRIM(H348)))</f>
        <v/>
      </c>
      <c r="AF348" s="36" t="str">
        <f aca="false">IF(I348="","",_xlfn.IFNA(VLOOKUP(I348,TabelleFisse!$B$4:$C$21,2,0),1))</f>
        <v/>
      </c>
      <c r="AH348" s="36" t="str">
        <f aca="false">IF(U348="","",IF(OR(ISNUMBER(J348)=0,J348&lt;0),1,""))</f>
        <v/>
      </c>
      <c r="AI348" s="36" t="str">
        <f aca="false">IF(U348="","",IF(OR(ISNUMBER(M348)=0,M348&lt;0),1,""))</f>
        <v/>
      </c>
      <c r="AK348" s="36" t="str">
        <f aca="false">IF(OR(U348="",K348=""),"",IF(OR(K348&lt;TabelleFisse!E$4,K348&gt;TabelleFisse!E$5),1,""))</f>
        <v/>
      </c>
      <c r="AL348" s="36" t="str">
        <f aca="false">IF(OR(U348="",L348=""),"",IF(OR(L348&lt;TabelleFisse!E$4,L348&gt;TabelleFisse!E$5),1,""))</f>
        <v/>
      </c>
      <c r="AM348" s="36" t="str">
        <f aca="false">IF(OR(U348="",K348=""),"",IF(K348&gt;TabelleFisse!E$6,1,""))</f>
        <v/>
      </c>
      <c r="AN348" s="36" t="str">
        <f aca="false">IF(OR(U348="",L348=""),"",IF(L348&gt;TabelleFisse!E$6,1,""))</f>
        <v/>
      </c>
      <c r="AP348" s="36" t="str">
        <f aca="false">IF(U348="","",_xlfn.IFNA(VLOOKUP(C348,Partecipanti!$N$10:$O$1203,2,0),1))</f>
        <v/>
      </c>
      <c r="AS348" s="37" t="str">
        <f aca="false">IF(R348=1,CONCATENATE(C348," ",1),"")</f>
        <v/>
      </c>
    </row>
    <row r="349" customFormat="false" ht="100.5" hidden="false" customHeight="true" outlineLevel="0" collapsed="false">
      <c r="A349" s="25" t="s">
        <v>632</v>
      </c>
      <c r="B349" s="21" t="str">
        <f aca="false">IF(Q349="","",Q349)</f>
        <v/>
      </c>
      <c r="C349" s="26" t="str">
        <f aca="false">IF(E349="","",CONCATENATE("L",A349))</f>
        <v/>
      </c>
      <c r="D349" s="27"/>
      <c r="E349" s="42"/>
      <c r="F349" s="39" t="str">
        <f aca="false">IF(E349="","",TRIM(#REF!))</f>
        <v/>
      </c>
      <c r="G349" s="40" t="str">
        <f aca="false">IF(E349="","",TRIM(UPPER(#REF!)))</f>
        <v/>
      </c>
      <c r="H349" s="44"/>
      <c r="I349" s="44"/>
      <c r="J349" s="43"/>
      <c r="K349" s="41"/>
      <c r="L349" s="41"/>
      <c r="M349" s="45"/>
      <c r="N349" s="42"/>
      <c r="O349" s="42"/>
      <c r="Q349" s="20" t="str">
        <f aca="false">IF(AND(R349="",S349="",U349=""),"",IF(OR(R349=1,S349=1),"ERRORI / ANOMALIE","OK"))</f>
        <v/>
      </c>
      <c r="R349" s="21" t="str">
        <f aca="false">IF(U349="","",IF(SUM(X349:AC349)+SUM(AF349:AP349)&gt;0,1,""))</f>
        <v/>
      </c>
      <c r="S349" s="21" t="str">
        <f aca="false">IF(U349="","",IF(_xlfn.IFNA(VLOOKUP(CONCATENATE(C349," ",1),Partecipanti!AE$10:AF$1203,2,0),1)=1,"",1))</f>
        <v/>
      </c>
      <c r="U349" s="36" t="str">
        <f aca="false">TRIM(E349)</f>
        <v/>
      </c>
      <c r="V349" s="36"/>
      <c r="W349" s="36" t="str">
        <f aca="false">IF(R349="","",1)</f>
        <v/>
      </c>
      <c r="X349" s="36" t="str">
        <f aca="false">IF(U349="","",IF(COUNTIF(U$7:U$601,U349)=1,"",COUNTIF(U$7:U$601,U349)))</f>
        <v/>
      </c>
      <c r="Y349" s="36" t="str">
        <f aca="false">IF(X349="","",IF(X349&gt;1,1,""))</f>
        <v/>
      </c>
      <c r="Z349" s="36" t="str">
        <f aca="false">IF(U349="","",IF(LEN(TRIM(U349))&lt;&gt;10,1,""))</f>
        <v/>
      </c>
      <c r="AB349" s="36" t="str">
        <f aca="false">IF(U349="","",IF(OR(LEN(TRIM(H349))&gt;250,LEN(TRIM(H349))&lt;1),1,""))</f>
        <v/>
      </c>
      <c r="AC349" s="36" t="str">
        <f aca="false">IF(U349="","",IF(OR(LEN(TRIM(H349))&gt;220,LEN(TRIM(H349))&lt;1),1,""))</f>
        <v/>
      </c>
      <c r="AD349" s="37" t="str">
        <f aca="false">IF(U349="","",LEN(TRIM(H349)))</f>
        <v/>
      </c>
      <c r="AF349" s="36" t="str">
        <f aca="false">IF(I349="","",_xlfn.IFNA(VLOOKUP(I349,TabelleFisse!$B$4:$C$21,2,0),1))</f>
        <v/>
      </c>
      <c r="AH349" s="36" t="str">
        <f aca="false">IF(U349="","",IF(OR(ISNUMBER(J349)=0,J349&lt;0),1,""))</f>
        <v/>
      </c>
      <c r="AI349" s="36" t="str">
        <f aca="false">IF(U349="","",IF(OR(ISNUMBER(M349)=0,M349&lt;0),1,""))</f>
        <v/>
      </c>
      <c r="AK349" s="36" t="str">
        <f aca="false">IF(OR(U349="",K349=""),"",IF(OR(K349&lt;TabelleFisse!E$4,K349&gt;TabelleFisse!E$5),1,""))</f>
        <v/>
      </c>
      <c r="AL349" s="36" t="str">
        <f aca="false">IF(OR(U349="",L349=""),"",IF(OR(L349&lt;TabelleFisse!E$4,L349&gt;TabelleFisse!E$5),1,""))</f>
        <v/>
      </c>
      <c r="AM349" s="36" t="str">
        <f aca="false">IF(OR(U349="",K349=""),"",IF(K349&gt;TabelleFisse!E$6,1,""))</f>
        <v/>
      </c>
      <c r="AN349" s="36" t="str">
        <f aca="false">IF(OR(U349="",L349=""),"",IF(L349&gt;TabelleFisse!E$6,1,""))</f>
        <v/>
      </c>
      <c r="AP349" s="36" t="str">
        <f aca="false">IF(U349="","",_xlfn.IFNA(VLOOKUP(C349,Partecipanti!$N$10:$O$1203,2,0),1))</f>
        <v/>
      </c>
      <c r="AS349" s="37" t="str">
        <f aca="false">IF(R349=1,CONCATENATE(C349," ",1),"")</f>
        <v/>
      </c>
    </row>
    <row r="350" customFormat="false" ht="100.5" hidden="false" customHeight="true" outlineLevel="0" collapsed="false">
      <c r="A350" s="25" t="s">
        <v>633</v>
      </c>
      <c r="B350" s="21" t="str">
        <f aca="false">IF(Q350="","",Q350)</f>
        <v/>
      </c>
      <c r="C350" s="26" t="str">
        <f aca="false">IF(E350="","",CONCATENATE("L",A350))</f>
        <v/>
      </c>
      <c r="D350" s="27"/>
      <c r="E350" s="42"/>
      <c r="F350" s="39" t="str">
        <f aca="false">IF(E350="","",TRIM(#REF!))</f>
        <v/>
      </c>
      <c r="G350" s="40" t="str">
        <f aca="false">IF(E350="","",TRIM(UPPER(#REF!)))</f>
        <v/>
      </c>
      <c r="H350" s="44"/>
      <c r="I350" s="44"/>
      <c r="J350" s="43"/>
      <c r="K350" s="41"/>
      <c r="L350" s="41"/>
      <c r="M350" s="45"/>
      <c r="N350" s="42"/>
      <c r="O350" s="42"/>
      <c r="Q350" s="20" t="str">
        <f aca="false">IF(AND(R350="",S350="",U350=""),"",IF(OR(R350=1,S350=1),"ERRORI / ANOMALIE","OK"))</f>
        <v/>
      </c>
      <c r="R350" s="21" t="str">
        <f aca="false">IF(U350="","",IF(SUM(X350:AC350)+SUM(AF350:AP350)&gt;0,1,""))</f>
        <v/>
      </c>
      <c r="S350" s="21" t="str">
        <f aca="false">IF(U350="","",IF(_xlfn.IFNA(VLOOKUP(CONCATENATE(C350," ",1),Partecipanti!AE$10:AF$1203,2,0),1)=1,"",1))</f>
        <v/>
      </c>
      <c r="U350" s="36" t="str">
        <f aca="false">TRIM(E350)</f>
        <v/>
      </c>
      <c r="V350" s="36"/>
      <c r="W350" s="36" t="str">
        <f aca="false">IF(R350="","",1)</f>
        <v/>
      </c>
      <c r="X350" s="36" t="str">
        <f aca="false">IF(U350="","",IF(COUNTIF(U$7:U$601,U350)=1,"",COUNTIF(U$7:U$601,U350)))</f>
        <v/>
      </c>
      <c r="Y350" s="36" t="str">
        <f aca="false">IF(X350="","",IF(X350&gt;1,1,""))</f>
        <v/>
      </c>
      <c r="Z350" s="36" t="str">
        <f aca="false">IF(U350="","",IF(LEN(TRIM(U350))&lt;&gt;10,1,""))</f>
        <v/>
      </c>
      <c r="AB350" s="36" t="str">
        <f aca="false">IF(U350="","",IF(OR(LEN(TRIM(H350))&gt;250,LEN(TRIM(H350))&lt;1),1,""))</f>
        <v/>
      </c>
      <c r="AC350" s="36" t="str">
        <f aca="false">IF(U350="","",IF(OR(LEN(TRIM(H350))&gt;220,LEN(TRIM(H350))&lt;1),1,""))</f>
        <v/>
      </c>
      <c r="AD350" s="37" t="str">
        <f aca="false">IF(U350="","",LEN(TRIM(H350)))</f>
        <v/>
      </c>
      <c r="AF350" s="36" t="str">
        <f aca="false">IF(I350="","",_xlfn.IFNA(VLOOKUP(I350,TabelleFisse!$B$4:$C$21,2,0),1))</f>
        <v/>
      </c>
      <c r="AH350" s="36" t="str">
        <f aca="false">IF(U350="","",IF(OR(ISNUMBER(J350)=0,J350&lt;0),1,""))</f>
        <v/>
      </c>
      <c r="AI350" s="36" t="str">
        <f aca="false">IF(U350="","",IF(OR(ISNUMBER(M350)=0,M350&lt;0),1,""))</f>
        <v/>
      </c>
      <c r="AK350" s="36" t="str">
        <f aca="false">IF(OR(U350="",K350=""),"",IF(OR(K350&lt;TabelleFisse!E$4,K350&gt;TabelleFisse!E$5),1,""))</f>
        <v/>
      </c>
      <c r="AL350" s="36" t="str">
        <f aca="false">IF(OR(U350="",L350=""),"",IF(OR(L350&lt;TabelleFisse!E$4,L350&gt;TabelleFisse!E$5),1,""))</f>
        <v/>
      </c>
      <c r="AM350" s="36" t="str">
        <f aca="false">IF(OR(U350="",K350=""),"",IF(K350&gt;TabelleFisse!E$6,1,""))</f>
        <v/>
      </c>
      <c r="AN350" s="36" t="str">
        <f aca="false">IF(OR(U350="",L350=""),"",IF(L350&gt;TabelleFisse!E$6,1,""))</f>
        <v/>
      </c>
      <c r="AP350" s="36" t="str">
        <f aca="false">IF(U350="","",_xlfn.IFNA(VLOOKUP(C350,Partecipanti!$N$10:$O$1203,2,0),1))</f>
        <v/>
      </c>
      <c r="AS350" s="37" t="str">
        <f aca="false">IF(R350=1,CONCATENATE(C350," ",1),"")</f>
        <v/>
      </c>
    </row>
    <row r="351" customFormat="false" ht="100.5" hidden="false" customHeight="true" outlineLevel="0" collapsed="false">
      <c r="A351" s="25" t="s">
        <v>634</v>
      </c>
      <c r="B351" s="21" t="str">
        <f aca="false">IF(Q351="","",Q351)</f>
        <v/>
      </c>
      <c r="C351" s="26" t="str">
        <f aca="false">IF(E351="","",CONCATENATE("L",A351))</f>
        <v/>
      </c>
      <c r="D351" s="27"/>
      <c r="E351" s="42"/>
      <c r="F351" s="39" t="str">
        <f aca="false">IF(E351="","",TRIM(#REF!))</f>
        <v/>
      </c>
      <c r="G351" s="40" t="str">
        <f aca="false">IF(E351="","",TRIM(UPPER(#REF!)))</f>
        <v/>
      </c>
      <c r="H351" s="44"/>
      <c r="I351" s="44"/>
      <c r="J351" s="43"/>
      <c r="K351" s="41"/>
      <c r="L351" s="41"/>
      <c r="M351" s="45"/>
      <c r="N351" s="42"/>
      <c r="O351" s="42"/>
      <c r="Q351" s="20" t="str">
        <f aca="false">IF(AND(R351="",S351="",U351=""),"",IF(OR(R351=1,S351=1),"ERRORI / ANOMALIE","OK"))</f>
        <v/>
      </c>
      <c r="R351" s="21" t="str">
        <f aca="false">IF(U351="","",IF(SUM(X351:AC351)+SUM(AF351:AP351)&gt;0,1,""))</f>
        <v/>
      </c>
      <c r="S351" s="21" t="str">
        <f aca="false">IF(U351="","",IF(_xlfn.IFNA(VLOOKUP(CONCATENATE(C351," ",1),Partecipanti!AE$10:AF$1203,2,0),1)=1,"",1))</f>
        <v/>
      </c>
      <c r="U351" s="36" t="str">
        <f aca="false">TRIM(E351)</f>
        <v/>
      </c>
      <c r="V351" s="36"/>
      <c r="W351" s="36" t="str">
        <f aca="false">IF(R351="","",1)</f>
        <v/>
      </c>
      <c r="X351" s="36" t="str">
        <f aca="false">IF(U351="","",IF(COUNTIF(U$7:U$601,U351)=1,"",COUNTIF(U$7:U$601,U351)))</f>
        <v/>
      </c>
      <c r="Y351" s="36" t="str">
        <f aca="false">IF(X351="","",IF(X351&gt;1,1,""))</f>
        <v/>
      </c>
      <c r="Z351" s="36" t="str">
        <f aca="false">IF(U351="","",IF(LEN(TRIM(U351))&lt;&gt;10,1,""))</f>
        <v/>
      </c>
      <c r="AB351" s="36" t="str">
        <f aca="false">IF(U351="","",IF(OR(LEN(TRIM(H351))&gt;250,LEN(TRIM(H351))&lt;1),1,""))</f>
        <v/>
      </c>
      <c r="AC351" s="36" t="str">
        <f aca="false">IF(U351="","",IF(OR(LEN(TRIM(H351))&gt;220,LEN(TRIM(H351))&lt;1),1,""))</f>
        <v/>
      </c>
      <c r="AD351" s="37" t="str">
        <f aca="false">IF(U351="","",LEN(TRIM(H351)))</f>
        <v/>
      </c>
      <c r="AF351" s="36" t="str">
        <f aca="false">IF(I351="","",_xlfn.IFNA(VLOOKUP(I351,TabelleFisse!$B$4:$C$21,2,0),1))</f>
        <v/>
      </c>
      <c r="AH351" s="36" t="str">
        <f aca="false">IF(U351="","",IF(OR(ISNUMBER(J351)=0,J351&lt;0),1,""))</f>
        <v/>
      </c>
      <c r="AI351" s="36" t="str">
        <f aca="false">IF(U351="","",IF(OR(ISNUMBER(M351)=0,M351&lt;0),1,""))</f>
        <v/>
      </c>
      <c r="AK351" s="36" t="str">
        <f aca="false">IF(OR(U351="",K351=""),"",IF(OR(K351&lt;TabelleFisse!E$4,K351&gt;TabelleFisse!E$5),1,""))</f>
        <v/>
      </c>
      <c r="AL351" s="36" t="str">
        <f aca="false">IF(OR(U351="",L351=""),"",IF(OR(L351&lt;TabelleFisse!E$4,L351&gt;TabelleFisse!E$5),1,""))</f>
        <v/>
      </c>
      <c r="AM351" s="36" t="str">
        <f aca="false">IF(OR(U351="",K351=""),"",IF(K351&gt;TabelleFisse!E$6,1,""))</f>
        <v/>
      </c>
      <c r="AN351" s="36" t="str">
        <f aca="false">IF(OR(U351="",L351=""),"",IF(L351&gt;TabelleFisse!E$6,1,""))</f>
        <v/>
      </c>
      <c r="AP351" s="36" t="str">
        <f aca="false">IF(U351="","",_xlfn.IFNA(VLOOKUP(C351,Partecipanti!$N$10:$O$1203,2,0),1))</f>
        <v/>
      </c>
      <c r="AS351" s="37" t="str">
        <f aca="false">IF(R351=1,CONCATENATE(C351," ",1),"")</f>
        <v/>
      </c>
    </row>
    <row r="352" customFormat="false" ht="100.5" hidden="false" customHeight="true" outlineLevel="0" collapsed="false">
      <c r="A352" s="25" t="s">
        <v>635</v>
      </c>
      <c r="B352" s="21" t="str">
        <f aca="false">IF(Q352="","",Q352)</f>
        <v/>
      </c>
      <c r="C352" s="26" t="str">
        <f aca="false">IF(E352="","",CONCATENATE("L",A352))</f>
        <v/>
      </c>
      <c r="D352" s="27"/>
      <c r="E352" s="42"/>
      <c r="F352" s="39" t="str">
        <f aca="false">IF(E352="","",TRIM(#REF!))</f>
        <v/>
      </c>
      <c r="G352" s="40" t="str">
        <f aca="false">IF(E352="","",TRIM(UPPER(#REF!)))</f>
        <v/>
      </c>
      <c r="H352" s="44"/>
      <c r="I352" s="44"/>
      <c r="J352" s="43"/>
      <c r="K352" s="41"/>
      <c r="L352" s="41"/>
      <c r="M352" s="45"/>
      <c r="N352" s="42"/>
      <c r="O352" s="42"/>
      <c r="Q352" s="20" t="str">
        <f aca="false">IF(AND(R352="",S352="",U352=""),"",IF(OR(R352=1,S352=1),"ERRORI / ANOMALIE","OK"))</f>
        <v/>
      </c>
      <c r="R352" s="21" t="str">
        <f aca="false">IF(U352="","",IF(SUM(X352:AC352)+SUM(AF352:AP352)&gt;0,1,""))</f>
        <v/>
      </c>
      <c r="S352" s="21" t="str">
        <f aca="false">IF(U352="","",IF(_xlfn.IFNA(VLOOKUP(CONCATENATE(C352," ",1),Partecipanti!AE$10:AF$1203,2,0),1)=1,"",1))</f>
        <v/>
      </c>
      <c r="U352" s="36" t="str">
        <f aca="false">TRIM(E352)</f>
        <v/>
      </c>
      <c r="V352" s="36"/>
      <c r="W352" s="36" t="str">
        <f aca="false">IF(R352="","",1)</f>
        <v/>
      </c>
      <c r="X352" s="36" t="str">
        <f aca="false">IF(U352="","",IF(COUNTIF(U$7:U$601,U352)=1,"",COUNTIF(U$7:U$601,U352)))</f>
        <v/>
      </c>
      <c r="Y352" s="36" t="str">
        <f aca="false">IF(X352="","",IF(X352&gt;1,1,""))</f>
        <v/>
      </c>
      <c r="Z352" s="36" t="str">
        <f aca="false">IF(U352="","",IF(LEN(TRIM(U352))&lt;&gt;10,1,""))</f>
        <v/>
      </c>
      <c r="AB352" s="36" t="str">
        <f aca="false">IF(U352="","",IF(OR(LEN(TRIM(H352))&gt;250,LEN(TRIM(H352))&lt;1),1,""))</f>
        <v/>
      </c>
      <c r="AC352" s="36" t="str">
        <f aca="false">IF(U352="","",IF(OR(LEN(TRIM(H352))&gt;220,LEN(TRIM(H352))&lt;1),1,""))</f>
        <v/>
      </c>
      <c r="AD352" s="37" t="str">
        <f aca="false">IF(U352="","",LEN(TRIM(H352)))</f>
        <v/>
      </c>
      <c r="AF352" s="36" t="str">
        <f aca="false">IF(I352="","",_xlfn.IFNA(VLOOKUP(I352,TabelleFisse!$B$4:$C$21,2,0),1))</f>
        <v/>
      </c>
      <c r="AH352" s="36" t="str">
        <f aca="false">IF(U352="","",IF(OR(ISNUMBER(J352)=0,J352&lt;0),1,""))</f>
        <v/>
      </c>
      <c r="AI352" s="36" t="str">
        <f aca="false">IF(U352="","",IF(OR(ISNUMBER(M352)=0,M352&lt;0),1,""))</f>
        <v/>
      </c>
      <c r="AK352" s="36" t="str">
        <f aca="false">IF(OR(U352="",K352=""),"",IF(OR(K352&lt;TabelleFisse!E$4,K352&gt;TabelleFisse!E$5),1,""))</f>
        <v/>
      </c>
      <c r="AL352" s="36" t="str">
        <f aca="false">IF(OR(U352="",L352=""),"",IF(OR(L352&lt;TabelleFisse!E$4,L352&gt;TabelleFisse!E$5),1,""))</f>
        <v/>
      </c>
      <c r="AM352" s="36" t="str">
        <f aca="false">IF(OR(U352="",K352=""),"",IF(K352&gt;TabelleFisse!E$6,1,""))</f>
        <v/>
      </c>
      <c r="AN352" s="36" t="str">
        <f aca="false">IF(OR(U352="",L352=""),"",IF(L352&gt;TabelleFisse!E$6,1,""))</f>
        <v/>
      </c>
      <c r="AP352" s="36" t="str">
        <f aca="false">IF(U352="","",_xlfn.IFNA(VLOOKUP(C352,Partecipanti!$N$10:$O$1203,2,0),1))</f>
        <v/>
      </c>
      <c r="AS352" s="37" t="str">
        <f aca="false">IF(R352=1,CONCATENATE(C352," ",1),"")</f>
        <v/>
      </c>
    </row>
    <row r="353" customFormat="false" ht="100.5" hidden="false" customHeight="true" outlineLevel="0" collapsed="false">
      <c r="A353" s="25" t="s">
        <v>636</v>
      </c>
      <c r="B353" s="21" t="str">
        <f aca="false">IF(Q353="","",Q353)</f>
        <v/>
      </c>
      <c r="C353" s="26" t="str">
        <f aca="false">IF(E353="","",CONCATENATE("L",A353))</f>
        <v/>
      </c>
      <c r="D353" s="27"/>
      <c r="E353" s="42"/>
      <c r="F353" s="39" t="str">
        <f aca="false">IF(E353="","",TRIM(#REF!))</f>
        <v/>
      </c>
      <c r="G353" s="40" t="str">
        <f aca="false">IF(E353="","",TRIM(UPPER(#REF!)))</f>
        <v/>
      </c>
      <c r="H353" s="44"/>
      <c r="I353" s="44"/>
      <c r="J353" s="43"/>
      <c r="K353" s="41"/>
      <c r="L353" s="41"/>
      <c r="M353" s="45"/>
      <c r="N353" s="42"/>
      <c r="O353" s="42"/>
      <c r="Q353" s="20" t="str">
        <f aca="false">IF(AND(R353="",S353="",U353=""),"",IF(OR(R353=1,S353=1),"ERRORI / ANOMALIE","OK"))</f>
        <v/>
      </c>
      <c r="R353" s="21" t="str">
        <f aca="false">IF(U353="","",IF(SUM(X353:AC353)+SUM(AF353:AP353)&gt;0,1,""))</f>
        <v/>
      </c>
      <c r="S353" s="21" t="str">
        <f aca="false">IF(U353="","",IF(_xlfn.IFNA(VLOOKUP(CONCATENATE(C353," ",1),Partecipanti!AE$10:AF$1203,2,0),1)=1,"",1))</f>
        <v/>
      </c>
      <c r="U353" s="36" t="str">
        <f aca="false">TRIM(E353)</f>
        <v/>
      </c>
      <c r="V353" s="36"/>
      <c r="W353" s="36" t="str">
        <f aca="false">IF(R353="","",1)</f>
        <v/>
      </c>
      <c r="X353" s="36" t="str">
        <f aca="false">IF(U353="","",IF(COUNTIF(U$7:U$601,U353)=1,"",COUNTIF(U$7:U$601,U353)))</f>
        <v/>
      </c>
      <c r="Y353" s="36" t="str">
        <f aca="false">IF(X353="","",IF(X353&gt;1,1,""))</f>
        <v/>
      </c>
      <c r="Z353" s="36" t="str">
        <f aca="false">IF(U353="","",IF(LEN(TRIM(U353))&lt;&gt;10,1,""))</f>
        <v/>
      </c>
      <c r="AB353" s="36" t="str">
        <f aca="false">IF(U353="","",IF(OR(LEN(TRIM(H353))&gt;250,LEN(TRIM(H353))&lt;1),1,""))</f>
        <v/>
      </c>
      <c r="AC353" s="36" t="str">
        <f aca="false">IF(U353="","",IF(OR(LEN(TRIM(H353))&gt;220,LEN(TRIM(H353))&lt;1),1,""))</f>
        <v/>
      </c>
      <c r="AD353" s="37" t="str">
        <f aca="false">IF(U353="","",LEN(TRIM(H353)))</f>
        <v/>
      </c>
      <c r="AF353" s="36" t="str">
        <f aca="false">IF(I353="","",_xlfn.IFNA(VLOOKUP(I353,TabelleFisse!$B$4:$C$21,2,0),1))</f>
        <v/>
      </c>
      <c r="AH353" s="36" t="str">
        <f aca="false">IF(U353="","",IF(OR(ISNUMBER(J353)=0,J353&lt;0),1,""))</f>
        <v/>
      </c>
      <c r="AI353" s="36" t="str">
        <f aca="false">IF(U353="","",IF(OR(ISNUMBER(M353)=0,M353&lt;0),1,""))</f>
        <v/>
      </c>
      <c r="AK353" s="36" t="str">
        <f aca="false">IF(OR(U353="",K353=""),"",IF(OR(K353&lt;TabelleFisse!E$4,K353&gt;TabelleFisse!E$5),1,""))</f>
        <v/>
      </c>
      <c r="AL353" s="36" t="str">
        <f aca="false">IF(OR(U353="",L353=""),"",IF(OR(L353&lt;TabelleFisse!E$4,L353&gt;TabelleFisse!E$5),1,""))</f>
        <v/>
      </c>
      <c r="AM353" s="36" t="str">
        <f aca="false">IF(OR(U353="",K353=""),"",IF(K353&gt;TabelleFisse!E$6,1,""))</f>
        <v/>
      </c>
      <c r="AN353" s="36" t="str">
        <f aca="false">IF(OR(U353="",L353=""),"",IF(L353&gt;TabelleFisse!E$6,1,""))</f>
        <v/>
      </c>
      <c r="AP353" s="36" t="str">
        <f aca="false">IF(U353="","",_xlfn.IFNA(VLOOKUP(C353,Partecipanti!$N$10:$O$1203,2,0),1))</f>
        <v/>
      </c>
      <c r="AS353" s="37" t="str">
        <f aca="false">IF(R353=1,CONCATENATE(C353," ",1),"")</f>
        <v/>
      </c>
    </row>
    <row r="354" customFormat="false" ht="100.5" hidden="false" customHeight="true" outlineLevel="0" collapsed="false">
      <c r="A354" s="25" t="s">
        <v>637</v>
      </c>
      <c r="B354" s="21" t="str">
        <f aca="false">IF(Q354="","",Q354)</f>
        <v/>
      </c>
      <c r="C354" s="26" t="str">
        <f aca="false">IF(E354="","",CONCATENATE("L",A354))</f>
        <v/>
      </c>
      <c r="D354" s="27"/>
      <c r="E354" s="42"/>
      <c r="F354" s="39" t="str">
        <f aca="false">IF(E354="","",TRIM(#REF!))</f>
        <v/>
      </c>
      <c r="G354" s="40" t="str">
        <f aca="false">IF(E354="","",TRIM(UPPER(#REF!)))</f>
        <v/>
      </c>
      <c r="H354" s="44"/>
      <c r="I354" s="44"/>
      <c r="J354" s="43"/>
      <c r="K354" s="41"/>
      <c r="L354" s="41"/>
      <c r="M354" s="45"/>
      <c r="N354" s="42"/>
      <c r="O354" s="42"/>
      <c r="Q354" s="20" t="str">
        <f aca="false">IF(AND(R354="",S354="",U354=""),"",IF(OR(R354=1,S354=1),"ERRORI / ANOMALIE","OK"))</f>
        <v/>
      </c>
      <c r="R354" s="21" t="str">
        <f aca="false">IF(U354="","",IF(SUM(X354:AC354)+SUM(AF354:AP354)&gt;0,1,""))</f>
        <v/>
      </c>
      <c r="S354" s="21" t="str">
        <f aca="false">IF(U354="","",IF(_xlfn.IFNA(VLOOKUP(CONCATENATE(C354," ",1),Partecipanti!AE$10:AF$1203,2,0),1)=1,"",1))</f>
        <v/>
      </c>
      <c r="U354" s="36" t="str">
        <f aca="false">TRIM(E354)</f>
        <v/>
      </c>
      <c r="V354" s="36"/>
      <c r="W354" s="36" t="str">
        <f aca="false">IF(R354="","",1)</f>
        <v/>
      </c>
      <c r="X354" s="36" t="str">
        <f aca="false">IF(U354="","",IF(COUNTIF(U$7:U$601,U354)=1,"",COUNTIF(U$7:U$601,U354)))</f>
        <v/>
      </c>
      <c r="Y354" s="36" t="str">
        <f aca="false">IF(X354="","",IF(X354&gt;1,1,""))</f>
        <v/>
      </c>
      <c r="Z354" s="36" t="str">
        <f aca="false">IF(U354="","",IF(LEN(TRIM(U354))&lt;&gt;10,1,""))</f>
        <v/>
      </c>
      <c r="AB354" s="36" t="str">
        <f aca="false">IF(U354="","",IF(OR(LEN(TRIM(H354))&gt;250,LEN(TRIM(H354))&lt;1),1,""))</f>
        <v/>
      </c>
      <c r="AC354" s="36" t="str">
        <f aca="false">IF(U354="","",IF(OR(LEN(TRIM(H354))&gt;220,LEN(TRIM(H354))&lt;1),1,""))</f>
        <v/>
      </c>
      <c r="AD354" s="37" t="str">
        <f aca="false">IF(U354="","",LEN(TRIM(H354)))</f>
        <v/>
      </c>
      <c r="AF354" s="36" t="str">
        <f aca="false">IF(I354="","",_xlfn.IFNA(VLOOKUP(I354,TabelleFisse!$B$4:$C$21,2,0),1))</f>
        <v/>
      </c>
      <c r="AH354" s="36" t="str">
        <f aca="false">IF(U354="","",IF(OR(ISNUMBER(J354)=0,J354&lt;0),1,""))</f>
        <v/>
      </c>
      <c r="AI354" s="36" t="str">
        <f aca="false">IF(U354="","",IF(OR(ISNUMBER(M354)=0,M354&lt;0),1,""))</f>
        <v/>
      </c>
      <c r="AK354" s="36" t="str">
        <f aca="false">IF(OR(U354="",K354=""),"",IF(OR(K354&lt;TabelleFisse!E$4,K354&gt;TabelleFisse!E$5),1,""))</f>
        <v/>
      </c>
      <c r="AL354" s="36" t="str">
        <f aca="false">IF(OR(U354="",L354=""),"",IF(OR(L354&lt;TabelleFisse!E$4,L354&gt;TabelleFisse!E$5),1,""))</f>
        <v/>
      </c>
      <c r="AM354" s="36" t="str">
        <f aca="false">IF(OR(U354="",K354=""),"",IF(K354&gt;TabelleFisse!E$6,1,""))</f>
        <v/>
      </c>
      <c r="AN354" s="36" t="str">
        <f aca="false">IF(OR(U354="",L354=""),"",IF(L354&gt;TabelleFisse!E$6,1,""))</f>
        <v/>
      </c>
      <c r="AP354" s="36" t="str">
        <f aca="false">IF(U354="","",_xlfn.IFNA(VLOOKUP(C354,Partecipanti!$N$10:$O$1203,2,0),1))</f>
        <v/>
      </c>
      <c r="AS354" s="37" t="str">
        <f aca="false">IF(R354=1,CONCATENATE(C354," ",1),"")</f>
        <v/>
      </c>
    </row>
    <row r="355" customFormat="false" ht="100.5" hidden="false" customHeight="true" outlineLevel="0" collapsed="false">
      <c r="A355" s="25" t="s">
        <v>638</v>
      </c>
      <c r="B355" s="21" t="str">
        <f aca="false">IF(Q355="","",Q355)</f>
        <v/>
      </c>
      <c r="C355" s="26" t="str">
        <f aca="false">IF(E355="","",CONCATENATE("L",A355))</f>
        <v/>
      </c>
      <c r="D355" s="27"/>
      <c r="E355" s="42"/>
      <c r="F355" s="39" t="str">
        <f aca="false">IF(E355="","",TRIM(#REF!))</f>
        <v/>
      </c>
      <c r="G355" s="40" t="str">
        <f aca="false">IF(E355="","",TRIM(UPPER(#REF!)))</f>
        <v/>
      </c>
      <c r="H355" s="44"/>
      <c r="I355" s="44"/>
      <c r="J355" s="43"/>
      <c r="K355" s="41"/>
      <c r="L355" s="41"/>
      <c r="M355" s="45"/>
      <c r="N355" s="42"/>
      <c r="O355" s="42"/>
      <c r="Q355" s="20" t="str">
        <f aca="false">IF(AND(R355="",S355="",U355=""),"",IF(OR(R355=1,S355=1),"ERRORI / ANOMALIE","OK"))</f>
        <v/>
      </c>
      <c r="R355" s="21" t="str">
        <f aca="false">IF(U355="","",IF(SUM(X355:AC355)+SUM(AF355:AP355)&gt;0,1,""))</f>
        <v/>
      </c>
      <c r="S355" s="21" t="str">
        <f aca="false">IF(U355="","",IF(_xlfn.IFNA(VLOOKUP(CONCATENATE(C355," ",1),Partecipanti!AE$10:AF$1203,2,0),1)=1,"",1))</f>
        <v/>
      </c>
      <c r="U355" s="36" t="str">
        <f aca="false">TRIM(E355)</f>
        <v/>
      </c>
      <c r="V355" s="36"/>
      <c r="W355" s="36" t="str">
        <f aca="false">IF(R355="","",1)</f>
        <v/>
      </c>
      <c r="X355" s="36" t="str">
        <f aca="false">IF(U355="","",IF(COUNTIF(U$7:U$601,U355)=1,"",COUNTIF(U$7:U$601,U355)))</f>
        <v/>
      </c>
      <c r="Y355" s="36" t="str">
        <f aca="false">IF(X355="","",IF(X355&gt;1,1,""))</f>
        <v/>
      </c>
      <c r="Z355" s="36" t="str">
        <f aca="false">IF(U355="","",IF(LEN(TRIM(U355))&lt;&gt;10,1,""))</f>
        <v/>
      </c>
      <c r="AB355" s="36" t="str">
        <f aca="false">IF(U355="","",IF(OR(LEN(TRIM(H355))&gt;250,LEN(TRIM(H355))&lt;1),1,""))</f>
        <v/>
      </c>
      <c r="AC355" s="36" t="str">
        <f aca="false">IF(U355="","",IF(OR(LEN(TRIM(H355))&gt;220,LEN(TRIM(H355))&lt;1),1,""))</f>
        <v/>
      </c>
      <c r="AD355" s="37" t="str">
        <f aca="false">IF(U355="","",LEN(TRIM(H355)))</f>
        <v/>
      </c>
      <c r="AF355" s="36" t="str">
        <f aca="false">IF(I355="","",_xlfn.IFNA(VLOOKUP(I355,TabelleFisse!$B$4:$C$21,2,0),1))</f>
        <v/>
      </c>
      <c r="AH355" s="36" t="str">
        <f aca="false">IF(U355="","",IF(OR(ISNUMBER(J355)=0,J355&lt;0),1,""))</f>
        <v/>
      </c>
      <c r="AI355" s="36" t="str">
        <f aca="false">IF(U355="","",IF(OR(ISNUMBER(M355)=0,M355&lt;0),1,""))</f>
        <v/>
      </c>
      <c r="AK355" s="36" t="str">
        <f aca="false">IF(OR(U355="",K355=""),"",IF(OR(K355&lt;TabelleFisse!E$4,K355&gt;TabelleFisse!E$5),1,""))</f>
        <v/>
      </c>
      <c r="AL355" s="36" t="str">
        <f aca="false">IF(OR(U355="",L355=""),"",IF(OR(L355&lt;TabelleFisse!E$4,L355&gt;TabelleFisse!E$5),1,""))</f>
        <v/>
      </c>
      <c r="AM355" s="36" t="str">
        <f aca="false">IF(OR(U355="",K355=""),"",IF(K355&gt;TabelleFisse!E$6,1,""))</f>
        <v/>
      </c>
      <c r="AN355" s="36" t="str">
        <f aca="false">IF(OR(U355="",L355=""),"",IF(L355&gt;TabelleFisse!E$6,1,""))</f>
        <v/>
      </c>
      <c r="AP355" s="36" t="str">
        <f aca="false">IF(U355="","",_xlfn.IFNA(VLOOKUP(C355,Partecipanti!$N$10:$O$1203,2,0),1))</f>
        <v/>
      </c>
      <c r="AS355" s="37" t="str">
        <f aca="false">IF(R355=1,CONCATENATE(C355," ",1),"")</f>
        <v/>
      </c>
    </row>
    <row r="356" customFormat="false" ht="100.5" hidden="false" customHeight="true" outlineLevel="0" collapsed="false">
      <c r="A356" s="25" t="s">
        <v>639</v>
      </c>
      <c r="B356" s="21" t="str">
        <f aca="false">IF(Q356="","",Q356)</f>
        <v/>
      </c>
      <c r="C356" s="26" t="str">
        <f aca="false">IF(E356="","",CONCATENATE("L",A356))</f>
        <v/>
      </c>
      <c r="D356" s="27"/>
      <c r="E356" s="42"/>
      <c r="F356" s="39" t="str">
        <f aca="false">IF(E356="","",TRIM(#REF!))</f>
        <v/>
      </c>
      <c r="G356" s="40" t="str">
        <f aca="false">IF(E356="","",TRIM(UPPER(#REF!)))</f>
        <v/>
      </c>
      <c r="H356" s="44"/>
      <c r="I356" s="44"/>
      <c r="J356" s="43"/>
      <c r="K356" s="41"/>
      <c r="L356" s="41"/>
      <c r="M356" s="45"/>
      <c r="N356" s="42"/>
      <c r="O356" s="42"/>
      <c r="Q356" s="20" t="str">
        <f aca="false">IF(AND(R356="",S356="",U356=""),"",IF(OR(R356=1,S356=1),"ERRORI / ANOMALIE","OK"))</f>
        <v/>
      </c>
      <c r="R356" s="21" t="str">
        <f aca="false">IF(U356="","",IF(SUM(X356:AC356)+SUM(AF356:AP356)&gt;0,1,""))</f>
        <v/>
      </c>
      <c r="S356" s="21" t="str">
        <f aca="false">IF(U356="","",IF(_xlfn.IFNA(VLOOKUP(CONCATENATE(C356," ",1),Partecipanti!AE$10:AF$1203,2,0),1)=1,"",1))</f>
        <v/>
      </c>
      <c r="U356" s="36" t="str">
        <f aca="false">TRIM(E356)</f>
        <v/>
      </c>
      <c r="V356" s="36"/>
      <c r="W356" s="36" t="str">
        <f aca="false">IF(R356="","",1)</f>
        <v/>
      </c>
      <c r="X356" s="36" t="str">
        <f aca="false">IF(U356="","",IF(COUNTIF(U$7:U$601,U356)=1,"",COUNTIF(U$7:U$601,U356)))</f>
        <v/>
      </c>
      <c r="Y356" s="36" t="str">
        <f aca="false">IF(X356="","",IF(X356&gt;1,1,""))</f>
        <v/>
      </c>
      <c r="Z356" s="36" t="str">
        <f aca="false">IF(U356="","",IF(LEN(TRIM(U356))&lt;&gt;10,1,""))</f>
        <v/>
      </c>
      <c r="AB356" s="36" t="str">
        <f aca="false">IF(U356="","",IF(OR(LEN(TRIM(H356))&gt;250,LEN(TRIM(H356))&lt;1),1,""))</f>
        <v/>
      </c>
      <c r="AC356" s="36" t="str">
        <f aca="false">IF(U356="","",IF(OR(LEN(TRIM(H356))&gt;220,LEN(TRIM(H356))&lt;1),1,""))</f>
        <v/>
      </c>
      <c r="AD356" s="37" t="str">
        <f aca="false">IF(U356="","",LEN(TRIM(H356)))</f>
        <v/>
      </c>
      <c r="AF356" s="36" t="str">
        <f aca="false">IF(I356="","",_xlfn.IFNA(VLOOKUP(I356,TabelleFisse!$B$4:$C$21,2,0),1))</f>
        <v/>
      </c>
      <c r="AH356" s="36" t="str">
        <f aca="false">IF(U356="","",IF(OR(ISNUMBER(J356)=0,J356&lt;0),1,""))</f>
        <v/>
      </c>
      <c r="AI356" s="36" t="str">
        <f aca="false">IF(U356="","",IF(OR(ISNUMBER(M356)=0,M356&lt;0),1,""))</f>
        <v/>
      </c>
      <c r="AK356" s="36" t="str">
        <f aca="false">IF(OR(U356="",K356=""),"",IF(OR(K356&lt;TabelleFisse!E$4,K356&gt;TabelleFisse!E$5),1,""))</f>
        <v/>
      </c>
      <c r="AL356" s="36" t="str">
        <f aca="false">IF(OR(U356="",L356=""),"",IF(OR(L356&lt;TabelleFisse!E$4,L356&gt;TabelleFisse!E$5),1,""))</f>
        <v/>
      </c>
      <c r="AM356" s="36" t="str">
        <f aca="false">IF(OR(U356="",K356=""),"",IF(K356&gt;TabelleFisse!E$6,1,""))</f>
        <v/>
      </c>
      <c r="AN356" s="36" t="str">
        <f aca="false">IF(OR(U356="",L356=""),"",IF(L356&gt;TabelleFisse!E$6,1,""))</f>
        <v/>
      </c>
      <c r="AP356" s="36" t="str">
        <f aca="false">IF(U356="","",_xlfn.IFNA(VLOOKUP(C356,Partecipanti!$N$10:$O$1203,2,0),1))</f>
        <v/>
      </c>
      <c r="AS356" s="37" t="str">
        <f aca="false">IF(R356=1,CONCATENATE(C356," ",1),"")</f>
        <v/>
      </c>
    </row>
    <row r="357" customFormat="false" ht="100.5" hidden="false" customHeight="true" outlineLevel="0" collapsed="false">
      <c r="A357" s="25" t="s">
        <v>640</v>
      </c>
      <c r="B357" s="21" t="str">
        <f aca="false">IF(Q357="","",Q357)</f>
        <v/>
      </c>
      <c r="C357" s="26" t="str">
        <f aca="false">IF(E357="","",CONCATENATE("L",A357))</f>
        <v/>
      </c>
      <c r="D357" s="27"/>
      <c r="E357" s="42"/>
      <c r="F357" s="39" t="str">
        <f aca="false">IF(E357="","",TRIM(#REF!))</f>
        <v/>
      </c>
      <c r="G357" s="40" t="str">
        <f aca="false">IF(E357="","",TRIM(UPPER(#REF!)))</f>
        <v/>
      </c>
      <c r="H357" s="44"/>
      <c r="I357" s="44"/>
      <c r="J357" s="43"/>
      <c r="K357" s="41"/>
      <c r="L357" s="41"/>
      <c r="M357" s="45"/>
      <c r="N357" s="42"/>
      <c r="O357" s="42"/>
      <c r="Q357" s="20" t="str">
        <f aca="false">IF(AND(R357="",S357="",U357=""),"",IF(OR(R357=1,S357=1),"ERRORI / ANOMALIE","OK"))</f>
        <v/>
      </c>
      <c r="R357" s="21" t="str">
        <f aca="false">IF(U357="","",IF(SUM(X357:AC357)+SUM(AF357:AP357)&gt;0,1,""))</f>
        <v/>
      </c>
      <c r="S357" s="21" t="str">
        <f aca="false">IF(U357="","",IF(_xlfn.IFNA(VLOOKUP(CONCATENATE(C357," ",1),Partecipanti!AE$10:AF$1203,2,0),1)=1,"",1))</f>
        <v/>
      </c>
      <c r="U357" s="36" t="str">
        <f aca="false">TRIM(E357)</f>
        <v/>
      </c>
      <c r="V357" s="36"/>
      <c r="W357" s="36" t="str">
        <f aca="false">IF(R357="","",1)</f>
        <v/>
      </c>
      <c r="X357" s="36" t="str">
        <f aca="false">IF(U357="","",IF(COUNTIF(U$7:U$601,U357)=1,"",COUNTIF(U$7:U$601,U357)))</f>
        <v/>
      </c>
      <c r="Y357" s="36" t="str">
        <f aca="false">IF(X357="","",IF(X357&gt;1,1,""))</f>
        <v/>
      </c>
      <c r="Z357" s="36" t="str">
        <f aca="false">IF(U357="","",IF(LEN(TRIM(U357))&lt;&gt;10,1,""))</f>
        <v/>
      </c>
      <c r="AB357" s="36" t="str">
        <f aca="false">IF(U357="","",IF(OR(LEN(TRIM(H357))&gt;250,LEN(TRIM(H357))&lt;1),1,""))</f>
        <v/>
      </c>
      <c r="AC357" s="36" t="str">
        <f aca="false">IF(U357="","",IF(OR(LEN(TRIM(H357))&gt;220,LEN(TRIM(H357))&lt;1),1,""))</f>
        <v/>
      </c>
      <c r="AD357" s="37" t="str">
        <f aca="false">IF(U357="","",LEN(TRIM(H357)))</f>
        <v/>
      </c>
      <c r="AF357" s="36" t="str">
        <f aca="false">IF(I357="","",_xlfn.IFNA(VLOOKUP(I357,TabelleFisse!$B$4:$C$21,2,0),1))</f>
        <v/>
      </c>
      <c r="AH357" s="36" t="str">
        <f aca="false">IF(U357="","",IF(OR(ISNUMBER(J357)=0,J357&lt;0),1,""))</f>
        <v/>
      </c>
      <c r="AI357" s="36" t="str">
        <f aca="false">IF(U357="","",IF(OR(ISNUMBER(M357)=0,M357&lt;0),1,""))</f>
        <v/>
      </c>
      <c r="AK357" s="36" t="str">
        <f aca="false">IF(OR(U357="",K357=""),"",IF(OR(K357&lt;TabelleFisse!E$4,K357&gt;TabelleFisse!E$5),1,""))</f>
        <v/>
      </c>
      <c r="AL357" s="36" t="str">
        <f aca="false">IF(OR(U357="",L357=""),"",IF(OR(L357&lt;TabelleFisse!E$4,L357&gt;TabelleFisse!E$5),1,""))</f>
        <v/>
      </c>
      <c r="AM357" s="36" t="str">
        <f aca="false">IF(OR(U357="",K357=""),"",IF(K357&gt;TabelleFisse!E$6,1,""))</f>
        <v/>
      </c>
      <c r="AN357" s="36" t="str">
        <f aca="false">IF(OR(U357="",L357=""),"",IF(L357&gt;TabelleFisse!E$6,1,""))</f>
        <v/>
      </c>
      <c r="AP357" s="36" t="str">
        <f aca="false">IF(U357="","",_xlfn.IFNA(VLOOKUP(C357,Partecipanti!$N$10:$O$1203,2,0),1))</f>
        <v/>
      </c>
      <c r="AS357" s="37" t="str">
        <f aca="false">IF(R357=1,CONCATENATE(C357," ",1),"")</f>
        <v/>
      </c>
    </row>
    <row r="358" customFormat="false" ht="100.5" hidden="false" customHeight="true" outlineLevel="0" collapsed="false">
      <c r="A358" s="25" t="s">
        <v>641</v>
      </c>
      <c r="B358" s="21" t="str">
        <f aca="false">IF(Q358="","",Q358)</f>
        <v/>
      </c>
      <c r="C358" s="26" t="str">
        <f aca="false">IF(E358="","",CONCATENATE("L",A358))</f>
        <v/>
      </c>
      <c r="D358" s="27"/>
      <c r="E358" s="42"/>
      <c r="F358" s="39" t="str">
        <f aca="false">IF(E358="","",TRIM(#REF!))</f>
        <v/>
      </c>
      <c r="G358" s="40" t="str">
        <f aca="false">IF(E358="","",TRIM(UPPER(#REF!)))</f>
        <v/>
      </c>
      <c r="H358" s="44"/>
      <c r="I358" s="44"/>
      <c r="J358" s="43"/>
      <c r="K358" s="41"/>
      <c r="L358" s="41"/>
      <c r="M358" s="45"/>
      <c r="N358" s="42"/>
      <c r="O358" s="42"/>
      <c r="Q358" s="20" t="str">
        <f aca="false">IF(AND(R358="",S358="",U358=""),"",IF(OR(R358=1,S358=1),"ERRORI / ANOMALIE","OK"))</f>
        <v/>
      </c>
      <c r="R358" s="21" t="str">
        <f aca="false">IF(U358="","",IF(SUM(X358:AC358)+SUM(AF358:AP358)&gt;0,1,""))</f>
        <v/>
      </c>
      <c r="S358" s="21" t="str">
        <f aca="false">IF(U358="","",IF(_xlfn.IFNA(VLOOKUP(CONCATENATE(C358," ",1),Partecipanti!AE$10:AF$1203,2,0),1)=1,"",1))</f>
        <v/>
      </c>
      <c r="U358" s="36" t="str">
        <f aca="false">TRIM(E358)</f>
        <v/>
      </c>
      <c r="V358" s="36"/>
      <c r="W358" s="36" t="str">
        <f aca="false">IF(R358="","",1)</f>
        <v/>
      </c>
      <c r="X358" s="36" t="str">
        <f aca="false">IF(U358="","",IF(COUNTIF(U$7:U$601,U358)=1,"",COUNTIF(U$7:U$601,U358)))</f>
        <v/>
      </c>
      <c r="Y358" s="36" t="str">
        <f aca="false">IF(X358="","",IF(X358&gt;1,1,""))</f>
        <v/>
      </c>
      <c r="Z358" s="36" t="str">
        <f aca="false">IF(U358="","",IF(LEN(TRIM(U358))&lt;&gt;10,1,""))</f>
        <v/>
      </c>
      <c r="AB358" s="36" t="str">
        <f aca="false">IF(U358="","",IF(OR(LEN(TRIM(H358))&gt;250,LEN(TRIM(H358))&lt;1),1,""))</f>
        <v/>
      </c>
      <c r="AC358" s="36" t="str">
        <f aca="false">IF(U358="","",IF(OR(LEN(TRIM(H358))&gt;220,LEN(TRIM(H358))&lt;1),1,""))</f>
        <v/>
      </c>
      <c r="AD358" s="37" t="str">
        <f aca="false">IF(U358="","",LEN(TRIM(H358)))</f>
        <v/>
      </c>
      <c r="AF358" s="36" t="str">
        <f aca="false">IF(I358="","",_xlfn.IFNA(VLOOKUP(I358,TabelleFisse!$B$4:$C$21,2,0),1))</f>
        <v/>
      </c>
      <c r="AH358" s="36" t="str">
        <f aca="false">IF(U358="","",IF(OR(ISNUMBER(J358)=0,J358&lt;0),1,""))</f>
        <v/>
      </c>
      <c r="AI358" s="36" t="str">
        <f aca="false">IF(U358="","",IF(OR(ISNUMBER(M358)=0,M358&lt;0),1,""))</f>
        <v/>
      </c>
      <c r="AK358" s="36" t="str">
        <f aca="false">IF(OR(U358="",K358=""),"",IF(OR(K358&lt;TabelleFisse!E$4,K358&gt;TabelleFisse!E$5),1,""))</f>
        <v/>
      </c>
      <c r="AL358" s="36" t="str">
        <f aca="false">IF(OR(U358="",L358=""),"",IF(OR(L358&lt;TabelleFisse!E$4,L358&gt;TabelleFisse!E$5),1,""))</f>
        <v/>
      </c>
      <c r="AM358" s="36" t="str">
        <f aca="false">IF(OR(U358="",K358=""),"",IF(K358&gt;TabelleFisse!E$6,1,""))</f>
        <v/>
      </c>
      <c r="AN358" s="36" t="str">
        <f aca="false">IF(OR(U358="",L358=""),"",IF(L358&gt;TabelleFisse!E$6,1,""))</f>
        <v/>
      </c>
      <c r="AP358" s="36" t="str">
        <f aca="false">IF(U358="","",_xlfn.IFNA(VLOOKUP(C358,Partecipanti!$N$10:$O$1203,2,0),1))</f>
        <v/>
      </c>
      <c r="AS358" s="37" t="str">
        <f aca="false">IF(R358=1,CONCATENATE(C358," ",1),"")</f>
        <v/>
      </c>
    </row>
    <row r="359" customFormat="false" ht="100.5" hidden="false" customHeight="true" outlineLevel="0" collapsed="false">
      <c r="A359" s="25" t="s">
        <v>642</v>
      </c>
      <c r="B359" s="21" t="str">
        <f aca="false">IF(Q359="","",Q359)</f>
        <v/>
      </c>
      <c r="C359" s="26" t="str">
        <f aca="false">IF(E359="","",CONCATENATE("L",A359))</f>
        <v/>
      </c>
      <c r="D359" s="27"/>
      <c r="E359" s="42"/>
      <c r="F359" s="39" t="str">
        <f aca="false">IF(E359="","",TRIM(#REF!))</f>
        <v/>
      </c>
      <c r="G359" s="40" t="str">
        <f aca="false">IF(E359="","",TRIM(UPPER(#REF!)))</f>
        <v/>
      </c>
      <c r="H359" s="44"/>
      <c r="I359" s="44"/>
      <c r="J359" s="43"/>
      <c r="K359" s="41"/>
      <c r="L359" s="41"/>
      <c r="M359" s="45"/>
      <c r="N359" s="42"/>
      <c r="O359" s="42"/>
      <c r="Q359" s="20" t="str">
        <f aca="false">IF(AND(R359="",S359="",U359=""),"",IF(OR(R359=1,S359=1),"ERRORI / ANOMALIE","OK"))</f>
        <v/>
      </c>
      <c r="R359" s="21" t="str">
        <f aca="false">IF(U359="","",IF(SUM(X359:AC359)+SUM(AF359:AP359)&gt;0,1,""))</f>
        <v/>
      </c>
      <c r="S359" s="21" t="str">
        <f aca="false">IF(U359="","",IF(_xlfn.IFNA(VLOOKUP(CONCATENATE(C359," ",1),Partecipanti!AE$10:AF$1203,2,0),1)=1,"",1))</f>
        <v/>
      </c>
      <c r="U359" s="36" t="str">
        <f aca="false">TRIM(E359)</f>
        <v/>
      </c>
      <c r="V359" s="36"/>
      <c r="W359" s="36" t="str">
        <f aca="false">IF(R359="","",1)</f>
        <v/>
      </c>
      <c r="X359" s="36" t="str">
        <f aca="false">IF(U359="","",IF(COUNTIF(U$7:U$601,U359)=1,"",COUNTIF(U$7:U$601,U359)))</f>
        <v/>
      </c>
      <c r="Y359" s="36" t="str">
        <f aca="false">IF(X359="","",IF(X359&gt;1,1,""))</f>
        <v/>
      </c>
      <c r="Z359" s="36" t="str">
        <f aca="false">IF(U359="","",IF(LEN(TRIM(U359))&lt;&gt;10,1,""))</f>
        <v/>
      </c>
      <c r="AB359" s="36" t="str">
        <f aca="false">IF(U359="","",IF(OR(LEN(TRIM(H359))&gt;250,LEN(TRIM(H359))&lt;1),1,""))</f>
        <v/>
      </c>
      <c r="AC359" s="36" t="str">
        <f aca="false">IF(U359="","",IF(OR(LEN(TRIM(H359))&gt;220,LEN(TRIM(H359))&lt;1),1,""))</f>
        <v/>
      </c>
      <c r="AD359" s="37" t="str">
        <f aca="false">IF(U359="","",LEN(TRIM(H359)))</f>
        <v/>
      </c>
      <c r="AF359" s="36" t="str">
        <f aca="false">IF(I359="","",_xlfn.IFNA(VLOOKUP(I359,TabelleFisse!$B$4:$C$21,2,0),1))</f>
        <v/>
      </c>
      <c r="AH359" s="36" t="str">
        <f aca="false">IF(U359="","",IF(OR(ISNUMBER(J359)=0,J359&lt;0),1,""))</f>
        <v/>
      </c>
      <c r="AI359" s="36" t="str">
        <f aca="false">IF(U359="","",IF(OR(ISNUMBER(M359)=0,M359&lt;0),1,""))</f>
        <v/>
      </c>
      <c r="AK359" s="36" t="str">
        <f aca="false">IF(OR(U359="",K359=""),"",IF(OR(K359&lt;TabelleFisse!E$4,K359&gt;TabelleFisse!E$5),1,""))</f>
        <v/>
      </c>
      <c r="AL359" s="36" t="str">
        <f aca="false">IF(OR(U359="",L359=""),"",IF(OR(L359&lt;TabelleFisse!E$4,L359&gt;TabelleFisse!E$5),1,""))</f>
        <v/>
      </c>
      <c r="AM359" s="36" t="str">
        <f aca="false">IF(OR(U359="",K359=""),"",IF(K359&gt;TabelleFisse!E$6,1,""))</f>
        <v/>
      </c>
      <c r="AN359" s="36" t="str">
        <f aca="false">IF(OR(U359="",L359=""),"",IF(L359&gt;TabelleFisse!E$6,1,""))</f>
        <v/>
      </c>
      <c r="AP359" s="36" t="str">
        <f aca="false">IF(U359="","",_xlfn.IFNA(VLOOKUP(C359,Partecipanti!$N$10:$O$1203,2,0),1))</f>
        <v/>
      </c>
      <c r="AS359" s="37" t="str">
        <f aca="false">IF(R359=1,CONCATENATE(C359," ",1),"")</f>
        <v/>
      </c>
    </row>
    <row r="360" customFormat="false" ht="100.5" hidden="false" customHeight="true" outlineLevel="0" collapsed="false">
      <c r="A360" s="25" t="s">
        <v>643</v>
      </c>
      <c r="B360" s="21" t="str">
        <f aca="false">IF(Q360="","",Q360)</f>
        <v/>
      </c>
      <c r="C360" s="26" t="str">
        <f aca="false">IF(E360="","",CONCATENATE("L",A360))</f>
        <v/>
      </c>
      <c r="D360" s="27"/>
      <c r="E360" s="42"/>
      <c r="F360" s="39" t="str">
        <f aca="false">IF(E360="","",TRIM(#REF!))</f>
        <v/>
      </c>
      <c r="G360" s="40" t="str">
        <f aca="false">IF(E360="","",TRIM(UPPER(#REF!)))</f>
        <v/>
      </c>
      <c r="H360" s="44"/>
      <c r="I360" s="44"/>
      <c r="J360" s="43"/>
      <c r="K360" s="41"/>
      <c r="L360" s="41"/>
      <c r="M360" s="45"/>
      <c r="N360" s="42"/>
      <c r="O360" s="42"/>
      <c r="Q360" s="20" t="str">
        <f aca="false">IF(AND(R360="",S360="",U360=""),"",IF(OR(R360=1,S360=1),"ERRORI / ANOMALIE","OK"))</f>
        <v/>
      </c>
      <c r="R360" s="21" t="str">
        <f aca="false">IF(U360="","",IF(SUM(X360:AC360)+SUM(AF360:AP360)&gt;0,1,""))</f>
        <v/>
      </c>
      <c r="S360" s="21" t="str">
        <f aca="false">IF(U360="","",IF(_xlfn.IFNA(VLOOKUP(CONCATENATE(C360," ",1),Partecipanti!AE$10:AF$1203,2,0),1)=1,"",1))</f>
        <v/>
      </c>
      <c r="U360" s="36" t="str">
        <f aca="false">TRIM(E360)</f>
        <v/>
      </c>
      <c r="V360" s="36"/>
      <c r="W360" s="36" t="str">
        <f aca="false">IF(R360="","",1)</f>
        <v/>
      </c>
      <c r="X360" s="36" t="str">
        <f aca="false">IF(U360="","",IF(COUNTIF(U$7:U$601,U360)=1,"",COUNTIF(U$7:U$601,U360)))</f>
        <v/>
      </c>
      <c r="Y360" s="36" t="str">
        <f aca="false">IF(X360="","",IF(X360&gt;1,1,""))</f>
        <v/>
      </c>
      <c r="Z360" s="36" t="str">
        <f aca="false">IF(U360="","",IF(LEN(TRIM(U360))&lt;&gt;10,1,""))</f>
        <v/>
      </c>
      <c r="AB360" s="36" t="str">
        <f aca="false">IF(U360="","",IF(OR(LEN(TRIM(H360))&gt;250,LEN(TRIM(H360))&lt;1),1,""))</f>
        <v/>
      </c>
      <c r="AC360" s="36" t="str">
        <f aca="false">IF(U360="","",IF(OR(LEN(TRIM(H360))&gt;220,LEN(TRIM(H360))&lt;1),1,""))</f>
        <v/>
      </c>
      <c r="AD360" s="37" t="str">
        <f aca="false">IF(U360="","",LEN(TRIM(H360)))</f>
        <v/>
      </c>
      <c r="AF360" s="36" t="str">
        <f aca="false">IF(I360="","",_xlfn.IFNA(VLOOKUP(I360,TabelleFisse!$B$4:$C$21,2,0),1))</f>
        <v/>
      </c>
      <c r="AH360" s="36" t="str">
        <f aca="false">IF(U360="","",IF(OR(ISNUMBER(J360)=0,J360&lt;0),1,""))</f>
        <v/>
      </c>
      <c r="AI360" s="36" t="str">
        <f aca="false">IF(U360="","",IF(OR(ISNUMBER(M360)=0,M360&lt;0),1,""))</f>
        <v/>
      </c>
      <c r="AK360" s="36" t="str">
        <f aca="false">IF(OR(U360="",K360=""),"",IF(OR(K360&lt;TabelleFisse!E$4,K360&gt;TabelleFisse!E$5),1,""))</f>
        <v/>
      </c>
      <c r="AL360" s="36" t="str">
        <f aca="false">IF(OR(U360="",L360=""),"",IF(OR(L360&lt;TabelleFisse!E$4,L360&gt;TabelleFisse!E$5),1,""))</f>
        <v/>
      </c>
      <c r="AM360" s="36" t="str">
        <f aca="false">IF(OR(U360="",K360=""),"",IF(K360&gt;TabelleFisse!E$6,1,""))</f>
        <v/>
      </c>
      <c r="AN360" s="36" t="str">
        <f aca="false">IF(OR(U360="",L360=""),"",IF(L360&gt;TabelleFisse!E$6,1,""))</f>
        <v/>
      </c>
      <c r="AP360" s="36" t="str">
        <f aca="false">IF(U360="","",_xlfn.IFNA(VLOOKUP(C360,Partecipanti!$N$10:$O$1203,2,0),1))</f>
        <v/>
      </c>
      <c r="AS360" s="37" t="str">
        <f aca="false">IF(R360=1,CONCATENATE(C360," ",1),"")</f>
        <v/>
      </c>
    </row>
    <row r="361" customFormat="false" ht="100.5" hidden="false" customHeight="true" outlineLevel="0" collapsed="false">
      <c r="A361" s="25" t="s">
        <v>644</v>
      </c>
      <c r="B361" s="21" t="str">
        <f aca="false">IF(Q361="","",Q361)</f>
        <v/>
      </c>
      <c r="C361" s="26" t="str">
        <f aca="false">IF(E361="","",CONCATENATE("L",A361))</f>
        <v/>
      </c>
      <c r="D361" s="27"/>
      <c r="E361" s="42"/>
      <c r="F361" s="39" t="str">
        <f aca="false">IF(E361="","",TRIM(#REF!))</f>
        <v/>
      </c>
      <c r="G361" s="40" t="str">
        <f aca="false">IF(E361="","",TRIM(UPPER(#REF!)))</f>
        <v/>
      </c>
      <c r="H361" s="44"/>
      <c r="I361" s="44"/>
      <c r="J361" s="43"/>
      <c r="K361" s="41"/>
      <c r="L361" s="41"/>
      <c r="M361" s="45"/>
      <c r="N361" s="42"/>
      <c r="O361" s="42"/>
      <c r="Q361" s="20" t="str">
        <f aca="false">IF(AND(R361="",S361="",U361=""),"",IF(OR(R361=1,S361=1),"ERRORI / ANOMALIE","OK"))</f>
        <v/>
      </c>
      <c r="R361" s="21" t="str">
        <f aca="false">IF(U361="","",IF(SUM(X361:AC361)+SUM(AF361:AP361)&gt;0,1,""))</f>
        <v/>
      </c>
      <c r="S361" s="21" t="str">
        <f aca="false">IF(U361="","",IF(_xlfn.IFNA(VLOOKUP(CONCATENATE(C361," ",1),Partecipanti!AE$10:AF$1203,2,0),1)=1,"",1))</f>
        <v/>
      </c>
      <c r="U361" s="36" t="str">
        <f aca="false">TRIM(E361)</f>
        <v/>
      </c>
      <c r="V361" s="36"/>
      <c r="W361" s="36" t="str">
        <f aca="false">IF(R361="","",1)</f>
        <v/>
      </c>
      <c r="X361" s="36" t="str">
        <f aca="false">IF(U361="","",IF(COUNTIF(U$7:U$601,U361)=1,"",COUNTIF(U$7:U$601,U361)))</f>
        <v/>
      </c>
      <c r="Y361" s="36" t="str">
        <f aca="false">IF(X361="","",IF(X361&gt;1,1,""))</f>
        <v/>
      </c>
      <c r="Z361" s="36" t="str">
        <f aca="false">IF(U361="","",IF(LEN(TRIM(U361))&lt;&gt;10,1,""))</f>
        <v/>
      </c>
      <c r="AB361" s="36" t="str">
        <f aca="false">IF(U361="","",IF(OR(LEN(TRIM(H361))&gt;250,LEN(TRIM(H361))&lt;1),1,""))</f>
        <v/>
      </c>
      <c r="AC361" s="36" t="str">
        <f aca="false">IF(U361="","",IF(OR(LEN(TRIM(H361))&gt;220,LEN(TRIM(H361))&lt;1),1,""))</f>
        <v/>
      </c>
      <c r="AD361" s="37" t="str">
        <f aca="false">IF(U361="","",LEN(TRIM(H361)))</f>
        <v/>
      </c>
      <c r="AF361" s="36" t="str">
        <f aca="false">IF(I361="","",_xlfn.IFNA(VLOOKUP(I361,TabelleFisse!$B$4:$C$21,2,0),1))</f>
        <v/>
      </c>
      <c r="AH361" s="36" t="str">
        <f aca="false">IF(U361="","",IF(OR(ISNUMBER(J361)=0,J361&lt;0),1,""))</f>
        <v/>
      </c>
      <c r="AI361" s="36" t="str">
        <f aca="false">IF(U361="","",IF(OR(ISNUMBER(M361)=0,M361&lt;0),1,""))</f>
        <v/>
      </c>
      <c r="AK361" s="36" t="str">
        <f aca="false">IF(OR(U361="",K361=""),"",IF(OR(K361&lt;TabelleFisse!E$4,K361&gt;TabelleFisse!E$5),1,""))</f>
        <v/>
      </c>
      <c r="AL361" s="36" t="str">
        <f aca="false">IF(OR(U361="",L361=""),"",IF(OR(L361&lt;TabelleFisse!E$4,L361&gt;TabelleFisse!E$5),1,""))</f>
        <v/>
      </c>
      <c r="AM361" s="36" t="str">
        <f aca="false">IF(OR(U361="",K361=""),"",IF(K361&gt;TabelleFisse!E$6,1,""))</f>
        <v/>
      </c>
      <c r="AN361" s="36" t="str">
        <f aca="false">IF(OR(U361="",L361=""),"",IF(L361&gt;TabelleFisse!E$6,1,""))</f>
        <v/>
      </c>
      <c r="AP361" s="36" t="str">
        <f aca="false">IF(U361="","",_xlfn.IFNA(VLOOKUP(C361,Partecipanti!$N$10:$O$1203,2,0),1))</f>
        <v/>
      </c>
      <c r="AS361" s="37" t="str">
        <f aca="false">IF(R361=1,CONCATENATE(C361," ",1),"")</f>
        <v/>
      </c>
    </row>
    <row r="362" customFormat="false" ht="100.5" hidden="false" customHeight="true" outlineLevel="0" collapsed="false">
      <c r="A362" s="25" t="s">
        <v>645</v>
      </c>
      <c r="B362" s="21" t="str">
        <f aca="false">IF(Q362="","",Q362)</f>
        <v/>
      </c>
      <c r="C362" s="26" t="str">
        <f aca="false">IF(E362="","",CONCATENATE("L",A362))</f>
        <v/>
      </c>
      <c r="D362" s="27"/>
      <c r="E362" s="42"/>
      <c r="F362" s="39" t="str">
        <f aca="false">IF(E362="","",TRIM(#REF!))</f>
        <v/>
      </c>
      <c r="G362" s="40" t="str">
        <f aca="false">IF(E362="","",TRIM(UPPER(#REF!)))</f>
        <v/>
      </c>
      <c r="H362" s="44"/>
      <c r="I362" s="44"/>
      <c r="J362" s="43"/>
      <c r="K362" s="41"/>
      <c r="L362" s="41"/>
      <c r="M362" s="45"/>
      <c r="N362" s="42"/>
      <c r="O362" s="42"/>
      <c r="Q362" s="20" t="str">
        <f aca="false">IF(AND(R362="",S362="",U362=""),"",IF(OR(R362=1,S362=1),"ERRORI / ANOMALIE","OK"))</f>
        <v/>
      </c>
      <c r="R362" s="21" t="str">
        <f aca="false">IF(U362="","",IF(SUM(X362:AC362)+SUM(AF362:AP362)&gt;0,1,""))</f>
        <v/>
      </c>
      <c r="S362" s="21" t="str">
        <f aca="false">IF(U362="","",IF(_xlfn.IFNA(VLOOKUP(CONCATENATE(C362," ",1),Partecipanti!AE$10:AF$1203,2,0),1)=1,"",1))</f>
        <v/>
      </c>
      <c r="U362" s="36" t="str">
        <f aca="false">TRIM(E362)</f>
        <v/>
      </c>
      <c r="V362" s="36"/>
      <c r="W362" s="36" t="str">
        <f aca="false">IF(R362="","",1)</f>
        <v/>
      </c>
      <c r="X362" s="36" t="str">
        <f aca="false">IF(U362="","",IF(COUNTIF(U$7:U$601,U362)=1,"",COUNTIF(U$7:U$601,U362)))</f>
        <v/>
      </c>
      <c r="Y362" s="36" t="str">
        <f aca="false">IF(X362="","",IF(X362&gt;1,1,""))</f>
        <v/>
      </c>
      <c r="Z362" s="36" t="str">
        <f aca="false">IF(U362="","",IF(LEN(TRIM(U362))&lt;&gt;10,1,""))</f>
        <v/>
      </c>
      <c r="AB362" s="36" t="str">
        <f aca="false">IF(U362="","",IF(OR(LEN(TRIM(H362))&gt;250,LEN(TRIM(H362))&lt;1),1,""))</f>
        <v/>
      </c>
      <c r="AC362" s="36" t="str">
        <f aca="false">IF(U362="","",IF(OR(LEN(TRIM(H362))&gt;220,LEN(TRIM(H362))&lt;1),1,""))</f>
        <v/>
      </c>
      <c r="AD362" s="37" t="str">
        <f aca="false">IF(U362="","",LEN(TRIM(H362)))</f>
        <v/>
      </c>
      <c r="AF362" s="36" t="str">
        <f aca="false">IF(I362="","",_xlfn.IFNA(VLOOKUP(I362,TabelleFisse!$B$4:$C$21,2,0),1))</f>
        <v/>
      </c>
      <c r="AH362" s="36" t="str">
        <f aca="false">IF(U362="","",IF(OR(ISNUMBER(J362)=0,J362&lt;0),1,""))</f>
        <v/>
      </c>
      <c r="AI362" s="36" t="str">
        <f aca="false">IF(U362="","",IF(OR(ISNUMBER(M362)=0,M362&lt;0),1,""))</f>
        <v/>
      </c>
      <c r="AK362" s="36" t="str">
        <f aca="false">IF(OR(U362="",K362=""),"",IF(OR(K362&lt;TabelleFisse!E$4,K362&gt;TabelleFisse!E$5),1,""))</f>
        <v/>
      </c>
      <c r="AL362" s="36" t="str">
        <f aca="false">IF(OR(U362="",L362=""),"",IF(OR(L362&lt;TabelleFisse!E$4,L362&gt;TabelleFisse!E$5),1,""))</f>
        <v/>
      </c>
      <c r="AM362" s="36" t="str">
        <f aca="false">IF(OR(U362="",K362=""),"",IF(K362&gt;TabelleFisse!E$6,1,""))</f>
        <v/>
      </c>
      <c r="AN362" s="36" t="str">
        <f aca="false">IF(OR(U362="",L362=""),"",IF(L362&gt;TabelleFisse!E$6,1,""))</f>
        <v/>
      </c>
      <c r="AP362" s="36" t="str">
        <f aca="false">IF(U362="","",_xlfn.IFNA(VLOOKUP(C362,Partecipanti!$N$10:$O$1203,2,0),1))</f>
        <v/>
      </c>
      <c r="AS362" s="37" t="str">
        <f aca="false">IF(R362=1,CONCATENATE(C362," ",1),"")</f>
        <v/>
      </c>
    </row>
    <row r="363" customFormat="false" ht="100.5" hidden="false" customHeight="true" outlineLevel="0" collapsed="false">
      <c r="A363" s="25" t="s">
        <v>646</v>
      </c>
      <c r="B363" s="21" t="str">
        <f aca="false">IF(Q363="","",Q363)</f>
        <v/>
      </c>
      <c r="C363" s="26" t="str">
        <f aca="false">IF(E363="","",CONCATENATE("L",A363))</f>
        <v/>
      </c>
      <c r="D363" s="27"/>
      <c r="E363" s="42"/>
      <c r="F363" s="39" t="str">
        <f aca="false">IF(E363="","",TRIM(#REF!))</f>
        <v/>
      </c>
      <c r="G363" s="40" t="str">
        <f aca="false">IF(E363="","",TRIM(UPPER(#REF!)))</f>
        <v/>
      </c>
      <c r="H363" s="44"/>
      <c r="I363" s="44"/>
      <c r="J363" s="43"/>
      <c r="K363" s="41"/>
      <c r="L363" s="41"/>
      <c r="M363" s="45"/>
      <c r="N363" s="42"/>
      <c r="O363" s="42"/>
      <c r="Q363" s="20" t="str">
        <f aca="false">IF(AND(R363="",S363="",U363=""),"",IF(OR(R363=1,S363=1),"ERRORI / ANOMALIE","OK"))</f>
        <v/>
      </c>
      <c r="R363" s="21" t="str">
        <f aca="false">IF(U363="","",IF(SUM(X363:AC363)+SUM(AF363:AP363)&gt;0,1,""))</f>
        <v/>
      </c>
      <c r="S363" s="21" t="str">
        <f aca="false">IF(U363="","",IF(_xlfn.IFNA(VLOOKUP(CONCATENATE(C363," ",1),Partecipanti!AE$10:AF$1203,2,0),1)=1,"",1))</f>
        <v/>
      </c>
      <c r="U363" s="36" t="str">
        <f aca="false">TRIM(E363)</f>
        <v/>
      </c>
      <c r="V363" s="36"/>
      <c r="W363" s="36" t="str">
        <f aca="false">IF(R363="","",1)</f>
        <v/>
      </c>
      <c r="X363" s="36" t="str">
        <f aca="false">IF(U363="","",IF(COUNTIF(U$7:U$601,U363)=1,"",COUNTIF(U$7:U$601,U363)))</f>
        <v/>
      </c>
      <c r="Y363" s="36" t="str">
        <f aca="false">IF(X363="","",IF(X363&gt;1,1,""))</f>
        <v/>
      </c>
      <c r="Z363" s="36" t="str">
        <f aca="false">IF(U363="","",IF(LEN(TRIM(U363))&lt;&gt;10,1,""))</f>
        <v/>
      </c>
      <c r="AB363" s="36" t="str">
        <f aca="false">IF(U363="","",IF(OR(LEN(TRIM(H363))&gt;250,LEN(TRIM(H363))&lt;1),1,""))</f>
        <v/>
      </c>
      <c r="AC363" s="36" t="str">
        <f aca="false">IF(U363="","",IF(OR(LEN(TRIM(H363))&gt;220,LEN(TRIM(H363))&lt;1),1,""))</f>
        <v/>
      </c>
      <c r="AD363" s="37" t="str">
        <f aca="false">IF(U363="","",LEN(TRIM(H363)))</f>
        <v/>
      </c>
      <c r="AF363" s="36" t="str">
        <f aca="false">IF(I363="","",_xlfn.IFNA(VLOOKUP(I363,TabelleFisse!$B$4:$C$21,2,0),1))</f>
        <v/>
      </c>
      <c r="AH363" s="36" t="str">
        <f aca="false">IF(U363="","",IF(OR(ISNUMBER(J363)=0,J363&lt;0),1,""))</f>
        <v/>
      </c>
      <c r="AI363" s="36" t="str">
        <f aca="false">IF(U363="","",IF(OR(ISNUMBER(M363)=0,M363&lt;0),1,""))</f>
        <v/>
      </c>
      <c r="AK363" s="36" t="str">
        <f aca="false">IF(OR(U363="",K363=""),"",IF(OR(K363&lt;TabelleFisse!E$4,K363&gt;TabelleFisse!E$5),1,""))</f>
        <v/>
      </c>
      <c r="AL363" s="36" t="str">
        <f aca="false">IF(OR(U363="",L363=""),"",IF(OR(L363&lt;TabelleFisse!E$4,L363&gt;TabelleFisse!E$5),1,""))</f>
        <v/>
      </c>
      <c r="AM363" s="36" t="str">
        <f aca="false">IF(OR(U363="",K363=""),"",IF(K363&gt;TabelleFisse!E$6,1,""))</f>
        <v/>
      </c>
      <c r="AN363" s="36" t="str">
        <f aca="false">IF(OR(U363="",L363=""),"",IF(L363&gt;TabelleFisse!E$6,1,""))</f>
        <v/>
      </c>
      <c r="AP363" s="36" t="str">
        <f aca="false">IF(U363="","",_xlfn.IFNA(VLOOKUP(C363,Partecipanti!$N$10:$O$1203,2,0),1))</f>
        <v/>
      </c>
      <c r="AS363" s="37" t="str">
        <f aca="false">IF(R363=1,CONCATENATE(C363," ",1),"")</f>
        <v/>
      </c>
    </row>
    <row r="364" customFormat="false" ht="100.5" hidden="false" customHeight="true" outlineLevel="0" collapsed="false">
      <c r="A364" s="25" t="s">
        <v>647</v>
      </c>
      <c r="B364" s="21" t="str">
        <f aca="false">IF(Q364="","",Q364)</f>
        <v/>
      </c>
      <c r="C364" s="26" t="str">
        <f aca="false">IF(E364="","",CONCATENATE("L",A364))</f>
        <v/>
      </c>
      <c r="D364" s="27"/>
      <c r="E364" s="42"/>
      <c r="F364" s="39" t="str">
        <f aca="false">IF(E364="","",TRIM(#REF!))</f>
        <v/>
      </c>
      <c r="G364" s="40" t="str">
        <f aca="false">IF(E364="","",TRIM(UPPER(#REF!)))</f>
        <v/>
      </c>
      <c r="H364" s="44"/>
      <c r="I364" s="44"/>
      <c r="J364" s="43"/>
      <c r="K364" s="41"/>
      <c r="L364" s="41"/>
      <c r="M364" s="45"/>
      <c r="N364" s="42"/>
      <c r="O364" s="42"/>
      <c r="Q364" s="20" t="str">
        <f aca="false">IF(AND(R364="",S364="",U364=""),"",IF(OR(R364=1,S364=1),"ERRORI / ANOMALIE","OK"))</f>
        <v/>
      </c>
      <c r="R364" s="21" t="str">
        <f aca="false">IF(U364="","",IF(SUM(X364:AC364)+SUM(AF364:AP364)&gt;0,1,""))</f>
        <v/>
      </c>
      <c r="S364" s="21" t="str">
        <f aca="false">IF(U364="","",IF(_xlfn.IFNA(VLOOKUP(CONCATENATE(C364," ",1),Partecipanti!AE$10:AF$1203,2,0),1)=1,"",1))</f>
        <v/>
      </c>
      <c r="U364" s="36" t="str">
        <f aca="false">TRIM(E364)</f>
        <v/>
      </c>
      <c r="V364" s="36"/>
      <c r="W364" s="36" t="str">
        <f aca="false">IF(R364="","",1)</f>
        <v/>
      </c>
      <c r="X364" s="36" t="str">
        <f aca="false">IF(U364="","",IF(COUNTIF(U$7:U$601,U364)=1,"",COUNTIF(U$7:U$601,U364)))</f>
        <v/>
      </c>
      <c r="Y364" s="36" t="str">
        <f aca="false">IF(X364="","",IF(X364&gt;1,1,""))</f>
        <v/>
      </c>
      <c r="Z364" s="36" t="str">
        <f aca="false">IF(U364="","",IF(LEN(TRIM(U364))&lt;&gt;10,1,""))</f>
        <v/>
      </c>
      <c r="AB364" s="36" t="str">
        <f aca="false">IF(U364="","",IF(OR(LEN(TRIM(H364))&gt;250,LEN(TRIM(H364))&lt;1),1,""))</f>
        <v/>
      </c>
      <c r="AC364" s="36" t="str">
        <f aca="false">IF(U364="","",IF(OR(LEN(TRIM(H364))&gt;220,LEN(TRIM(H364))&lt;1),1,""))</f>
        <v/>
      </c>
      <c r="AD364" s="37" t="str">
        <f aca="false">IF(U364="","",LEN(TRIM(H364)))</f>
        <v/>
      </c>
      <c r="AF364" s="36" t="str">
        <f aca="false">IF(I364="","",_xlfn.IFNA(VLOOKUP(I364,TabelleFisse!$B$4:$C$21,2,0),1))</f>
        <v/>
      </c>
      <c r="AH364" s="36" t="str">
        <f aca="false">IF(U364="","",IF(OR(ISNUMBER(J364)=0,J364&lt;0),1,""))</f>
        <v/>
      </c>
      <c r="AI364" s="36" t="str">
        <f aca="false">IF(U364="","",IF(OR(ISNUMBER(M364)=0,M364&lt;0),1,""))</f>
        <v/>
      </c>
      <c r="AK364" s="36" t="str">
        <f aca="false">IF(OR(U364="",K364=""),"",IF(OR(K364&lt;TabelleFisse!E$4,K364&gt;TabelleFisse!E$5),1,""))</f>
        <v/>
      </c>
      <c r="AL364" s="36" t="str">
        <f aca="false">IF(OR(U364="",L364=""),"",IF(OR(L364&lt;TabelleFisse!E$4,L364&gt;TabelleFisse!E$5),1,""))</f>
        <v/>
      </c>
      <c r="AM364" s="36" t="str">
        <f aca="false">IF(OR(U364="",K364=""),"",IF(K364&gt;TabelleFisse!E$6,1,""))</f>
        <v/>
      </c>
      <c r="AN364" s="36" t="str">
        <f aca="false">IF(OR(U364="",L364=""),"",IF(L364&gt;TabelleFisse!E$6,1,""))</f>
        <v/>
      </c>
      <c r="AP364" s="36" t="str">
        <f aca="false">IF(U364="","",_xlfn.IFNA(VLOOKUP(C364,Partecipanti!$N$10:$O$1203,2,0),1))</f>
        <v/>
      </c>
      <c r="AS364" s="37" t="str">
        <f aca="false">IF(R364=1,CONCATENATE(C364," ",1),"")</f>
        <v/>
      </c>
    </row>
    <row r="365" customFormat="false" ht="100.5" hidden="false" customHeight="true" outlineLevel="0" collapsed="false">
      <c r="A365" s="25" t="s">
        <v>648</v>
      </c>
      <c r="B365" s="21" t="str">
        <f aca="false">IF(Q365="","",Q365)</f>
        <v/>
      </c>
      <c r="C365" s="26" t="str">
        <f aca="false">IF(E365="","",CONCATENATE("L",A365))</f>
        <v/>
      </c>
      <c r="D365" s="27"/>
      <c r="E365" s="42"/>
      <c r="F365" s="39" t="str">
        <f aca="false">IF(E365="","",TRIM(#REF!))</f>
        <v/>
      </c>
      <c r="G365" s="40" t="str">
        <f aca="false">IF(E365="","",TRIM(UPPER(#REF!)))</f>
        <v/>
      </c>
      <c r="H365" s="44"/>
      <c r="I365" s="44"/>
      <c r="J365" s="43"/>
      <c r="K365" s="41"/>
      <c r="L365" s="41"/>
      <c r="M365" s="45"/>
      <c r="N365" s="42"/>
      <c r="O365" s="42"/>
      <c r="Q365" s="20" t="str">
        <f aca="false">IF(AND(R365="",S365="",U365=""),"",IF(OR(R365=1,S365=1),"ERRORI / ANOMALIE","OK"))</f>
        <v/>
      </c>
      <c r="R365" s="21" t="str">
        <f aca="false">IF(U365="","",IF(SUM(X365:AC365)+SUM(AF365:AP365)&gt;0,1,""))</f>
        <v/>
      </c>
      <c r="S365" s="21" t="str">
        <f aca="false">IF(U365="","",IF(_xlfn.IFNA(VLOOKUP(CONCATENATE(C365," ",1),Partecipanti!AE$10:AF$1203,2,0),1)=1,"",1))</f>
        <v/>
      </c>
      <c r="U365" s="36" t="str">
        <f aca="false">TRIM(E365)</f>
        <v/>
      </c>
      <c r="V365" s="36"/>
      <c r="W365" s="36" t="str">
        <f aca="false">IF(R365="","",1)</f>
        <v/>
      </c>
      <c r="X365" s="36" t="str">
        <f aca="false">IF(U365="","",IF(COUNTIF(U$7:U$601,U365)=1,"",COUNTIF(U$7:U$601,U365)))</f>
        <v/>
      </c>
      <c r="Y365" s="36" t="str">
        <f aca="false">IF(X365="","",IF(X365&gt;1,1,""))</f>
        <v/>
      </c>
      <c r="Z365" s="36" t="str">
        <f aca="false">IF(U365="","",IF(LEN(TRIM(U365))&lt;&gt;10,1,""))</f>
        <v/>
      </c>
      <c r="AB365" s="36" t="str">
        <f aca="false">IF(U365="","",IF(OR(LEN(TRIM(H365))&gt;250,LEN(TRIM(H365))&lt;1),1,""))</f>
        <v/>
      </c>
      <c r="AC365" s="36" t="str">
        <f aca="false">IF(U365="","",IF(OR(LEN(TRIM(H365))&gt;220,LEN(TRIM(H365))&lt;1),1,""))</f>
        <v/>
      </c>
      <c r="AD365" s="37" t="str">
        <f aca="false">IF(U365="","",LEN(TRIM(H365)))</f>
        <v/>
      </c>
      <c r="AF365" s="36" t="str">
        <f aca="false">IF(I365="","",_xlfn.IFNA(VLOOKUP(I365,TabelleFisse!$B$4:$C$21,2,0),1))</f>
        <v/>
      </c>
      <c r="AH365" s="36" t="str">
        <f aca="false">IF(U365="","",IF(OR(ISNUMBER(J365)=0,J365&lt;0),1,""))</f>
        <v/>
      </c>
      <c r="AI365" s="36" t="str">
        <f aca="false">IF(U365="","",IF(OR(ISNUMBER(M365)=0,M365&lt;0),1,""))</f>
        <v/>
      </c>
      <c r="AK365" s="36" t="str">
        <f aca="false">IF(OR(U365="",K365=""),"",IF(OR(K365&lt;TabelleFisse!E$4,K365&gt;TabelleFisse!E$5),1,""))</f>
        <v/>
      </c>
      <c r="AL365" s="36" t="str">
        <f aca="false">IF(OR(U365="",L365=""),"",IF(OR(L365&lt;TabelleFisse!E$4,L365&gt;TabelleFisse!E$5),1,""))</f>
        <v/>
      </c>
      <c r="AM365" s="36" t="str">
        <f aca="false">IF(OR(U365="",K365=""),"",IF(K365&gt;TabelleFisse!E$6,1,""))</f>
        <v/>
      </c>
      <c r="AN365" s="36" t="str">
        <f aca="false">IF(OR(U365="",L365=""),"",IF(L365&gt;TabelleFisse!E$6,1,""))</f>
        <v/>
      </c>
      <c r="AP365" s="36" t="str">
        <f aca="false">IF(U365="","",_xlfn.IFNA(VLOOKUP(C365,Partecipanti!$N$10:$O$1203,2,0),1))</f>
        <v/>
      </c>
      <c r="AS365" s="37" t="str">
        <f aca="false">IF(R365=1,CONCATENATE(C365," ",1),"")</f>
        <v/>
      </c>
    </row>
    <row r="366" customFormat="false" ht="100.5" hidden="false" customHeight="true" outlineLevel="0" collapsed="false">
      <c r="A366" s="25" t="s">
        <v>649</v>
      </c>
      <c r="B366" s="21" t="str">
        <f aca="false">IF(Q366="","",Q366)</f>
        <v/>
      </c>
      <c r="C366" s="26" t="str">
        <f aca="false">IF(E366="","",CONCATENATE("L",A366))</f>
        <v/>
      </c>
      <c r="D366" s="27"/>
      <c r="E366" s="42"/>
      <c r="F366" s="39" t="str">
        <f aca="false">IF(E366="","",TRIM(#REF!))</f>
        <v/>
      </c>
      <c r="G366" s="40" t="str">
        <f aca="false">IF(E366="","",TRIM(UPPER(#REF!)))</f>
        <v/>
      </c>
      <c r="H366" s="44"/>
      <c r="I366" s="44"/>
      <c r="J366" s="43"/>
      <c r="K366" s="41"/>
      <c r="L366" s="41"/>
      <c r="M366" s="45"/>
      <c r="N366" s="42"/>
      <c r="O366" s="42"/>
      <c r="Q366" s="20" t="str">
        <f aca="false">IF(AND(R366="",S366="",U366=""),"",IF(OR(R366=1,S366=1),"ERRORI / ANOMALIE","OK"))</f>
        <v/>
      </c>
      <c r="R366" s="21" t="str">
        <f aca="false">IF(U366="","",IF(SUM(X366:AC366)+SUM(AF366:AP366)&gt;0,1,""))</f>
        <v/>
      </c>
      <c r="S366" s="21" t="str">
        <f aca="false">IF(U366="","",IF(_xlfn.IFNA(VLOOKUP(CONCATENATE(C366," ",1),Partecipanti!AE$10:AF$1203,2,0),1)=1,"",1))</f>
        <v/>
      </c>
      <c r="U366" s="36" t="str">
        <f aca="false">TRIM(E366)</f>
        <v/>
      </c>
      <c r="V366" s="36"/>
      <c r="W366" s="36" t="str">
        <f aca="false">IF(R366="","",1)</f>
        <v/>
      </c>
      <c r="X366" s="36" t="str">
        <f aca="false">IF(U366="","",IF(COUNTIF(U$7:U$601,U366)=1,"",COUNTIF(U$7:U$601,U366)))</f>
        <v/>
      </c>
      <c r="Y366" s="36" t="str">
        <f aca="false">IF(X366="","",IF(X366&gt;1,1,""))</f>
        <v/>
      </c>
      <c r="Z366" s="36" t="str">
        <f aca="false">IF(U366="","",IF(LEN(TRIM(U366))&lt;&gt;10,1,""))</f>
        <v/>
      </c>
      <c r="AB366" s="36" t="str">
        <f aca="false">IF(U366="","",IF(OR(LEN(TRIM(H366))&gt;250,LEN(TRIM(H366))&lt;1),1,""))</f>
        <v/>
      </c>
      <c r="AC366" s="36" t="str">
        <f aca="false">IF(U366="","",IF(OR(LEN(TRIM(H366))&gt;220,LEN(TRIM(H366))&lt;1),1,""))</f>
        <v/>
      </c>
      <c r="AD366" s="37" t="str">
        <f aca="false">IF(U366="","",LEN(TRIM(H366)))</f>
        <v/>
      </c>
      <c r="AF366" s="36" t="str">
        <f aca="false">IF(I366="","",_xlfn.IFNA(VLOOKUP(I366,TabelleFisse!$B$4:$C$21,2,0),1))</f>
        <v/>
      </c>
      <c r="AH366" s="36" t="str">
        <f aca="false">IF(U366="","",IF(OR(ISNUMBER(J366)=0,J366&lt;0),1,""))</f>
        <v/>
      </c>
      <c r="AI366" s="36" t="str">
        <f aca="false">IF(U366="","",IF(OR(ISNUMBER(M366)=0,M366&lt;0),1,""))</f>
        <v/>
      </c>
      <c r="AK366" s="36" t="str">
        <f aca="false">IF(OR(U366="",K366=""),"",IF(OR(K366&lt;TabelleFisse!E$4,K366&gt;TabelleFisse!E$5),1,""))</f>
        <v/>
      </c>
      <c r="AL366" s="36" t="str">
        <f aca="false">IF(OR(U366="",L366=""),"",IF(OR(L366&lt;TabelleFisse!E$4,L366&gt;TabelleFisse!E$5),1,""))</f>
        <v/>
      </c>
      <c r="AM366" s="36" t="str">
        <f aca="false">IF(OR(U366="",K366=""),"",IF(K366&gt;TabelleFisse!E$6,1,""))</f>
        <v/>
      </c>
      <c r="AN366" s="36" t="str">
        <f aca="false">IF(OR(U366="",L366=""),"",IF(L366&gt;TabelleFisse!E$6,1,""))</f>
        <v/>
      </c>
      <c r="AP366" s="36" t="str">
        <f aca="false">IF(U366="","",_xlfn.IFNA(VLOOKUP(C366,Partecipanti!$N$10:$O$1203,2,0),1))</f>
        <v/>
      </c>
      <c r="AS366" s="37" t="str">
        <f aca="false">IF(R366=1,CONCATENATE(C366," ",1),"")</f>
        <v/>
      </c>
    </row>
    <row r="367" customFormat="false" ht="100.5" hidden="false" customHeight="true" outlineLevel="0" collapsed="false">
      <c r="A367" s="25" t="s">
        <v>650</v>
      </c>
      <c r="B367" s="21" t="str">
        <f aca="false">IF(Q367="","",Q367)</f>
        <v/>
      </c>
      <c r="C367" s="26" t="str">
        <f aca="false">IF(E367="","",CONCATENATE("L",A367))</f>
        <v/>
      </c>
      <c r="D367" s="27"/>
      <c r="E367" s="42"/>
      <c r="F367" s="39" t="str">
        <f aca="false">IF(E367="","",TRIM(#REF!))</f>
        <v/>
      </c>
      <c r="G367" s="40" t="str">
        <f aca="false">IF(E367="","",TRIM(UPPER(#REF!)))</f>
        <v/>
      </c>
      <c r="H367" s="44"/>
      <c r="I367" s="44"/>
      <c r="J367" s="43"/>
      <c r="K367" s="41"/>
      <c r="L367" s="41"/>
      <c r="M367" s="45"/>
      <c r="N367" s="42"/>
      <c r="O367" s="42"/>
      <c r="Q367" s="20" t="str">
        <f aca="false">IF(AND(R367="",S367="",U367=""),"",IF(OR(R367=1,S367=1),"ERRORI / ANOMALIE","OK"))</f>
        <v/>
      </c>
      <c r="R367" s="21" t="str">
        <f aca="false">IF(U367="","",IF(SUM(X367:AC367)+SUM(AF367:AP367)&gt;0,1,""))</f>
        <v/>
      </c>
      <c r="S367" s="21" t="str">
        <f aca="false">IF(U367="","",IF(_xlfn.IFNA(VLOOKUP(CONCATENATE(C367," ",1),Partecipanti!AE$10:AF$1203,2,0),1)=1,"",1))</f>
        <v/>
      </c>
      <c r="U367" s="36" t="str">
        <f aca="false">TRIM(E367)</f>
        <v/>
      </c>
      <c r="V367" s="36"/>
      <c r="W367" s="36" t="str">
        <f aca="false">IF(R367="","",1)</f>
        <v/>
      </c>
      <c r="X367" s="36" t="str">
        <f aca="false">IF(U367="","",IF(COUNTIF(U$7:U$601,U367)=1,"",COUNTIF(U$7:U$601,U367)))</f>
        <v/>
      </c>
      <c r="Y367" s="36" t="str">
        <f aca="false">IF(X367="","",IF(X367&gt;1,1,""))</f>
        <v/>
      </c>
      <c r="Z367" s="36" t="str">
        <f aca="false">IF(U367="","",IF(LEN(TRIM(U367))&lt;&gt;10,1,""))</f>
        <v/>
      </c>
      <c r="AB367" s="36" t="str">
        <f aca="false">IF(U367="","",IF(OR(LEN(TRIM(H367))&gt;250,LEN(TRIM(H367))&lt;1),1,""))</f>
        <v/>
      </c>
      <c r="AC367" s="36" t="str">
        <f aca="false">IF(U367="","",IF(OR(LEN(TRIM(H367))&gt;220,LEN(TRIM(H367))&lt;1),1,""))</f>
        <v/>
      </c>
      <c r="AD367" s="37" t="str">
        <f aca="false">IF(U367="","",LEN(TRIM(H367)))</f>
        <v/>
      </c>
      <c r="AF367" s="36" t="str">
        <f aca="false">IF(I367="","",_xlfn.IFNA(VLOOKUP(I367,TabelleFisse!$B$4:$C$21,2,0),1))</f>
        <v/>
      </c>
      <c r="AH367" s="36" t="str">
        <f aca="false">IF(U367="","",IF(OR(ISNUMBER(J367)=0,J367&lt;0),1,""))</f>
        <v/>
      </c>
      <c r="AI367" s="36" t="str">
        <f aca="false">IF(U367="","",IF(OR(ISNUMBER(M367)=0,M367&lt;0),1,""))</f>
        <v/>
      </c>
      <c r="AK367" s="36" t="str">
        <f aca="false">IF(OR(U367="",K367=""),"",IF(OR(K367&lt;TabelleFisse!E$4,K367&gt;TabelleFisse!E$5),1,""))</f>
        <v/>
      </c>
      <c r="AL367" s="36" t="str">
        <f aca="false">IF(OR(U367="",L367=""),"",IF(OR(L367&lt;TabelleFisse!E$4,L367&gt;TabelleFisse!E$5),1,""))</f>
        <v/>
      </c>
      <c r="AM367" s="36" t="str">
        <f aca="false">IF(OR(U367="",K367=""),"",IF(K367&gt;TabelleFisse!E$6,1,""))</f>
        <v/>
      </c>
      <c r="AN367" s="36" t="str">
        <f aca="false">IF(OR(U367="",L367=""),"",IF(L367&gt;TabelleFisse!E$6,1,""))</f>
        <v/>
      </c>
      <c r="AP367" s="36" t="str">
        <f aca="false">IF(U367="","",_xlfn.IFNA(VLOOKUP(C367,Partecipanti!$N$10:$O$1203,2,0),1))</f>
        <v/>
      </c>
      <c r="AS367" s="37" t="str">
        <f aca="false">IF(R367=1,CONCATENATE(C367," ",1),"")</f>
        <v/>
      </c>
    </row>
    <row r="368" customFormat="false" ht="100.5" hidden="false" customHeight="true" outlineLevel="0" collapsed="false">
      <c r="A368" s="25" t="s">
        <v>651</v>
      </c>
      <c r="B368" s="21" t="str">
        <f aca="false">IF(Q368="","",Q368)</f>
        <v/>
      </c>
      <c r="C368" s="26" t="str">
        <f aca="false">IF(E368="","",CONCATENATE("L",A368))</f>
        <v/>
      </c>
      <c r="D368" s="27"/>
      <c r="E368" s="42"/>
      <c r="F368" s="39" t="str">
        <f aca="false">IF(E368="","",TRIM(#REF!))</f>
        <v/>
      </c>
      <c r="G368" s="40" t="str">
        <f aca="false">IF(E368="","",TRIM(UPPER(#REF!)))</f>
        <v/>
      </c>
      <c r="H368" s="44"/>
      <c r="I368" s="44"/>
      <c r="J368" s="43"/>
      <c r="K368" s="41"/>
      <c r="L368" s="41"/>
      <c r="M368" s="45"/>
      <c r="N368" s="42"/>
      <c r="O368" s="42"/>
      <c r="Q368" s="20" t="str">
        <f aca="false">IF(AND(R368="",S368="",U368=""),"",IF(OR(R368=1,S368=1),"ERRORI / ANOMALIE","OK"))</f>
        <v/>
      </c>
      <c r="R368" s="21" t="str">
        <f aca="false">IF(U368="","",IF(SUM(X368:AC368)+SUM(AF368:AP368)&gt;0,1,""))</f>
        <v/>
      </c>
      <c r="S368" s="21" t="str">
        <f aca="false">IF(U368="","",IF(_xlfn.IFNA(VLOOKUP(CONCATENATE(C368," ",1),Partecipanti!AE$10:AF$1203,2,0),1)=1,"",1))</f>
        <v/>
      </c>
      <c r="U368" s="36" t="str">
        <f aca="false">TRIM(E368)</f>
        <v/>
      </c>
      <c r="V368" s="36"/>
      <c r="W368" s="36" t="str">
        <f aca="false">IF(R368="","",1)</f>
        <v/>
      </c>
      <c r="X368" s="36" t="str">
        <f aca="false">IF(U368="","",IF(COUNTIF(U$7:U$601,U368)=1,"",COUNTIF(U$7:U$601,U368)))</f>
        <v/>
      </c>
      <c r="Y368" s="36" t="str">
        <f aca="false">IF(X368="","",IF(X368&gt;1,1,""))</f>
        <v/>
      </c>
      <c r="Z368" s="36" t="str">
        <f aca="false">IF(U368="","",IF(LEN(TRIM(U368))&lt;&gt;10,1,""))</f>
        <v/>
      </c>
      <c r="AB368" s="36" t="str">
        <f aca="false">IF(U368="","",IF(OR(LEN(TRIM(H368))&gt;250,LEN(TRIM(H368))&lt;1),1,""))</f>
        <v/>
      </c>
      <c r="AC368" s="36" t="str">
        <f aca="false">IF(U368="","",IF(OR(LEN(TRIM(H368))&gt;220,LEN(TRIM(H368))&lt;1),1,""))</f>
        <v/>
      </c>
      <c r="AD368" s="37" t="str">
        <f aca="false">IF(U368="","",LEN(TRIM(H368)))</f>
        <v/>
      </c>
      <c r="AF368" s="36" t="str">
        <f aca="false">IF(I368="","",_xlfn.IFNA(VLOOKUP(I368,TabelleFisse!$B$4:$C$21,2,0),1))</f>
        <v/>
      </c>
      <c r="AH368" s="36" t="str">
        <f aca="false">IF(U368="","",IF(OR(ISNUMBER(J368)=0,J368&lt;0),1,""))</f>
        <v/>
      </c>
      <c r="AI368" s="36" t="str">
        <f aca="false">IF(U368="","",IF(OR(ISNUMBER(M368)=0,M368&lt;0),1,""))</f>
        <v/>
      </c>
      <c r="AK368" s="36" t="str">
        <f aca="false">IF(OR(U368="",K368=""),"",IF(OR(K368&lt;TabelleFisse!E$4,K368&gt;TabelleFisse!E$5),1,""))</f>
        <v/>
      </c>
      <c r="AL368" s="36" t="str">
        <f aca="false">IF(OR(U368="",L368=""),"",IF(OR(L368&lt;TabelleFisse!E$4,L368&gt;TabelleFisse!E$5),1,""))</f>
        <v/>
      </c>
      <c r="AM368" s="36" t="str">
        <f aca="false">IF(OR(U368="",K368=""),"",IF(K368&gt;TabelleFisse!E$6,1,""))</f>
        <v/>
      </c>
      <c r="AN368" s="36" t="str">
        <f aca="false">IF(OR(U368="",L368=""),"",IF(L368&gt;TabelleFisse!E$6,1,""))</f>
        <v/>
      </c>
      <c r="AP368" s="36" t="str">
        <f aca="false">IF(U368="","",_xlfn.IFNA(VLOOKUP(C368,Partecipanti!$N$10:$O$1203,2,0),1))</f>
        <v/>
      </c>
      <c r="AS368" s="37" t="str">
        <f aca="false">IF(R368=1,CONCATENATE(C368," ",1),"")</f>
        <v/>
      </c>
    </row>
    <row r="369" customFormat="false" ht="100.5" hidden="false" customHeight="true" outlineLevel="0" collapsed="false">
      <c r="A369" s="25" t="s">
        <v>652</v>
      </c>
      <c r="B369" s="21" t="str">
        <f aca="false">IF(Q369="","",Q369)</f>
        <v/>
      </c>
      <c r="C369" s="26" t="str">
        <f aca="false">IF(E369="","",CONCATENATE("L",A369))</f>
        <v/>
      </c>
      <c r="D369" s="27"/>
      <c r="E369" s="42"/>
      <c r="F369" s="39" t="str">
        <f aca="false">IF(E369="","",TRIM(#REF!))</f>
        <v/>
      </c>
      <c r="G369" s="40" t="str">
        <f aca="false">IF(E369="","",TRIM(UPPER(#REF!)))</f>
        <v/>
      </c>
      <c r="H369" s="44"/>
      <c r="I369" s="44"/>
      <c r="J369" s="43"/>
      <c r="K369" s="41"/>
      <c r="L369" s="41"/>
      <c r="M369" s="45"/>
      <c r="N369" s="42"/>
      <c r="O369" s="42"/>
      <c r="Q369" s="20" t="str">
        <f aca="false">IF(AND(R369="",S369="",U369=""),"",IF(OR(R369=1,S369=1),"ERRORI / ANOMALIE","OK"))</f>
        <v/>
      </c>
      <c r="R369" s="21" t="str">
        <f aca="false">IF(U369="","",IF(SUM(X369:AC369)+SUM(AF369:AP369)&gt;0,1,""))</f>
        <v/>
      </c>
      <c r="S369" s="21" t="str">
        <f aca="false">IF(U369="","",IF(_xlfn.IFNA(VLOOKUP(CONCATENATE(C369," ",1),Partecipanti!AE$10:AF$1203,2,0),1)=1,"",1))</f>
        <v/>
      </c>
      <c r="U369" s="36" t="str">
        <f aca="false">TRIM(E369)</f>
        <v/>
      </c>
      <c r="V369" s="36"/>
      <c r="W369" s="36" t="str">
        <f aca="false">IF(R369="","",1)</f>
        <v/>
      </c>
      <c r="X369" s="36" t="str">
        <f aca="false">IF(U369="","",IF(COUNTIF(U$7:U$601,U369)=1,"",COUNTIF(U$7:U$601,U369)))</f>
        <v/>
      </c>
      <c r="Y369" s="36" t="str">
        <f aca="false">IF(X369="","",IF(X369&gt;1,1,""))</f>
        <v/>
      </c>
      <c r="Z369" s="36" t="str">
        <f aca="false">IF(U369="","",IF(LEN(TRIM(U369))&lt;&gt;10,1,""))</f>
        <v/>
      </c>
      <c r="AB369" s="36" t="str">
        <f aca="false">IF(U369="","",IF(OR(LEN(TRIM(H369))&gt;250,LEN(TRIM(H369))&lt;1),1,""))</f>
        <v/>
      </c>
      <c r="AC369" s="36" t="str">
        <f aca="false">IF(U369="","",IF(OR(LEN(TRIM(H369))&gt;220,LEN(TRIM(H369))&lt;1),1,""))</f>
        <v/>
      </c>
      <c r="AD369" s="37" t="str">
        <f aca="false">IF(U369="","",LEN(TRIM(H369)))</f>
        <v/>
      </c>
      <c r="AF369" s="36" t="str">
        <f aca="false">IF(I369="","",_xlfn.IFNA(VLOOKUP(I369,TabelleFisse!$B$4:$C$21,2,0),1))</f>
        <v/>
      </c>
      <c r="AH369" s="36" t="str">
        <f aca="false">IF(U369="","",IF(OR(ISNUMBER(J369)=0,J369&lt;0),1,""))</f>
        <v/>
      </c>
      <c r="AI369" s="36" t="str">
        <f aca="false">IF(U369="","",IF(OR(ISNUMBER(M369)=0,M369&lt;0),1,""))</f>
        <v/>
      </c>
      <c r="AK369" s="36" t="str">
        <f aca="false">IF(OR(U369="",K369=""),"",IF(OR(K369&lt;TabelleFisse!E$4,K369&gt;TabelleFisse!E$5),1,""))</f>
        <v/>
      </c>
      <c r="AL369" s="36" t="str">
        <f aca="false">IF(OR(U369="",L369=""),"",IF(OR(L369&lt;TabelleFisse!E$4,L369&gt;TabelleFisse!E$5),1,""))</f>
        <v/>
      </c>
      <c r="AM369" s="36" t="str">
        <f aca="false">IF(OR(U369="",K369=""),"",IF(K369&gt;TabelleFisse!E$6,1,""))</f>
        <v/>
      </c>
      <c r="AN369" s="36" t="str">
        <f aca="false">IF(OR(U369="",L369=""),"",IF(L369&gt;TabelleFisse!E$6,1,""))</f>
        <v/>
      </c>
      <c r="AP369" s="36" t="str">
        <f aca="false">IF(U369="","",_xlfn.IFNA(VLOOKUP(C369,Partecipanti!$N$10:$O$1203,2,0),1))</f>
        <v/>
      </c>
      <c r="AS369" s="37" t="str">
        <f aca="false">IF(R369=1,CONCATENATE(C369," ",1),"")</f>
        <v/>
      </c>
    </row>
    <row r="370" customFormat="false" ht="100.5" hidden="false" customHeight="true" outlineLevel="0" collapsed="false">
      <c r="A370" s="25" t="s">
        <v>653</v>
      </c>
      <c r="B370" s="21" t="str">
        <f aca="false">IF(Q370="","",Q370)</f>
        <v/>
      </c>
      <c r="C370" s="26" t="str">
        <f aca="false">IF(E370="","",CONCATENATE("L",A370))</f>
        <v/>
      </c>
      <c r="D370" s="27"/>
      <c r="E370" s="42"/>
      <c r="F370" s="39" t="str">
        <f aca="false">IF(E370="","",TRIM(#REF!))</f>
        <v/>
      </c>
      <c r="G370" s="40" t="str">
        <f aca="false">IF(E370="","",TRIM(UPPER(#REF!)))</f>
        <v/>
      </c>
      <c r="H370" s="44"/>
      <c r="I370" s="44"/>
      <c r="J370" s="43"/>
      <c r="K370" s="41"/>
      <c r="L370" s="41"/>
      <c r="M370" s="45"/>
      <c r="N370" s="42"/>
      <c r="O370" s="42"/>
      <c r="Q370" s="20" t="str">
        <f aca="false">IF(AND(R370="",S370="",U370=""),"",IF(OR(R370=1,S370=1),"ERRORI / ANOMALIE","OK"))</f>
        <v/>
      </c>
      <c r="R370" s="21" t="str">
        <f aca="false">IF(U370="","",IF(SUM(X370:AC370)+SUM(AF370:AP370)&gt;0,1,""))</f>
        <v/>
      </c>
      <c r="S370" s="21" t="str">
        <f aca="false">IF(U370="","",IF(_xlfn.IFNA(VLOOKUP(CONCATENATE(C370," ",1),Partecipanti!AE$10:AF$1203,2,0),1)=1,"",1))</f>
        <v/>
      </c>
      <c r="U370" s="36" t="str">
        <f aca="false">TRIM(E370)</f>
        <v/>
      </c>
      <c r="V370" s="36"/>
      <c r="W370" s="36" t="str">
        <f aca="false">IF(R370="","",1)</f>
        <v/>
      </c>
      <c r="X370" s="36" t="str">
        <f aca="false">IF(U370="","",IF(COUNTIF(U$7:U$601,U370)=1,"",COUNTIF(U$7:U$601,U370)))</f>
        <v/>
      </c>
      <c r="Y370" s="36" t="str">
        <f aca="false">IF(X370="","",IF(X370&gt;1,1,""))</f>
        <v/>
      </c>
      <c r="Z370" s="36" t="str">
        <f aca="false">IF(U370="","",IF(LEN(TRIM(U370))&lt;&gt;10,1,""))</f>
        <v/>
      </c>
      <c r="AB370" s="36" t="str">
        <f aca="false">IF(U370="","",IF(OR(LEN(TRIM(H370))&gt;250,LEN(TRIM(H370))&lt;1),1,""))</f>
        <v/>
      </c>
      <c r="AC370" s="36" t="str">
        <f aca="false">IF(U370="","",IF(OR(LEN(TRIM(H370))&gt;220,LEN(TRIM(H370))&lt;1),1,""))</f>
        <v/>
      </c>
      <c r="AD370" s="37" t="str">
        <f aca="false">IF(U370="","",LEN(TRIM(H370)))</f>
        <v/>
      </c>
      <c r="AF370" s="36" t="str">
        <f aca="false">IF(I370="","",_xlfn.IFNA(VLOOKUP(I370,TabelleFisse!$B$4:$C$21,2,0),1))</f>
        <v/>
      </c>
      <c r="AH370" s="36" t="str">
        <f aca="false">IF(U370="","",IF(OR(ISNUMBER(J370)=0,J370&lt;0),1,""))</f>
        <v/>
      </c>
      <c r="AI370" s="36" t="str">
        <f aca="false">IF(U370="","",IF(OR(ISNUMBER(M370)=0,M370&lt;0),1,""))</f>
        <v/>
      </c>
      <c r="AK370" s="36" t="str">
        <f aca="false">IF(OR(U370="",K370=""),"",IF(OR(K370&lt;TabelleFisse!E$4,K370&gt;TabelleFisse!E$5),1,""))</f>
        <v/>
      </c>
      <c r="AL370" s="36" t="str">
        <f aca="false">IF(OR(U370="",L370=""),"",IF(OR(L370&lt;TabelleFisse!E$4,L370&gt;TabelleFisse!E$5),1,""))</f>
        <v/>
      </c>
      <c r="AM370" s="36" t="str">
        <f aca="false">IF(OR(U370="",K370=""),"",IF(K370&gt;TabelleFisse!E$6,1,""))</f>
        <v/>
      </c>
      <c r="AN370" s="36" t="str">
        <f aca="false">IF(OR(U370="",L370=""),"",IF(L370&gt;TabelleFisse!E$6,1,""))</f>
        <v/>
      </c>
      <c r="AP370" s="36" t="str">
        <f aca="false">IF(U370="","",_xlfn.IFNA(VLOOKUP(C370,Partecipanti!$N$10:$O$1203,2,0),1))</f>
        <v/>
      </c>
      <c r="AS370" s="37" t="str">
        <f aca="false">IF(R370=1,CONCATENATE(C370," ",1),"")</f>
        <v/>
      </c>
    </row>
    <row r="371" customFormat="false" ht="100.5" hidden="false" customHeight="true" outlineLevel="0" collapsed="false">
      <c r="A371" s="25" t="s">
        <v>654</v>
      </c>
      <c r="B371" s="21" t="str">
        <f aca="false">IF(Q371="","",Q371)</f>
        <v/>
      </c>
      <c r="C371" s="26" t="str">
        <f aca="false">IF(E371="","",CONCATENATE("L",A371))</f>
        <v/>
      </c>
      <c r="D371" s="27"/>
      <c r="E371" s="42"/>
      <c r="F371" s="39" t="str">
        <f aca="false">IF(E371="","",TRIM(#REF!))</f>
        <v/>
      </c>
      <c r="G371" s="40" t="str">
        <f aca="false">IF(E371="","",TRIM(UPPER(#REF!)))</f>
        <v/>
      </c>
      <c r="H371" s="44"/>
      <c r="I371" s="44"/>
      <c r="J371" s="43"/>
      <c r="K371" s="41"/>
      <c r="L371" s="41"/>
      <c r="M371" s="45"/>
      <c r="N371" s="42"/>
      <c r="O371" s="42"/>
      <c r="Q371" s="20" t="str">
        <f aca="false">IF(AND(R371="",S371="",U371=""),"",IF(OR(R371=1,S371=1),"ERRORI / ANOMALIE","OK"))</f>
        <v/>
      </c>
      <c r="R371" s="21" t="str">
        <f aca="false">IF(U371="","",IF(SUM(X371:AC371)+SUM(AF371:AP371)&gt;0,1,""))</f>
        <v/>
      </c>
      <c r="S371" s="21" t="str">
        <f aca="false">IF(U371="","",IF(_xlfn.IFNA(VLOOKUP(CONCATENATE(C371," ",1),Partecipanti!AE$10:AF$1203,2,0),1)=1,"",1))</f>
        <v/>
      </c>
      <c r="U371" s="36" t="str">
        <f aca="false">TRIM(E371)</f>
        <v/>
      </c>
      <c r="V371" s="36"/>
      <c r="W371" s="36" t="str">
        <f aca="false">IF(R371="","",1)</f>
        <v/>
      </c>
      <c r="X371" s="36" t="str">
        <f aca="false">IF(U371="","",IF(COUNTIF(U$7:U$601,U371)=1,"",COUNTIF(U$7:U$601,U371)))</f>
        <v/>
      </c>
      <c r="Y371" s="36" t="str">
        <f aca="false">IF(X371="","",IF(X371&gt;1,1,""))</f>
        <v/>
      </c>
      <c r="Z371" s="36" t="str">
        <f aca="false">IF(U371="","",IF(LEN(TRIM(U371))&lt;&gt;10,1,""))</f>
        <v/>
      </c>
      <c r="AB371" s="36" t="str">
        <f aca="false">IF(U371="","",IF(OR(LEN(TRIM(H371))&gt;250,LEN(TRIM(H371))&lt;1),1,""))</f>
        <v/>
      </c>
      <c r="AC371" s="36" t="str">
        <f aca="false">IF(U371="","",IF(OR(LEN(TRIM(H371))&gt;220,LEN(TRIM(H371))&lt;1),1,""))</f>
        <v/>
      </c>
      <c r="AD371" s="37" t="str">
        <f aca="false">IF(U371="","",LEN(TRIM(H371)))</f>
        <v/>
      </c>
      <c r="AF371" s="36" t="str">
        <f aca="false">IF(I371="","",_xlfn.IFNA(VLOOKUP(I371,TabelleFisse!$B$4:$C$21,2,0),1))</f>
        <v/>
      </c>
      <c r="AH371" s="36" t="str">
        <f aca="false">IF(U371="","",IF(OR(ISNUMBER(J371)=0,J371&lt;0),1,""))</f>
        <v/>
      </c>
      <c r="AI371" s="36" t="str">
        <f aca="false">IF(U371="","",IF(OR(ISNUMBER(M371)=0,M371&lt;0),1,""))</f>
        <v/>
      </c>
      <c r="AK371" s="36" t="str">
        <f aca="false">IF(OR(U371="",K371=""),"",IF(OR(K371&lt;TabelleFisse!E$4,K371&gt;TabelleFisse!E$5),1,""))</f>
        <v/>
      </c>
      <c r="AL371" s="36" t="str">
        <f aca="false">IF(OR(U371="",L371=""),"",IF(OR(L371&lt;TabelleFisse!E$4,L371&gt;TabelleFisse!E$5),1,""))</f>
        <v/>
      </c>
      <c r="AM371" s="36" t="str">
        <f aca="false">IF(OR(U371="",K371=""),"",IF(K371&gt;TabelleFisse!E$6,1,""))</f>
        <v/>
      </c>
      <c r="AN371" s="36" t="str">
        <f aca="false">IF(OR(U371="",L371=""),"",IF(L371&gt;TabelleFisse!E$6,1,""))</f>
        <v/>
      </c>
      <c r="AP371" s="36" t="str">
        <f aca="false">IF(U371="","",_xlfn.IFNA(VLOOKUP(C371,Partecipanti!$N$10:$O$1203,2,0),1))</f>
        <v/>
      </c>
      <c r="AS371" s="37" t="str">
        <f aca="false">IF(R371=1,CONCATENATE(C371," ",1),"")</f>
        <v/>
      </c>
    </row>
    <row r="372" customFormat="false" ht="100.5" hidden="false" customHeight="true" outlineLevel="0" collapsed="false">
      <c r="A372" s="25" t="s">
        <v>655</v>
      </c>
      <c r="B372" s="21" t="str">
        <f aca="false">IF(Q372="","",Q372)</f>
        <v/>
      </c>
      <c r="C372" s="26" t="str">
        <f aca="false">IF(E372="","",CONCATENATE("L",A372))</f>
        <v/>
      </c>
      <c r="D372" s="27"/>
      <c r="E372" s="42"/>
      <c r="F372" s="39" t="str">
        <f aca="false">IF(E372="","",TRIM(#REF!))</f>
        <v/>
      </c>
      <c r="G372" s="40" t="str">
        <f aca="false">IF(E372="","",TRIM(UPPER(#REF!)))</f>
        <v/>
      </c>
      <c r="H372" s="44"/>
      <c r="I372" s="44"/>
      <c r="J372" s="43"/>
      <c r="K372" s="41"/>
      <c r="L372" s="41"/>
      <c r="M372" s="45"/>
      <c r="N372" s="42"/>
      <c r="O372" s="42"/>
      <c r="Q372" s="20" t="str">
        <f aca="false">IF(AND(R372="",S372="",U372=""),"",IF(OR(R372=1,S372=1),"ERRORI / ANOMALIE","OK"))</f>
        <v/>
      </c>
      <c r="R372" s="21" t="str">
        <f aca="false">IF(U372="","",IF(SUM(X372:AC372)+SUM(AF372:AP372)&gt;0,1,""))</f>
        <v/>
      </c>
      <c r="S372" s="21" t="str">
        <f aca="false">IF(U372="","",IF(_xlfn.IFNA(VLOOKUP(CONCATENATE(C372," ",1),Partecipanti!AE$10:AF$1203,2,0),1)=1,"",1))</f>
        <v/>
      </c>
      <c r="U372" s="36" t="str">
        <f aca="false">TRIM(E372)</f>
        <v/>
      </c>
      <c r="V372" s="36"/>
      <c r="W372" s="36" t="str">
        <f aca="false">IF(R372="","",1)</f>
        <v/>
      </c>
      <c r="X372" s="36" t="str">
        <f aca="false">IF(U372="","",IF(COUNTIF(U$7:U$601,U372)=1,"",COUNTIF(U$7:U$601,U372)))</f>
        <v/>
      </c>
      <c r="Y372" s="36" t="str">
        <f aca="false">IF(X372="","",IF(X372&gt;1,1,""))</f>
        <v/>
      </c>
      <c r="Z372" s="36" t="str">
        <f aca="false">IF(U372="","",IF(LEN(TRIM(U372))&lt;&gt;10,1,""))</f>
        <v/>
      </c>
      <c r="AB372" s="36" t="str">
        <f aca="false">IF(U372="","",IF(OR(LEN(TRIM(H372))&gt;250,LEN(TRIM(H372))&lt;1),1,""))</f>
        <v/>
      </c>
      <c r="AC372" s="36" t="str">
        <f aca="false">IF(U372="","",IF(OR(LEN(TRIM(H372))&gt;220,LEN(TRIM(H372))&lt;1),1,""))</f>
        <v/>
      </c>
      <c r="AD372" s="37" t="str">
        <f aca="false">IF(U372="","",LEN(TRIM(H372)))</f>
        <v/>
      </c>
      <c r="AF372" s="36" t="str">
        <f aca="false">IF(I372="","",_xlfn.IFNA(VLOOKUP(I372,TabelleFisse!$B$4:$C$21,2,0),1))</f>
        <v/>
      </c>
      <c r="AH372" s="36" t="str">
        <f aca="false">IF(U372="","",IF(OR(ISNUMBER(J372)=0,J372&lt;0),1,""))</f>
        <v/>
      </c>
      <c r="AI372" s="36" t="str">
        <f aca="false">IF(U372="","",IF(OR(ISNUMBER(M372)=0,M372&lt;0),1,""))</f>
        <v/>
      </c>
      <c r="AK372" s="36" t="str">
        <f aca="false">IF(OR(U372="",K372=""),"",IF(OR(K372&lt;TabelleFisse!E$4,K372&gt;TabelleFisse!E$5),1,""))</f>
        <v/>
      </c>
      <c r="AL372" s="36" t="str">
        <f aca="false">IF(OR(U372="",L372=""),"",IF(OR(L372&lt;TabelleFisse!E$4,L372&gt;TabelleFisse!E$5),1,""))</f>
        <v/>
      </c>
      <c r="AM372" s="36" t="str">
        <f aca="false">IF(OR(U372="",K372=""),"",IF(K372&gt;TabelleFisse!E$6,1,""))</f>
        <v/>
      </c>
      <c r="AN372" s="36" t="str">
        <f aca="false">IF(OR(U372="",L372=""),"",IF(L372&gt;TabelleFisse!E$6,1,""))</f>
        <v/>
      </c>
      <c r="AP372" s="36" t="str">
        <f aca="false">IF(U372="","",_xlfn.IFNA(VLOOKUP(C372,Partecipanti!$N$10:$O$1203,2,0),1))</f>
        <v/>
      </c>
      <c r="AS372" s="37" t="str">
        <f aca="false">IF(R372=1,CONCATENATE(C372," ",1),"")</f>
        <v/>
      </c>
    </row>
    <row r="373" customFormat="false" ht="100.5" hidden="false" customHeight="true" outlineLevel="0" collapsed="false">
      <c r="A373" s="25" t="s">
        <v>656</v>
      </c>
      <c r="B373" s="21" t="str">
        <f aca="false">IF(Q373="","",Q373)</f>
        <v/>
      </c>
      <c r="C373" s="26" t="str">
        <f aca="false">IF(E373="","",CONCATENATE("L",A373))</f>
        <v/>
      </c>
      <c r="D373" s="27"/>
      <c r="E373" s="42"/>
      <c r="F373" s="39" t="str">
        <f aca="false">IF(E373="","",TRIM(#REF!))</f>
        <v/>
      </c>
      <c r="G373" s="40" t="str">
        <f aca="false">IF(E373="","",TRIM(UPPER(#REF!)))</f>
        <v/>
      </c>
      <c r="H373" s="44"/>
      <c r="I373" s="44"/>
      <c r="J373" s="43"/>
      <c r="K373" s="41"/>
      <c r="L373" s="41"/>
      <c r="M373" s="45"/>
      <c r="N373" s="42"/>
      <c r="O373" s="42"/>
      <c r="Q373" s="20" t="str">
        <f aca="false">IF(AND(R373="",S373="",U373=""),"",IF(OR(R373=1,S373=1),"ERRORI / ANOMALIE","OK"))</f>
        <v/>
      </c>
      <c r="R373" s="21" t="str">
        <f aca="false">IF(U373="","",IF(SUM(X373:AC373)+SUM(AF373:AP373)&gt;0,1,""))</f>
        <v/>
      </c>
      <c r="S373" s="21" t="str">
        <f aca="false">IF(U373="","",IF(_xlfn.IFNA(VLOOKUP(CONCATENATE(C373," ",1),Partecipanti!AE$10:AF$1203,2,0),1)=1,"",1))</f>
        <v/>
      </c>
      <c r="U373" s="36" t="str">
        <f aca="false">TRIM(E373)</f>
        <v/>
      </c>
      <c r="V373" s="36"/>
      <c r="W373" s="36" t="str">
        <f aca="false">IF(R373="","",1)</f>
        <v/>
      </c>
      <c r="X373" s="36" t="str">
        <f aca="false">IF(U373="","",IF(COUNTIF(U$7:U$601,U373)=1,"",COUNTIF(U$7:U$601,U373)))</f>
        <v/>
      </c>
      <c r="Y373" s="36" t="str">
        <f aca="false">IF(X373="","",IF(X373&gt;1,1,""))</f>
        <v/>
      </c>
      <c r="Z373" s="36" t="str">
        <f aca="false">IF(U373="","",IF(LEN(TRIM(U373))&lt;&gt;10,1,""))</f>
        <v/>
      </c>
      <c r="AB373" s="36" t="str">
        <f aca="false">IF(U373="","",IF(OR(LEN(TRIM(H373))&gt;250,LEN(TRIM(H373))&lt;1),1,""))</f>
        <v/>
      </c>
      <c r="AC373" s="36" t="str">
        <f aca="false">IF(U373="","",IF(OR(LEN(TRIM(H373))&gt;220,LEN(TRIM(H373))&lt;1),1,""))</f>
        <v/>
      </c>
      <c r="AD373" s="37" t="str">
        <f aca="false">IF(U373="","",LEN(TRIM(H373)))</f>
        <v/>
      </c>
      <c r="AF373" s="36" t="str">
        <f aca="false">IF(I373="","",_xlfn.IFNA(VLOOKUP(I373,TabelleFisse!$B$4:$C$21,2,0),1))</f>
        <v/>
      </c>
      <c r="AH373" s="36" t="str">
        <f aca="false">IF(U373="","",IF(OR(ISNUMBER(J373)=0,J373&lt;0),1,""))</f>
        <v/>
      </c>
      <c r="AI373" s="36" t="str">
        <f aca="false">IF(U373="","",IF(OR(ISNUMBER(M373)=0,M373&lt;0),1,""))</f>
        <v/>
      </c>
      <c r="AK373" s="36" t="str">
        <f aca="false">IF(OR(U373="",K373=""),"",IF(OR(K373&lt;TabelleFisse!E$4,K373&gt;TabelleFisse!E$5),1,""))</f>
        <v/>
      </c>
      <c r="AL373" s="36" t="str">
        <f aca="false">IF(OR(U373="",L373=""),"",IF(OR(L373&lt;TabelleFisse!E$4,L373&gt;TabelleFisse!E$5),1,""))</f>
        <v/>
      </c>
      <c r="AM373" s="36" t="str">
        <f aca="false">IF(OR(U373="",K373=""),"",IF(K373&gt;TabelleFisse!E$6,1,""))</f>
        <v/>
      </c>
      <c r="AN373" s="36" t="str">
        <f aca="false">IF(OR(U373="",L373=""),"",IF(L373&gt;TabelleFisse!E$6,1,""))</f>
        <v/>
      </c>
      <c r="AP373" s="36" t="str">
        <f aca="false">IF(U373="","",_xlfn.IFNA(VLOOKUP(C373,Partecipanti!$N$10:$O$1203,2,0),1))</f>
        <v/>
      </c>
      <c r="AS373" s="37" t="str">
        <f aca="false">IF(R373=1,CONCATENATE(C373," ",1),"")</f>
        <v/>
      </c>
    </row>
    <row r="374" customFormat="false" ht="100.5" hidden="false" customHeight="true" outlineLevel="0" collapsed="false">
      <c r="A374" s="25" t="s">
        <v>657</v>
      </c>
      <c r="B374" s="21" t="str">
        <f aca="false">IF(Q374="","",Q374)</f>
        <v/>
      </c>
      <c r="C374" s="26" t="str">
        <f aca="false">IF(E374="","",CONCATENATE("L",A374))</f>
        <v/>
      </c>
      <c r="D374" s="27"/>
      <c r="E374" s="42"/>
      <c r="F374" s="39" t="str">
        <f aca="false">IF(E374="","",TRIM(#REF!))</f>
        <v/>
      </c>
      <c r="G374" s="40" t="str">
        <f aca="false">IF(E374="","",TRIM(UPPER(#REF!)))</f>
        <v/>
      </c>
      <c r="H374" s="44"/>
      <c r="I374" s="44"/>
      <c r="J374" s="43"/>
      <c r="K374" s="41"/>
      <c r="L374" s="41"/>
      <c r="M374" s="45"/>
      <c r="N374" s="42"/>
      <c r="O374" s="42"/>
      <c r="Q374" s="20" t="str">
        <f aca="false">IF(AND(R374="",S374="",U374=""),"",IF(OR(R374=1,S374=1),"ERRORI / ANOMALIE","OK"))</f>
        <v/>
      </c>
      <c r="R374" s="21" t="str">
        <f aca="false">IF(U374="","",IF(SUM(X374:AC374)+SUM(AF374:AP374)&gt;0,1,""))</f>
        <v/>
      </c>
      <c r="S374" s="21" t="str">
        <f aca="false">IF(U374="","",IF(_xlfn.IFNA(VLOOKUP(CONCATENATE(C374," ",1),Partecipanti!AE$10:AF$1203,2,0),1)=1,"",1))</f>
        <v/>
      </c>
      <c r="U374" s="36" t="str">
        <f aca="false">TRIM(E374)</f>
        <v/>
      </c>
      <c r="V374" s="36"/>
      <c r="W374" s="36" t="str">
        <f aca="false">IF(R374="","",1)</f>
        <v/>
      </c>
      <c r="X374" s="36" t="str">
        <f aca="false">IF(U374="","",IF(COUNTIF(U$7:U$601,U374)=1,"",COUNTIF(U$7:U$601,U374)))</f>
        <v/>
      </c>
      <c r="Y374" s="36" t="str">
        <f aca="false">IF(X374="","",IF(X374&gt;1,1,""))</f>
        <v/>
      </c>
      <c r="Z374" s="36" t="str">
        <f aca="false">IF(U374="","",IF(LEN(TRIM(U374))&lt;&gt;10,1,""))</f>
        <v/>
      </c>
      <c r="AB374" s="36" t="str">
        <f aca="false">IF(U374="","",IF(OR(LEN(TRIM(H374))&gt;250,LEN(TRIM(H374))&lt;1),1,""))</f>
        <v/>
      </c>
      <c r="AC374" s="36" t="str">
        <f aca="false">IF(U374="","",IF(OR(LEN(TRIM(H374))&gt;220,LEN(TRIM(H374))&lt;1),1,""))</f>
        <v/>
      </c>
      <c r="AD374" s="37" t="str">
        <f aca="false">IF(U374="","",LEN(TRIM(H374)))</f>
        <v/>
      </c>
      <c r="AF374" s="36" t="str">
        <f aca="false">IF(I374="","",_xlfn.IFNA(VLOOKUP(I374,TabelleFisse!$B$4:$C$21,2,0),1))</f>
        <v/>
      </c>
      <c r="AH374" s="36" t="str">
        <f aca="false">IF(U374="","",IF(OR(ISNUMBER(J374)=0,J374&lt;0),1,""))</f>
        <v/>
      </c>
      <c r="AI374" s="36" t="str">
        <f aca="false">IF(U374="","",IF(OR(ISNUMBER(M374)=0,M374&lt;0),1,""))</f>
        <v/>
      </c>
      <c r="AK374" s="36" t="str">
        <f aca="false">IF(OR(U374="",K374=""),"",IF(OR(K374&lt;TabelleFisse!E$4,K374&gt;TabelleFisse!E$5),1,""))</f>
        <v/>
      </c>
      <c r="AL374" s="36" t="str">
        <f aca="false">IF(OR(U374="",L374=""),"",IF(OR(L374&lt;TabelleFisse!E$4,L374&gt;TabelleFisse!E$5),1,""))</f>
        <v/>
      </c>
      <c r="AM374" s="36" t="str">
        <f aca="false">IF(OR(U374="",K374=""),"",IF(K374&gt;TabelleFisse!E$6,1,""))</f>
        <v/>
      </c>
      <c r="AN374" s="36" t="str">
        <f aca="false">IF(OR(U374="",L374=""),"",IF(L374&gt;TabelleFisse!E$6,1,""))</f>
        <v/>
      </c>
      <c r="AP374" s="36" t="str">
        <f aca="false">IF(U374="","",_xlfn.IFNA(VLOOKUP(C374,Partecipanti!$N$10:$O$1203,2,0),1))</f>
        <v/>
      </c>
      <c r="AS374" s="37" t="str">
        <f aca="false">IF(R374=1,CONCATENATE(C374," ",1),"")</f>
        <v/>
      </c>
    </row>
    <row r="375" customFormat="false" ht="100.5" hidden="false" customHeight="true" outlineLevel="0" collapsed="false">
      <c r="A375" s="25" t="s">
        <v>658</v>
      </c>
      <c r="B375" s="21" t="str">
        <f aca="false">IF(Q375="","",Q375)</f>
        <v/>
      </c>
      <c r="C375" s="26" t="str">
        <f aca="false">IF(E375="","",CONCATENATE("L",A375))</f>
        <v/>
      </c>
      <c r="D375" s="27"/>
      <c r="E375" s="42"/>
      <c r="F375" s="39" t="str">
        <f aca="false">IF(E375="","",TRIM(#REF!))</f>
        <v/>
      </c>
      <c r="G375" s="40" t="str">
        <f aca="false">IF(E375="","",TRIM(UPPER(#REF!)))</f>
        <v/>
      </c>
      <c r="H375" s="44"/>
      <c r="I375" s="44"/>
      <c r="J375" s="43"/>
      <c r="K375" s="41"/>
      <c r="L375" s="41"/>
      <c r="M375" s="45"/>
      <c r="N375" s="42"/>
      <c r="O375" s="42"/>
      <c r="Q375" s="20" t="str">
        <f aca="false">IF(AND(R375="",S375="",U375=""),"",IF(OR(R375=1,S375=1),"ERRORI / ANOMALIE","OK"))</f>
        <v/>
      </c>
      <c r="R375" s="21" t="str">
        <f aca="false">IF(U375="","",IF(SUM(X375:AC375)+SUM(AF375:AP375)&gt;0,1,""))</f>
        <v/>
      </c>
      <c r="S375" s="21" t="str">
        <f aca="false">IF(U375="","",IF(_xlfn.IFNA(VLOOKUP(CONCATENATE(C375," ",1),Partecipanti!AE$10:AF$1203,2,0),1)=1,"",1))</f>
        <v/>
      </c>
      <c r="U375" s="36" t="str">
        <f aca="false">TRIM(E375)</f>
        <v/>
      </c>
      <c r="V375" s="36"/>
      <c r="W375" s="36" t="str">
        <f aca="false">IF(R375="","",1)</f>
        <v/>
      </c>
      <c r="X375" s="36" t="str">
        <f aca="false">IF(U375="","",IF(COUNTIF(U$7:U$601,U375)=1,"",COUNTIF(U$7:U$601,U375)))</f>
        <v/>
      </c>
      <c r="Y375" s="36" t="str">
        <f aca="false">IF(X375="","",IF(X375&gt;1,1,""))</f>
        <v/>
      </c>
      <c r="Z375" s="36" t="str">
        <f aca="false">IF(U375="","",IF(LEN(TRIM(U375))&lt;&gt;10,1,""))</f>
        <v/>
      </c>
      <c r="AB375" s="36" t="str">
        <f aca="false">IF(U375="","",IF(OR(LEN(TRIM(H375))&gt;250,LEN(TRIM(H375))&lt;1),1,""))</f>
        <v/>
      </c>
      <c r="AC375" s="36" t="str">
        <f aca="false">IF(U375="","",IF(OR(LEN(TRIM(H375))&gt;220,LEN(TRIM(H375))&lt;1),1,""))</f>
        <v/>
      </c>
      <c r="AD375" s="37" t="str">
        <f aca="false">IF(U375="","",LEN(TRIM(H375)))</f>
        <v/>
      </c>
      <c r="AF375" s="36" t="str">
        <f aca="false">IF(I375="","",_xlfn.IFNA(VLOOKUP(I375,TabelleFisse!$B$4:$C$21,2,0),1))</f>
        <v/>
      </c>
      <c r="AH375" s="36" t="str">
        <f aca="false">IF(U375="","",IF(OR(ISNUMBER(J375)=0,J375&lt;0),1,""))</f>
        <v/>
      </c>
      <c r="AI375" s="36" t="str">
        <f aca="false">IF(U375="","",IF(OR(ISNUMBER(M375)=0,M375&lt;0),1,""))</f>
        <v/>
      </c>
      <c r="AK375" s="36" t="str">
        <f aca="false">IF(OR(U375="",K375=""),"",IF(OR(K375&lt;TabelleFisse!E$4,K375&gt;TabelleFisse!E$5),1,""))</f>
        <v/>
      </c>
      <c r="AL375" s="36" t="str">
        <f aca="false">IF(OR(U375="",L375=""),"",IF(OR(L375&lt;TabelleFisse!E$4,L375&gt;TabelleFisse!E$5),1,""))</f>
        <v/>
      </c>
      <c r="AM375" s="36" t="str">
        <f aca="false">IF(OR(U375="",K375=""),"",IF(K375&gt;TabelleFisse!E$6,1,""))</f>
        <v/>
      </c>
      <c r="AN375" s="36" t="str">
        <f aca="false">IF(OR(U375="",L375=""),"",IF(L375&gt;TabelleFisse!E$6,1,""))</f>
        <v/>
      </c>
      <c r="AP375" s="36" t="str">
        <f aca="false">IF(U375="","",_xlfn.IFNA(VLOOKUP(C375,Partecipanti!$N$10:$O$1203,2,0),1))</f>
        <v/>
      </c>
      <c r="AS375" s="37" t="str">
        <f aca="false">IF(R375=1,CONCATENATE(C375," ",1),"")</f>
        <v/>
      </c>
    </row>
    <row r="376" customFormat="false" ht="100.5" hidden="false" customHeight="true" outlineLevel="0" collapsed="false">
      <c r="A376" s="25" t="s">
        <v>659</v>
      </c>
      <c r="B376" s="21" t="str">
        <f aca="false">IF(Q376="","",Q376)</f>
        <v/>
      </c>
      <c r="C376" s="26" t="str">
        <f aca="false">IF(E376="","",CONCATENATE("L",A376))</f>
        <v/>
      </c>
      <c r="D376" s="27"/>
      <c r="E376" s="42"/>
      <c r="F376" s="39" t="str">
        <f aca="false">IF(E376="","",TRIM(#REF!))</f>
        <v/>
      </c>
      <c r="G376" s="40" t="str">
        <f aca="false">IF(E376="","",TRIM(UPPER(#REF!)))</f>
        <v/>
      </c>
      <c r="H376" s="44"/>
      <c r="I376" s="44"/>
      <c r="J376" s="43"/>
      <c r="K376" s="41"/>
      <c r="L376" s="41"/>
      <c r="M376" s="45"/>
      <c r="N376" s="42"/>
      <c r="O376" s="42"/>
      <c r="Q376" s="20" t="str">
        <f aca="false">IF(AND(R376="",S376="",U376=""),"",IF(OR(R376=1,S376=1),"ERRORI / ANOMALIE","OK"))</f>
        <v/>
      </c>
      <c r="R376" s="21" t="str">
        <f aca="false">IF(U376="","",IF(SUM(X376:AC376)+SUM(AF376:AP376)&gt;0,1,""))</f>
        <v/>
      </c>
      <c r="S376" s="21" t="str">
        <f aca="false">IF(U376="","",IF(_xlfn.IFNA(VLOOKUP(CONCATENATE(C376," ",1),Partecipanti!AE$10:AF$1203,2,0),1)=1,"",1))</f>
        <v/>
      </c>
      <c r="U376" s="36" t="str">
        <f aca="false">TRIM(E376)</f>
        <v/>
      </c>
      <c r="V376" s="36"/>
      <c r="W376" s="36" t="str">
        <f aca="false">IF(R376="","",1)</f>
        <v/>
      </c>
      <c r="X376" s="36" t="str">
        <f aca="false">IF(U376="","",IF(COUNTIF(U$7:U$601,U376)=1,"",COUNTIF(U$7:U$601,U376)))</f>
        <v/>
      </c>
      <c r="Y376" s="36" t="str">
        <f aca="false">IF(X376="","",IF(X376&gt;1,1,""))</f>
        <v/>
      </c>
      <c r="Z376" s="36" t="str">
        <f aca="false">IF(U376="","",IF(LEN(TRIM(U376))&lt;&gt;10,1,""))</f>
        <v/>
      </c>
      <c r="AB376" s="36" t="str">
        <f aca="false">IF(U376="","",IF(OR(LEN(TRIM(H376))&gt;250,LEN(TRIM(H376))&lt;1),1,""))</f>
        <v/>
      </c>
      <c r="AC376" s="36" t="str">
        <f aca="false">IF(U376="","",IF(OR(LEN(TRIM(H376))&gt;220,LEN(TRIM(H376))&lt;1),1,""))</f>
        <v/>
      </c>
      <c r="AD376" s="37" t="str">
        <f aca="false">IF(U376="","",LEN(TRIM(H376)))</f>
        <v/>
      </c>
      <c r="AF376" s="36" t="str">
        <f aca="false">IF(I376="","",_xlfn.IFNA(VLOOKUP(I376,TabelleFisse!$B$4:$C$21,2,0),1))</f>
        <v/>
      </c>
      <c r="AH376" s="36" t="str">
        <f aca="false">IF(U376="","",IF(OR(ISNUMBER(J376)=0,J376&lt;0),1,""))</f>
        <v/>
      </c>
      <c r="AI376" s="36" t="str">
        <f aca="false">IF(U376="","",IF(OR(ISNUMBER(M376)=0,M376&lt;0),1,""))</f>
        <v/>
      </c>
      <c r="AK376" s="36" t="str">
        <f aca="false">IF(OR(U376="",K376=""),"",IF(OR(K376&lt;TabelleFisse!E$4,K376&gt;TabelleFisse!E$5),1,""))</f>
        <v/>
      </c>
      <c r="AL376" s="36" t="str">
        <f aca="false">IF(OR(U376="",L376=""),"",IF(OR(L376&lt;TabelleFisse!E$4,L376&gt;TabelleFisse!E$5),1,""))</f>
        <v/>
      </c>
      <c r="AM376" s="36" t="str">
        <f aca="false">IF(OR(U376="",K376=""),"",IF(K376&gt;TabelleFisse!E$6,1,""))</f>
        <v/>
      </c>
      <c r="AN376" s="36" t="str">
        <f aca="false">IF(OR(U376="",L376=""),"",IF(L376&gt;TabelleFisse!E$6,1,""))</f>
        <v/>
      </c>
      <c r="AP376" s="36" t="str">
        <f aca="false">IF(U376="","",_xlfn.IFNA(VLOOKUP(C376,Partecipanti!$N$10:$O$1203,2,0),1))</f>
        <v/>
      </c>
      <c r="AS376" s="37" t="str">
        <f aca="false">IF(R376=1,CONCATENATE(C376," ",1),"")</f>
        <v/>
      </c>
    </row>
    <row r="377" customFormat="false" ht="100.5" hidden="false" customHeight="true" outlineLevel="0" collapsed="false">
      <c r="A377" s="25" t="s">
        <v>660</v>
      </c>
      <c r="B377" s="21" t="str">
        <f aca="false">IF(Q377="","",Q377)</f>
        <v/>
      </c>
      <c r="C377" s="26" t="str">
        <f aca="false">IF(E377="","",CONCATENATE("L",A377))</f>
        <v/>
      </c>
      <c r="D377" s="27"/>
      <c r="E377" s="42"/>
      <c r="F377" s="39" t="str">
        <f aca="false">IF(E377="","",TRIM(#REF!))</f>
        <v/>
      </c>
      <c r="G377" s="40" t="str">
        <f aca="false">IF(E377="","",TRIM(UPPER(#REF!)))</f>
        <v/>
      </c>
      <c r="H377" s="44"/>
      <c r="I377" s="44"/>
      <c r="J377" s="43"/>
      <c r="K377" s="41"/>
      <c r="L377" s="41"/>
      <c r="M377" s="45"/>
      <c r="N377" s="42"/>
      <c r="O377" s="42"/>
      <c r="Q377" s="20" t="str">
        <f aca="false">IF(AND(R377="",S377="",U377=""),"",IF(OR(R377=1,S377=1),"ERRORI / ANOMALIE","OK"))</f>
        <v/>
      </c>
      <c r="R377" s="21" t="str">
        <f aca="false">IF(U377="","",IF(SUM(X377:AC377)+SUM(AF377:AP377)&gt;0,1,""))</f>
        <v/>
      </c>
      <c r="S377" s="21" t="str">
        <f aca="false">IF(U377="","",IF(_xlfn.IFNA(VLOOKUP(CONCATENATE(C377," ",1),Partecipanti!AE$10:AF$1203,2,0),1)=1,"",1))</f>
        <v/>
      </c>
      <c r="U377" s="36" t="str">
        <f aca="false">TRIM(E377)</f>
        <v/>
      </c>
      <c r="V377" s="36"/>
      <c r="W377" s="36" t="str">
        <f aca="false">IF(R377="","",1)</f>
        <v/>
      </c>
      <c r="X377" s="36" t="str">
        <f aca="false">IF(U377="","",IF(COUNTIF(U$7:U$601,U377)=1,"",COUNTIF(U$7:U$601,U377)))</f>
        <v/>
      </c>
      <c r="Y377" s="36" t="str">
        <f aca="false">IF(X377="","",IF(X377&gt;1,1,""))</f>
        <v/>
      </c>
      <c r="Z377" s="36" t="str">
        <f aca="false">IF(U377="","",IF(LEN(TRIM(U377))&lt;&gt;10,1,""))</f>
        <v/>
      </c>
      <c r="AB377" s="36" t="str">
        <f aca="false">IF(U377="","",IF(OR(LEN(TRIM(H377))&gt;250,LEN(TRIM(H377))&lt;1),1,""))</f>
        <v/>
      </c>
      <c r="AC377" s="36" t="str">
        <f aca="false">IF(U377="","",IF(OR(LEN(TRIM(H377))&gt;220,LEN(TRIM(H377))&lt;1),1,""))</f>
        <v/>
      </c>
      <c r="AD377" s="37" t="str">
        <f aca="false">IF(U377="","",LEN(TRIM(H377)))</f>
        <v/>
      </c>
      <c r="AF377" s="36" t="str">
        <f aca="false">IF(I377="","",_xlfn.IFNA(VLOOKUP(I377,TabelleFisse!$B$4:$C$21,2,0),1))</f>
        <v/>
      </c>
      <c r="AH377" s="36" t="str">
        <f aca="false">IF(U377="","",IF(OR(ISNUMBER(J377)=0,J377&lt;0),1,""))</f>
        <v/>
      </c>
      <c r="AI377" s="36" t="str">
        <f aca="false">IF(U377="","",IF(OR(ISNUMBER(M377)=0,M377&lt;0),1,""))</f>
        <v/>
      </c>
      <c r="AK377" s="36" t="str">
        <f aca="false">IF(OR(U377="",K377=""),"",IF(OR(K377&lt;TabelleFisse!E$4,K377&gt;TabelleFisse!E$5),1,""))</f>
        <v/>
      </c>
      <c r="AL377" s="36" t="str">
        <f aca="false">IF(OR(U377="",L377=""),"",IF(OR(L377&lt;TabelleFisse!E$4,L377&gt;TabelleFisse!E$5),1,""))</f>
        <v/>
      </c>
      <c r="AM377" s="36" t="str">
        <f aca="false">IF(OR(U377="",K377=""),"",IF(K377&gt;TabelleFisse!E$6,1,""))</f>
        <v/>
      </c>
      <c r="AN377" s="36" t="str">
        <f aca="false">IF(OR(U377="",L377=""),"",IF(L377&gt;TabelleFisse!E$6,1,""))</f>
        <v/>
      </c>
      <c r="AP377" s="36" t="str">
        <f aca="false">IF(U377="","",_xlfn.IFNA(VLOOKUP(C377,Partecipanti!$N$10:$O$1203,2,0),1))</f>
        <v/>
      </c>
      <c r="AS377" s="37" t="str">
        <f aca="false">IF(R377=1,CONCATENATE(C377," ",1),"")</f>
        <v/>
      </c>
    </row>
    <row r="378" customFormat="false" ht="100.5" hidden="false" customHeight="true" outlineLevel="0" collapsed="false">
      <c r="A378" s="25" t="s">
        <v>661</v>
      </c>
      <c r="B378" s="21" t="str">
        <f aca="false">IF(Q378="","",Q378)</f>
        <v/>
      </c>
      <c r="C378" s="26" t="str">
        <f aca="false">IF(E378="","",CONCATENATE("L",A378))</f>
        <v/>
      </c>
      <c r="D378" s="27"/>
      <c r="E378" s="42"/>
      <c r="F378" s="39" t="str">
        <f aca="false">IF(E378="","",TRIM(#REF!))</f>
        <v/>
      </c>
      <c r="G378" s="40" t="str">
        <f aca="false">IF(E378="","",TRIM(UPPER(#REF!)))</f>
        <v/>
      </c>
      <c r="H378" s="44"/>
      <c r="I378" s="44"/>
      <c r="J378" s="43"/>
      <c r="K378" s="41"/>
      <c r="L378" s="41"/>
      <c r="M378" s="45"/>
      <c r="N378" s="42"/>
      <c r="O378" s="42"/>
      <c r="Q378" s="20" t="str">
        <f aca="false">IF(AND(R378="",S378="",U378=""),"",IF(OR(R378=1,S378=1),"ERRORI / ANOMALIE","OK"))</f>
        <v/>
      </c>
      <c r="R378" s="21" t="str">
        <f aca="false">IF(U378="","",IF(SUM(X378:AC378)+SUM(AF378:AP378)&gt;0,1,""))</f>
        <v/>
      </c>
      <c r="S378" s="21" t="str">
        <f aca="false">IF(U378="","",IF(_xlfn.IFNA(VLOOKUP(CONCATENATE(C378," ",1),Partecipanti!AE$10:AF$1203,2,0),1)=1,"",1))</f>
        <v/>
      </c>
      <c r="U378" s="36" t="str">
        <f aca="false">TRIM(E378)</f>
        <v/>
      </c>
      <c r="V378" s="36"/>
      <c r="W378" s="36" t="str">
        <f aca="false">IF(R378="","",1)</f>
        <v/>
      </c>
      <c r="X378" s="36" t="str">
        <f aca="false">IF(U378="","",IF(COUNTIF(U$7:U$601,U378)=1,"",COUNTIF(U$7:U$601,U378)))</f>
        <v/>
      </c>
      <c r="Y378" s="36" t="str">
        <f aca="false">IF(X378="","",IF(X378&gt;1,1,""))</f>
        <v/>
      </c>
      <c r="Z378" s="36" t="str">
        <f aca="false">IF(U378="","",IF(LEN(TRIM(U378))&lt;&gt;10,1,""))</f>
        <v/>
      </c>
      <c r="AB378" s="36" t="str">
        <f aca="false">IF(U378="","",IF(OR(LEN(TRIM(H378))&gt;250,LEN(TRIM(H378))&lt;1),1,""))</f>
        <v/>
      </c>
      <c r="AC378" s="36" t="str">
        <f aca="false">IF(U378="","",IF(OR(LEN(TRIM(H378))&gt;220,LEN(TRIM(H378))&lt;1),1,""))</f>
        <v/>
      </c>
      <c r="AD378" s="37" t="str">
        <f aca="false">IF(U378="","",LEN(TRIM(H378)))</f>
        <v/>
      </c>
      <c r="AF378" s="36" t="str">
        <f aca="false">IF(I378="","",_xlfn.IFNA(VLOOKUP(I378,TabelleFisse!$B$4:$C$21,2,0),1))</f>
        <v/>
      </c>
      <c r="AH378" s="36" t="str">
        <f aca="false">IF(U378="","",IF(OR(ISNUMBER(J378)=0,J378&lt;0),1,""))</f>
        <v/>
      </c>
      <c r="AI378" s="36" t="str">
        <f aca="false">IF(U378="","",IF(OR(ISNUMBER(M378)=0,M378&lt;0),1,""))</f>
        <v/>
      </c>
      <c r="AK378" s="36" t="str">
        <f aca="false">IF(OR(U378="",K378=""),"",IF(OR(K378&lt;TabelleFisse!E$4,K378&gt;TabelleFisse!E$5),1,""))</f>
        <v/>
      </c>
      <c r="AL378" s="36" t="str">
        <f aca="false">IF(OR(U378="",L378=""),"",IF(OR(L378&lt;TabelleFisse!E$4,L378&gt;TabelleFisse!E$5),1,""))</f>
        <v/>
      </c>
      <c r="AM378" s="36" t="str">
        <f aca="false">IF(OR(U378="",K378=""),"",IF(K378&gt;TabelleFisse!E$6,1,""))</f>
        <v/>
      </c>
      <c r="AN378" s="36" t="str">
        <f aca="false">IF(OR(U378="",L378=""),"",IF(L378&gt;TabelleFisse!E$6,1,""))</f>
        <v/>
      </c>
      <c r="AP378" s="36" t="str">
        <f aca="false">IF(U378="","",_xlfn.IFNA(VLOOKUP(C378,Partecipanti!$N$10:$O$1203,2,0),1))</f>
        <v/>
      </c>
      <c r="AS378" s="37" t="str">
        <f aca="false">IF(R378=1,CONCATENATE(C378," ",1),"")</f>
        <v/>
      </c>
    </row>
    <row r="379" customFormat="false" ht="100.5" hidden="false" customHeight="true" outlineLevel="0" collapsed="false">
      <c r="A379" s="25" t="s">
        <v>662</v>
      </c>
      <c r="B379" s="21" t="str">
        <f aca="false">IF(Q379="","",Q379)</f>
        <v/>
      </c>
      <c r="C379" s="26" t="str">
        <f aca="false">IF(E379="","",CONCATENATE("L",A379))</f>
        <v/>
      </c>
      <c r="D379" s="27"/>
      <c r="E379" s="42"/>
      <c r="F379" s="39" t="str">
        <f aca="false">IF(E379="","",TRIM(#REF!))</f>
        <v/>
      </c>
      <c r="G379" s="40" t="str">
        <f aca="false">IF(E379="","",TRIM(UPPER(#REF!)))</f>
        <v/>
      </c>
      <c r="H379" s="44"/>
      <c r="I379" s="44"/>
      <c r="J379" s="43"/>
      <c r="K379" s="41"/>
      <c r="L379" s="41"/>
      <c r="M379" s="45"/>
      <c r="N379" s="42"/>
      <c r="O379" s="42"/>
      <c r="Q379" s="20" t="str">
        <f aca="false">IF(AND(R379="",S379="",U379=""),"",IF(OR(R379=1,S379=1),"ERRORI / ANOMALIE","OK"))</f>
        <v/>
      </c>
      <c r="R379" s="21" t="str">
        <f aca="false">IF(U379="","",IF(SUM(X379:AC379)+SUM(AF379:AP379)&gt;0,1,""))</f>
        <v/>
      </c>
      <c r="S379" s="21" t="str">
        <f aca="false">IF(U379="","",IF(_xlfn.IFNA(VLOOKUP(CONCATENATE(C379," ",1),Partecipanti!AE$10:AF$1203,2,0),1)=1,"",1))</f>
        <v/>
      </c>
      <c r="U379" s="36" t="str">
        <f aca="false">TRIM(E379)</f>
        <v/>
      </c>
      <c r="V379" s="36"/>
      <c r="W379" s="36" t="str">
        <f aca="false">IF(R379="","",1)</f>
        <v/>
      </c>
      <c r="X379" s="36" t="str">
        <f aca="false">IF(U379="","",IF(COUNTIF(U$7:U$601,U379)=1,"",COUNTIF(U$7:U$601,U379)))</f>
        <v/>
      </c>
      <c r="Y379" s="36" t="str">
        <f aca="false">IF(X379="","",IF(X379&gt;1,1,""))</f>
        <v/>
      </c>
      <c r="Z379" s="36" t="str">
        <f aca="false">IF(U379="","",IF(LEN(TRIM(U379))&lt;&gt;10,1,""))</f>
        <v/>
      </c>
      <c r="AB379" s="36" t="str">
        <f aca="false">IF(U379="","",IF(OR(LEN(TRIM(H379))&gt;250,LEN(TRIM(H379))&lt;1),1,""))</f>
        <v/>
      </c>
      <c r="AC379" s="36" t="str">
        <f aca="false">IF(U379="","",IF(OR(LEN(TRIM(H379))&gt;220,LEN(TRIM(H379))&lt;1),1,""))</f>
        <v/>
      </c>
      <c r="AD379" s="37" t="str">
        <f aca="false">IF(U379="","",LEN(TRIM(H379)))</f>
        <v/>
      </c>
      <c r="AF379" s="36" t="str">
        <f aca="false">IF(I379="","",_xlfn.IFNA(VLOOKUP(I379,TabelleFisse!$B$4:$C$21,2,0),1))</f>
        <v/>
      </c>
      <c r="AH379" s="36" t="str">
        <f aca="false">IF(U379="","",IF(OR(ISNUMBER(J379)=0,J379&lt;0),1,""))</f>
        <v/>
      </c>
      <c r="AI379" s="36" t="str">
        <f aca="false">IF(U379="","",IF(OR(ISNUMBER(M379)=0,M379&lt;0),1,""))</f>
        <v/>
      </c>
      <c r="AK379" s="36" t="str">
        <f aca="false">IF(OR(U379="",K379=""),"",IF(OR(K379&lt;TabelleFisse!E$4,K379&gt;TabelleFisse!E$5),1,""))</f>
        <v/>
      </c>
      <c r="AL379" s="36" t="str">
        <f aca="false">IF(OR(U379="",L379=""),"",IF(OR(L379&lt;TabelleFisse!E$4,L379&gt;TabelleFisse!E$5),1,""))</f>
        <v/>
      </c>
      <c r="AM379" s="36" t="str">
        <f aca="false">IF(OR(U379="",K379=""),"",IF(K379&gt;TabelleFisse!E$6,1,""))</f>
        <v/>
      </c>
      <c r="AN379" s="36" t="str">
        <f aca="false">IF(OR(U379="",L379=""),"",IF(L379&gt;TabelleFisse!E$6,1,""))</f>
        <v/>
      </c>
      <c r="AP379" s="36" t="str">
        <f aca="false">IF(U379="","",_xlfn.IFNA(VLOOKUP(C379,Partecipanti!$N$10:$O$1203,2,0),1))</f>
        <v/>
      </c>
      <c r="AS379" s="37" t="str">
        <f aca="false">IF(R379=1,CONCATENATE(C379," ",1),"")</f>
        <v/>
      </c>
    </row>
    <row r="380" customFormat="false" ht="100.5" hidden="false" customHeight="true" outlineLevel="0" collapsed="false">
      <c r="A380" s="25" t="s">
        <v>663</v>
      </c>
      <c r="B380" s="21" t="str">
        <f aca="false">IF(Q380="","",Q380)</f>
        <v/>
      </c>
      <c r="C380" s="26" t="str">
        <f aca="false">IF(E380="","",CONCATENATE("L",A380))</f>
        <v/>
      </c>
      <c r="D380" s="27"/>
      <c r="E380" s="42"/>
      <c r="F380" s="39" t="str">
        <f aca="false">IF(E380="","",TRIM(#REF!))</f>
        <v/>
      </c>
      <c r="G380" s="40" t="str">
        <f aca="false">IF(E380="","",TRIM(UPPER(#REF!)))</f>
        <v/>
      </c>
      <c r="H380" s="44"/>
      <c r="I380" s="44"/>
      <c r="J380" s="43"/>
      <c r="K380" s="41"/>
      <c r="L380" s="41"/>
      <c r="M380" s="45"/>
      <c r="N380" s="42"/>
      <c r="O380" s="42"/>
      <c r="Q380" s="20" t="str">
        <f aca="false">IF(AND(R380="",S380="",U380=""),"",IF(OR(R380=1,S380=1),"ERRORI / ANOMALIE","OK"))</f>
        <v/>
      </c>
      <c r="R380" s="21" t="str">
        <f aca="false">IF(U380="","",IF(SUM(X380:AC380)+SUM(AF380:AP380)&gt;0,1,""))</f>
        <v/>
      </c>
      <c r="S380" s="21" t="str">
        <f aca="false">IF(U380="","",IF(_xlfn.IFNA(VLOOKUP(CONCATENATE(C380," ",1),Partecipanti!AE$10:AF$1203,2,0),1)=1,"",1))</f>
        <v/>
      </c>
      <c r="U380" s="36" t="str">
        <f aca="false">TRIM(E380)</f>
        <v/>
      </c>
      <c r="V380" s="36"/>
      <c r="W380" s="36" t="str">
        <f aca="false">IF(R380="","",1)</f>
        <v/>
      </c>
      <c r="X380" s="36" t="str">
        <f aca="false">IF(U380="","",IF(COUNTIF(U$7:U$601,U380)=1,"",COUNTIF(U$7:U$601,U380)))</f>
        <v/>
      </c>
      <c r="Y380" s="36" t="str">
        <f aca="false">IF(X380="","",IF(X380&gt;1,1,""))</f>
        <v/>
      </c>
      <c r="Z380" s="36" t="str">
        <f aca="false">IF(U380="","",IF(LEN(TRIM(U380))&lt;&gt;10,1,""))</f>
        <v/>
      </c>
      <c r="AB380" s="36" t="str">
        <f aca="false">IF(U380="","",IF(OR(LEN(TRIM(H380))&gt;250,LEN(TRIM(H380))&lt;1),1,""))</f>
        <v/>
      </c>
      <c r="AC380" s="36" t="str">
        <f aca="false">IF(U380="","",IF(OR(LEN(TRIM(H380))&gt;220,LEN(TRIM(H380))&lt;1),1,""))</f>
        <v/>
      </c>
      <c r="AD380" s="37" t="str">
        <f aca="false">IF(U380="","",LEN(TRIM(H380)))</f>
        <v/>
      </c>
      <c r="AF380" s="36" t="str">
        <f aca="false">IF(I380="","",_xlfn.IFNA(VLOOKUP(I380,TabelleFisse!$B$4:$C$21,2,0),1))</f>
        <v/>
      </c>
      <c r="AH380" s="36" t="str">
        <f aca="false">IF(U380="","",IF(OR(ISNUMBER(J380)=0,J380&lt;0),1,""))</f>
        <v/>
      </c>
      <c r="AI380" s="36" t="str">
        <f aca="false">IF(U380="","",IF(OR(ISNUMBER(M380)=0,M380&lt;0),1,""))</f>
        <v/>
      </c>
      <c r="AK380" s="36" t="str">
        <f aca="false">IF(OR(U380="",K380=""),"",IF(OR(K380&lt;TabelleFisse!E$4,K380&gt;TabelleFisse!E$5),1,""))</f>
        <v/>
      </c>
      <c r="AL380" s="36" t="str">
        <f aca="false">IF(OR(U380="",L380=""),"",IF(OR(L380&lt;TabelleFisse!E$4,L380&gt;TabelleFisse!E$5),1,""))</f>
        <v/>
      </c>
      <c r="AM380" s="36" t="str">
        <f aca="false">IF(OR(U380="",K380=""),"",IF(K380&gt;TabelleFisse!E$6,1,""))</f>
        <v/>
      </c>
      <c r="AN380" s="36" t="str">
        <f aca="false">IF(OR(U380="",L380=""),"",IF(L380&gt;TabelleFisse!E$6,1,""))</f>
        <v/>
      </c>
      <c r="AP380" s="36" t="str">
        <f aca="false">IF(U380="","",_xlfn.IFNA(VLOOKUP(C380,Partecipanti!$N$10:$O$1203,2,0),1))</f>
        <v/>
      </c>
      <c r="AS380" s="37" t="str">
        <f aca="false">IF(R380=1,CONCATENATE(C380," ",1),"")</f>
        <v/>
      </c>
    </row>
    <row r="381" customFormat="false" ht="100.5" hidden="false" customHeight="true" outlineLevel="0" collapsed="false">
      <c r="A381" s="25" t="s">
        <v>664</v>
      </c>
      <c r="B381" s="21" t="str">
        <f aca="false">IF(Q381="","",Q381)</f>
        <v/>
      </c>
      <c r="C381" s="26" t="str">
        <f aca="false">IF(E381="","",CONCATENATE("L",A381))</f>
        <v/>
      </c>
      <c r="D381" s="27"/>
      <c r="E381" s="42"/>
      <c r="F381" s="39" t="str">
        <f aca="false">IF(E381="","",TRIM(#REF!))</f>
        <v/>
      </c>
      <c r="G381" s="40" t="str">
        <f aca="false">IF(E381="","",TRIM(UPPER(#REF!)))</f>
        <v/>
      </c>
      <c r="H381" s="44"/>
      <c r="I381" s="44"/>
      <c r="J381" s="43"/>
      <c r="K381" s="41"/>
      <c r="L381" s="41"/>
      <c r="M381" s="45"/>
      <c r="N381" s="42"/>
      <c r="O381" s="42"/>
      <c r="Q381" s="20" t="str">
        <f aca="false">IF(AND(R381="",S381="",U381=""),"",IF(OR(R381=1,S381=1),"ERRORI / ANOMALIE","OK"))</f>
        <v/>
      </c>
      <c r="R381" s="21" t="str">
        <f aca="false">IF(U381="","",IF(SUM(X381:AC381)+SUM(AF381:AP381)&gt;0,1,""))</f>
        <v/>
      </c>
      <c r="S381" s="21" t="str">
        <f aca="false">IF(U381="","",IF(_xlfn.IFNA(VLOOKUP(CONCATENATE(C381," ",1),Partecipanti!AE$10:AF$1203,2,0),1)=1,"",1))</f>
        <v/>
      </c>
      <c r="U381" s="36" t="str">
        <f aca="false">TRIM(E381)</f>
        <v/>
      </c>
      <c r="V381" s="36"/>
      <c r="W381" s="36" t="str">
        <f aca="false">IF(R381="","",1)</f>
        <v/>
      </c>
      <c r="X381" s="36" t="str">
        <f aca="false">IF(U381="","",IF(COUNTIF(U$7:U$601,U381)=1,"",COUNTIF(U$7:U$601,U381)))</f>
        <v/>
      </c>
      <c r="Y381" s="36" t="str">
        <f aca="false">IF(X381="","",IF(X381&gt;1,1,""))</f>
        <v/>
      </c>
      <c r="Z381" s="36" t="str">
        <f aca="false">IF(U381="","",IF(LEN(TRIM(U381))&lt;&gt;10,1,""))</f>
        <v/>
      </c>
      <c r="AB381" s="36" t="str">
        <f aca="false">IF(U381="","",IF(OR(LEN(TRIM(H381))&gt;250,LEN(TRIM(H381))&lt;1),1,""))</f>
        <v/>
      </c>
      <c r="AC381" s="36" t="str">
        <f aca="false">IF(U381="","",IF(OR(LEN(TRIM(H381))&gt;220,LEN(TRIM(H381))&lt;1),1,""))</f>
        <v/>
      </c>
      <c r="AD381" s="37" t="str">
        <f aca="false">IF(U381="","",LEN(TRIM(H381)))</f>
        <v/>
      </c>
      <c r="AF381" s="36" t="str">
        <f aca="false">IF(I381="","",_xlfn.IFNA(VLOOKUP(I381,TabelleFisse!$B$4:$C$21,2,0),1))</f>
        <v/>
      </c>
      <c r="AH381" s="36" t="str">
        <f aca="false">IF(U381="","",IF(OR(ISNUMBER(J381)=0,J381&lt;0),1,""))</f>
        <v/>
      </c>
      <c r="AI381" s="36" t="str">
        <f aca="false">IF(U381="","",IF(OR(ISNUMBER(M381)=0,M381&lt;0),1,""))</f>
        <v/>
      </c>
      <c r="AK381" s="36" t="str">
        <f aca="false">IF(OR(U381="",K381=""),"",IF(OR(K381&lt;TabelleFisse!E$4,K381&gt;TabelleFisse!E$5),1,""))</f>
        <v/>
      </c>
      <c r="AL381" s="36" t="str">
        <f aca="false">IF(OR(U381="",L381=""),"",IF(OR(L381&lt;TabelleFisse!E$4,L381&gt;TabelleFisse!E$5),1,""))</f>
        <v/>
      </c>
      <c r="AM381" s="36" t="str">
        <f aca="false">IF(OR(U381="",K381=""),"",IF(K381&gt;TabelleFisse!E$6,1,""))</f>
        <v/>
      </c>
      <c r="AN381" s="36" t="str">
        <f aca="false">IF(OR(U381="",L381=""),"",IF(L381&gt;TabelleFisse!E$6,1,""))</f>
        <v/>
      </c>
      <c r="AP381" s="36" t="str">
        <f aca="false">IF(U381="","",_xlfn.IFNA(VLOOKUP(C381,Partecipanti!$N$10:$O$1203,2,0),1))</f>
        <v/>
      </c>
      <c r="AS381" s="37" t="str">
        <f aca="false">IF(R381=1,CONCATENATE(C381," ",1),"")</f>
        <v/>
      </c>
    </row>
    <row r="382" customFormat="false" ht="100.5" hidden="false" customHeight="true" outlineLevel="0" collapsed="false">
      <c r="A382" s="25" t="s">
        <v>665</v>
      </c>
      <c r="B382" s="21" t="str">
        <f aca="false">IF(Q382="","",Q382)</f>
        <v/>
      </c>
      <c r="C382" s="26" t="str">
        <f aca="false">IF(E382="","",CONCATENATE("L",A382))</f>
        <v/>
      </c>
      <c r="D382" s="27"/>
      <c r="E382" s="42"/>
      <c r="F382" s="39" t="str">
        <f aca="false">IF(E382="","",TRIM(#REF!))</f>
        <v/>
      </c>
      <c r="G382" s="40" t="str">
        <f aca="false">IF(E382="","",TRIM(UPPER(#REF!)))</f>
        <v/>
      </c>
      <c r="H382" s="44"/>
      <c r="I382" s="44"/>
      <c r="J382" s="43"/>
      <c r="K382" s="41"/>
      <c r="L382" s="41"/>
      <c r="M382" s="45"/>
      <c r="N382" s="42"/>
      <c r="O382" s="42"/>
      <c r="Q382" s="20" t="str">
        <f aca="false">IF(AND(R382="",S382="",U382=""),"",IF(OR(R382=1,S382=1),"ERRORI / ANOMALIE","OK"))</f>
        <v/>
      </c>
      <c r="R382" s="21" t="str">
        <f aca="false">IF(U382="","",IF(SUM(X382:AC382)+SUM(AF382:AP382)&gt;0,1,""))</f>
        <v/>
      </c>
      <c r="S382" s="21" t="str">
        <f aca="false">IF(U382="","",IF(_xlfn.IFNA(VLOOKUP(CONCATENATE(C382," ",1),Partecipanti!AE$10:AF$1203,2,0),1)=1,"",1))</f>
        <v/>
      </c>
      <c r="U382" s="36" t="str">
        <f aca="false">TRIM(E382)</f>
        <v/>
      </c>
      <c r="V382" s="36"/>
      <c r="W382" s="36" t="str">
        <f aca="false">IF(R382="","",1)</f>
        <v/>
      </c>
      <c r="X382" s="36" t="str">
        <f aca="false">IF(U382="","",IF(COUNTIF(U$7:U$601,U382)=1,"",COUNTIF(U$7:U$601,U382)))</f>
        <v/>
      </c>
      <c r="Y382" s="36" t="str">
        <f aca="false">IF(X382="","",IF(X382&gt;1,1,""))</f>
        <v/>
      </c>
      <c r="Z382" s="36" t="str">
        <f aca="false">IF(U382="","",IF(LEN(TRIM(U382))&lt;&gt;10,1,""))</f>
        <v/>
      </c>
      <c r="AB382" s="36" t="str">
        <f aca="false">IF(U382="","",IF(OR(LEN(TRIM(H382))&gt;250,LEN(TRIM(H382))&lt;1),1,""))</f>
        <v/>
      </c>
      <c r="AC382" s="36" t="str">
        <f aca="false">IF(U382="","",IF(OR(LEN(TRIM(H382))&gt;220,LEN(TRIM(H382))&lt;1),1,""))</f>
        <v/>
      </c>
      <c r="AD382" s="37" t="str">
        <f aca="false">IF(U382="","",LEN(TRIM(H382)))</f>
        <v/>
      </c>
      <c r="AF382" s="36" t="str">
        <f aca="false">IF(I382="","",_xlfn.IFNA(VLOOKUP(I382,TabelleFisse!$B$4:$C$21,2,0),1))</f>
        <v/>
      </c>
      <c r="AH382" s="36" t="str">
        <f aca="false">IF(U382="","",IF(OR(ISNUMBER(J382)=0,J382&lt;0),1,""))</f>
        <v/>
      </c>
      <c r="AI382" s="36" t="str">
        <f aca="false">IF(U382="","",IF(OR(ISNUMBER(M382)=0,M382&lt;0),1,""))</f>
        <v/>
      </c>
      <c r="AK382" s="36" t="str">
        <f aca="false">IF(OR(U382="",K382=""),"",IF(OR(K382&lt;TabelleFisse!E$4,K382&gt;TabelleFisse!E$5),1,""))</f>
        <v/>
      </c>
      <c r="AL382" s="36" t="str">
        <f aca="false">IF(OR(U382="",L382=""),"",IF(OR(L382&lt;TabelleFisse!E$4,L382&gt;TabelleFisse!E$5),1,""))</f>
        <v/>
      </c>
      <c r="AM382" s="36" t="str">
        <f aca="false">IF(OR(U382="",K382=""),"",IF(K382&gt;TabelleFisse!E$6,1,""))</f>
        <v/>
      </c>
      <c r="AN382" s="36" t="str">
        <f aca="false">IF(OR(U382="",L382=""),"",IF(L382&gt;TabelleFisse!E$6,1,""))</f>
        <v/>
      </c>
      <c r="AP382" s="36" t="str">
        <f aca="false">IF(U382="","",_xlfn.IFNA(VLOOKUP(C382,Partecipanti!$N$10:$O$1203,2,0),1))</f>
        <v/>
      </c>
      <c r="AS382" s="37" t="str">
        <f aca="false">IF(R382=1,CONCATENATE(C382," ",1),"")</f>
        <v/>
      </c>
    </row>
    <row r="383" customFormat="false" ht="100.5" hidden="false" customHeight="true" outlineLevel="0" collapsed="false">
      <c r="A383" s="25" t="s">
        <v>666</v>
      </c>
      <c r="B383" s="21" t="str">
        <f aca="false">IF(Q383="","",Q383)</f>
        <v/>
      </c>
      <c r="C383" s="26" t="str">
        <f aca="false">IF(E383="","",CONCATENATE("L",A383))</f>
        <v/>
      </c>
      <c r="D383" s="27"/>
      <c r="E383" s="42"/>
      <c r="F383" s="39" t="str">
        <f aca="false">IF(E383="","",TRIM(#REF!))</f>
        <v/>
      </c>
      <c r="G383" s="40" t="str">
        <f aca="false">IF(E383="","",TRIM(UPPER(#REF!)))</f>
        <v/>
      </c>
      <c r="H383" s="44"/>
      <c r="I383" s="44"/>
      <c r="J383" s="43"/>
      <c r="K383" s="41"/>
      <c r="L383" s="41"/>
      <c r="M383" s="45"/>
      <c r="N383" s="42"/>
      <c r="O383" s="42"/>
      <c r="Q383" s="20" t="str">
        <f aca="false">IF(AND(R383="",S383="",U383=""),"",IF(OR(R383=1,S383=1),"ERRORI / ANOMALIE","OK"))</f>
        <v/>
      </c>
      <c r="R383" s="21" t="str">
        <f aca="false">IF(U383="","",IF(SUM(X383:AC383)+SUM(AF383:AP383)&gt;0,1,""))</f>
        <v/>
      </c>
      <c r="S383" s="21" t="str">
        <f aca="false">IF(U383="","",IF(_xlfn.IFNA(VLOOKUP(CONCATENATE(C383," ",1),Partecipanti!AE$10:AF$1203,2,0),1)=1,"",1))</f>
        <v/>
      </c>
      <c r="U383" s="36" t="str">
        <f aca="false">TRIM(E383)</f>
        <v/>
      </c>
      <c r="V383" s="36"/>
      <c r="W383" s="36" t="str">
        <f aca="false">IF(R383="","",1)</f>
        <v/>
      </c>
      <c r="X383" s="36" t="str">
        <f aca="false">IF(U383="","",IF(COUNTIF(U$7:U$601,U383)=1,"",COUNTIF(U$7:U$601,U383)))</f>
        <v/>
      </c>
      <c r="Y383" s="36" t="str">
        <f aca="false">IF(X383="","",IF(X383&gt;1,1,""))</f>
        <v/>
      </c>
      <c r="Z383" s="36" t="str">
        <f aca="false">IF(U383="","",IF(LEN(TRIM(U383))&lt;&gt;10,1,""))</f>
        <v/>
      </c>
      <c r="AB383" s="36" t="str">
        <f aca="false">IF(U383="","",IF(OR(LEN(TRIM(H383))&gt;250,LEN(TRIM(H383))&lt;1),1,""))</f>
        <v/>
      </c>
      <c r="AC383" s="36" t="str">
        <f aca="false">IF(U383="","",IF(OR(LEN(TRIM(H383))&gt;220,LEN(TRIM(H383))&lt;1),1,""))</f>
        <v/>
      </c>
      <c r="AD383" s="37" t="str">
        <f aca="false">IF(U383="","",LEN(TRIM(H383)))</f>
        <v/>
      </c>
      <c r="AF383" s="36" t="str">
        <f aca="false">IF(I383="","",_xlfn.IFNA(VLOOKUP(I383,TabelleFisse!$B$4:$C$21,2,0),1))</f>
        <v/>
      </c>
      <c r="AH383" s="36" t="str">
        <f aca="false">IF(U383="","",IF(OR(ISNUMBER(J383)=0,J383&lt;0),1,""))</f>
        <v/>
      </c>
      <c r="AI383" s="36" t="str">
        <f aca="false">IF(U383="","",IF(OR(ISNUMBER(M383)=0,M383&lt;0),1,""))</f>
        <v/>
      </c>
      <c r="AK383" s="36" t="str">
        <f aca="false">IF(OR(U383="",K383=""),"",IF(OR(K383&lt;TabelleFisse!E$4,K383&gt;TabelleFisse!E$5),1,""))</f>
        <v/>
      </c>
      <c r="AL383" s="36" t="str">
        <f aca="false">IF(OR(U383="",L383=""),"",IF(OR(L383&lt;TabelleFisse!E$4,L383&gt;TabelleFisse!E$5),1,""))</f>
        <v/>
      </c>
      <c r="AM383" s="36" t="str">
        <f aca="false">IF(OR(U383="",K383=""),"",IF(K383&gt;TabelleFisse!E$6,1,""))</f>
        <v/>
      </c>
      <c r="AN383" s="36" t="str">
        <f aca="false">IF(OR(U383="",L383=""),"",IF(L383&gt;TabelleFisse!E$6,1,""))</f>
        <v/>
      </c>
      <c r="AP383" s="36" t="str">
        <f aca="false">IF(U383="","",_xlfn.IFNA(VLOOKUP(C383,Partecipanti!$N$10:$O$1203,2,0),1))</f>
        <v/>
      </c>
      <c r="AS383" s="37" t="str">
        <f aca="false">IF(R383=1,CONCATENATE(C383," ",1),"")</f>
        <v/>
      </c>
    </row>
    <row r="384" customFormat="false" ht="100.5" hidden="false" customHeight="true" outlineLevel="0" collapsed="false">
      <c r="A384" s="25" t="s">
        <v>667</v>
      </c>
      <c r="B384" s="21" t="str">
        <f aca="false">IF(Q384="","",Q384)</f>
        <v/>
      </c>
      <c r="C384" s="26" t="str">
        <f aca="false">IF(E384="","",CONCATENATE("L",A384))</f>
        <v/>
      </c>
      <c r="D384" s="27"/>
      <c r="E384" s="42"/>
      <c r="F384" s="39" t="str">
        <f aca="false">IF(E384="","",TRIM(#REF!))</f>
        <v/>
      </c>
      <c r="G384" s="40" t="str">
        <f aca="false">IF(E384="","",TRIM(UPPER(#REF!)))</f>
        <v/>
      </c>
      <c r="H384" s="44"/>
      <c r="I384" s="44"/>
      <c r="J384" s="43"/>
      <c r="K384" s="41"/>
      <c r="L384" s="41"/>
      <c r="M384" s="45"/>
      <c r="N384" s="42"/>
      <c r="O384" s="42"/>
      <c r="Q384" s="20" t="str">
        <f aca="false">IF(AND(R384="",S384="",U384=""),"",IF(OR(R384=1,S384=1),"ERRORI / ANOMALIE","OK"))</f>
        <v/>
      </c>
      <c r="R384" s="21" t="str">
        <f aca="false">IF(U384="","",IF(SUM(X384:AC384)+SUM(AF384:AP384)&gt;0,1,""))</f>
        <v/>
      </c>
      <c r="S384" s="21" t="str">
        <f aca="false">IF(U384="","",IF(_xlfn.IFNA(VLOOKUP(CONCATENATE(C384," ",1),Partecipanti!AE$10:AF$1203,2,0),1)=1,"",1))</f>
        <v/>
      </c>
      <c r="U384" s="36" t="str">
        <f aca="false">TRIM(E384)</f>
        <v/>
      </c>
      <c r="V384" s="36"/>
      <c r="W384" s="36" t="str">
        <f aca="false">IF(R384="","",1)</f>
        <v/>
      </c>
      <c r="X384" s="36" t="str">
        <f aca="false">IF(U384="","",IF(COUNTIF(U$7:U$601,U384)=1,"",COUNTIF(U$7:U$601,U384)))</f>
        <v/>
      </c>
      <c r="Y384" s="36" t="str">
        <f aca="false">IF(X384="","",IF(X384&gt;1,1,""))</f>
        <v/>
      </c>
      <c r="Z384" s="36" t="str">
        <f aca="false">IF(U384="","",IF(LEN(TRIM(U384))&lt;&gt;10,1,""))</f>
        <v/>
      </c>
      <c r="AB384" s="36" t="str">
        <f aca="false">IF(U384="","",IF(OR(LEN(TRIM(H384))&gt;250,LEN(TRIM(H384))&lt;1),1,""))</f>
        <v/>
      </c>
      <c r="AC384" s="36" t="str">
        <f aca="false">IF(U384="","",IF(OR(LEN(TRIM(H384))&gt;220,LEN(TRIM(H384))&lt;1),1,""))</f>
        <v/>
      </c>
      <c r="AD384" s="37" t="str">
        <f aca="false">IF(U384="","",LEN(TRIM(H384)))</f>
        <v/>
      </c>
      <c r="AF384" s="36" t="str">
        <f aca="false">IF(I384="","",_xlfn.IFNA(VLOOKUP(I384,TabelleFisse!$B$4:$C$21,2,0),1))</f>
        <v/>
      </c>
      <c r="AH384" s="36" t="str">
        <f aca="false">IF(U384="","",IF(OR(ISNUMBER(J384)=0,J384&lt;0),1,""))</f>
        <v/>
      </c>
      <c r="AI384" s="36" t="str">
        <f aca="false">IF(U384="","",IF(OR(ISNUMBER(M384)=0,M384&lt;0),1,""))</f>
        <v/>
      </c>
      <c r="AK384" s="36" t="str">
        <f aca="false">IF(OR(U384="",K384=""),"",IF(OR(K384&lt;TabelleFisse!E$4,K384&gt;TabelleFisse!E$5),1,""))</f>
        <v/>
      </c>
      <c r="AL384" s="36" t="str">
        <f aca="false">IF(OR(U384="",L384=""),"",IF(OR(L384&lt;TabelleFisse!E$4,L384&gt;TabelleFisse!E$5),1,""))</f>
        <v/>
      </c>
      <c r="AM384" s="36" t="str">
        <f aca="false">IF(OR(U384="",K384=""),"",IF(K384&gt;TabelleFisse!E$6,1,""))</f>
        <v/>
      </c>
      <c r="AN384" s="36" t="str">
        <f aca="false">IF(OR(U384="",L384=""),"",IF(L384&gt;TabelleFisse!E$6,1,""))</f>
        <v/>
      </c>
      <c r="AP384" s="36" t="str">
        <f aca="false">IF(U384="","",_xlfn.IFNA(VLOOKUP(C384,Partecipanti!$N$10:$O$1203,2,0),1))</f>
        <v/>
      </c>
      <c r="AS384" s="37" t="str">
        <f aca="false">IF(R384=1,CONCATENATE(C384," ",1),"")</f>
        <v/>
      </c>
    </row>
    <row r="385" customFormat="false" ht="100.5" hidden="false" customHeight="true" outlineLevel="0" collapsed="false">
      <c r="A385" s="25" t="s">
        <v>668</v>
      </c>
      <c r="B385" s="21" t="str">
        <f aca="false">IF(Q385="","",Q385)</f>
        <v/>
      </c>
      <c r="C385" s="26" t="str">
        <f aca="false">IF(E385="","",CONCATENATE("L",A385))</f>
        <v/>
      </c>
      <c r="D385" s="27"/>
      <c r="E385" s="42"/>
      <c r="F385" s="39" t="str">
        <f aca="false">IF(E385="","",TRIM(#REF!))</f>
        <v/>
      </c>
      <c r="G385" s="40" t="str">
        <f aca="false">IF(E385="","",TRIM(UPPER(#REF!)))</f>
        <v/>
      </c>
      <c r="H385" s="44"/>
      <c r="I385" s="44"/>
      <c r="J385" s="43"/>
      <c r="K385" s="41"/>
      <c r="L385" s="41"/>
      <c r="M385" s="45"/>
      <c r="N385" s="42"/>
      <c r="O385" s="42"/>
      <c r="Q385" s="20" t="str">
        <f aca="false">IF(AND(R385="",S385="",U385=""),"",IF(OR(R385=1,S385=1),"ERRORI / ANOMALIE","OK"))</f>
        <v/>
      </c>
      <c r="R385" s="21" t="str">
        <f aca="false">IF(U385="","",IF(SUM(X385:AC385)+SUM(AF385:AP385)&gt;0,1,""))</f>
        <v/>
      </c>
      <c r="S385" s="21" t="str">
        <f aca="false">IF(U385="","",IF(_xlfn.IFNA(VLOOKUP(CONCATENATE(C385," ",1),Partecipanti!AE$10:AF$1203,2,0),1)=1,"",1))</f>
        <v/>
      </c>
      <c r="U385" s="36" t="str">
        <f aca="false">TRIM(E385)</f>
        <v/>
      </c>
      <c r="V385" s="36"/>
      <c r="W385" s="36" t="str">
        <f aca="false">IF(R385="","",1)</f>
        <v/>
      </c>
      <c r="X385" s="36" t="str">
        <f aca="false">IF(U385="","",IF(COUNTIF(U$7:U$601,U385)=1,"",COUNTIF(U$7:U$601,U385)))</f>
        <v/>
      </c>
      <c r="Y385" s="36" t="str">
        <f aca="false">IF(X385="","",IF(X385&gt;1,1,""))</f>
        <v/>
      </c>
      <c r="Z385" s="36" t="str">
        <f aca="false">IF(U385="","",IF(LEN(TRIM(U385))&lt;&gt;10,1,""))</f>
        <v/>
      </c>
      <c r="AB385" s="36" t="str">
        <f aca="false">IF(U385="","",IF(OR(LEN(TRIM(H385))&gt;250,LEN(TRIM(H385))&lt;1),1,""))</f>
        <v/>
      </c>
      <c r="AC385" s="36" t="str">
        <f aca="false">IF(U385="","",IF(OR(LEN(TRIM(H385))&gt;220,LEN(TRIM(H385))&lt;1),1,""))</f>
        <v/>
      </c>
      <c r="AD385" s="37" t="str">
        <f aca="false">IF(U385="","",LEN(TRIM(H385)))</f>
        <v/>
      </c>
      <c r="AF385" s="36" t="str">
        <f aca="false">IF(I385="","",_xlfn.IFNA(VLOOKUP(I385,TabelleFisse!$B$4:$C$21,2,0),1))</f>
        <v/>
      </c>
      <c r="AH385" s="36" t="str">
        <f aca="false">IF(U385="","",IF(OR(ISNUMBER(J385)=0,J385&lt;0),1,""))</f>
        <v/>
      </c>
      <c r="AI385" s="36" t="str">
        <f aca="false">IF(U385="","",IF(OR(ISNUMBER(M385)=0,M385&lt;0),1,""))</f>
        <v/>
      </c>
      <c r="AK385" s="36" t="str">
        <f aca="false">IF(OR(U385="",K385=""),"",IF(OR(K385&lt;TabelleFisse!E$4,K385&gt;TabelleFisse!E$5),1,""))</f>
        <v/>
      </c>
      <c r="AL385" s="36" t="str">
        <f aca="false">IF(OR(U385="",L385=""),"",IF(OR(L385&lt;TabelleFisse!E$4,L385&gt;TabelleFisse!E$5),1,""))</f>
        <v/>
      </c>
      <c r="AM385" s="36" t="str">
        <f aca="false">IF(OR(U385="",K385=""),"",IF(K385&gt;TabelleFisse!E$6,1,""))</f>
        <v/>
      </c>
      <c r="AN385" s="36" t="str">
        <f aca="false">IF(OR(U385="",L385=""),"",IF(L385&gt;TabelleFisse!E$6,1,""))</f>
        <v/>
      </c>
      <c r="AP385" s="36" t="str">
        <f aca="false">IF(U385="","",_xlfn.IFNA(VLOOKUP(C385,Partecipanti!$N$10:$O$1203,2,0),1))</f>
        <v/>
      </c>
      <c r="AS385" s="37" t="str">
        <f aca="false">IF(R385=1,CONCATENATE(C385," ",1),"")</f>
        <v/>
      </c>
    </row>
    <row r="386" customFormat="false" ht="100.5" hidden="false" customHeight="true" outlineLevel="0" collapsed="false">
      <c r="A386" s="25" t="s">
        <v>669</v>
      </c>
      <c r="B386" s="21" t="str">
        <f aca="false">IF(Q386="","",Q386)</f>
        <v/>
      </c>
      <c r="C386" s="26" t="str">
        <f aca="false">IF(E386="","",CONCATENATE("L",A386))</f>
        <v/>
      </c>
      <c r="D386" s="27"/>
      <c r="E386" s="42"/>
      <c r="F386" s="39" t="str">
        <f aca="false">IF(E386="","",TRIM(#REF!))</f>
        <v/>
      </c>
      <c r="G386" s="40" t="str">
        <f aca="false">IF(E386="","",TRIM(UPPER(#REF!)))</f>
        <v/>
      </c>
      <c r="H386" s="44"/>
      <c r="I386" s="44"/>
      <c r="J386" s="43"/>
      <c r="K386" s="41"/>
      <c r="L386" s="41"/>
      <c r="M386" s="45"/>
      <c r="N386" s="42"/>
      <c r="O386" s="42"/>
      <c r="Q386" s="20" t="str">
        <f aca="false">IF(AND(R386="",S386="",U386=""),"",IF(OR(R386=1,S386=1),"ERRORI / ANOMALIE","OK"))</f>
        <v/>
      </c>
      <c r="R386" s="21" t="str">
        <f aca="false">IF(U386="","",IF(SUM(X386:AC386)+SUM(AF386:AP386)&gt;0,1,""))</f>
        <v/>
      </c>
      <c r="S386" s="21" t="str">
        <f aca="false">IF(U386="","",IF(_xlfn.IFNA(VLOOKUP(CONCATENATE(C386," ",1),Partecipanti!AE$10:AF$1203,2,0),1)=1,"",1))</f>
        <v/>
      </c>
      <c r="U386" s="36" t="str">
        <f aca="false">TRIM(E386)</f>
        <v/>
      </c>
      <c r="V386" s="36"/>
      <c r="W386" s="36" t="str">
        <f aca="false">IF(R386="","",1)</f>
        <v/>
      </c>
      <c r="X386" s="36" t="str">
        <f aca="false">IF(U386="","",IF(COUNTIF(U$7:U$601,U386)=1,"",COUNTIF(U$7:U$601,U386)))</f>
        <v/>
      </c>
      <c r="Y386" s="36" t="str">
        <f aca="false">IF(X386="","",IF(X386&gt;1,1,""))</f>
        <v/>
      </c>
      <c r="Z386" s="36" t="str">
        <f aca="false">IF(U386="","",IF(LEN(TRIM(U386))&lt;&gt;10,1,""))</f>
        <v/>
      </c>
      <c r="AB386" s="36" t="str">
        <f aca="false">IF(U386="","",IF(OR(LEN(TRIM(H386))&gt;250,LEN(TRIM(H386))&lt;1),1,""))</f>
        <v/>
      </c>
      <c r="AC386" s="36" t="str">
        <f aca="false">IF(U386="","",IF(OR(LEN(TRIM(H386))&gt;220,LEN(TRIM(H386))&lt;1),1,""))</f>
        <v/>
      </c>
      <c r="AD386" s="37" t="str">
        <f aca="false">IF(U386="","",LEN(TRIM(H386)))</f>
        <v/>
      </c>
      <c r="AF386" s="36" t="str">
        <f aca="false">IF(I386="","",_xlfn.IFNA(VLOOKUP(I386,TabelleFisse!$B$4:$C$21,2,0),1))</f>
        <v/>
      </c>
      <c r="AH386" s="36" t="str">
        <f aca="false">IF(U386="","",IF(OR(ISNUMBER(J386)=0,J386&lt;0),1,""))</f>
        <v/>
      </c>
      <c r="AI386" s="36" t="str">
        <f aca="false">IF(U386="","",IF(OR(ISNUMBER(M386)=0,M386&lt;0),1,""))</f>
        <v/>
      </c>
      <c r="AK386" s="36" t="str">
        <f aca="false">IF(OR(U386="",K386=""),"",IF(OR(K386&lt;TabelleFisse!E$4,K386&gt;TabelleFisse!E$5),1,""))</f>
        <v/>
      </c>
      <c r="AL386" s="36" t="str">
        <f aca="false">IF(OR(U386="",L386=""),"",IF(OR(L386&lt;TabelleFisse!E$4,L386&gt;TabelleFisse!E$5),1,""))</f>
        <v/>
      </c>
      <c r="AM386" s="36" t="str">
        <f aca="false">IF(OR(U386="",K386=""),"",IF(K386&gt;TabelleFisse!E$6,1,""))</f>
        <v/>
      </c>
      <c r="AN386" s="36" t="str">
        <f aca="false">IF(OR(U386="",L386=""),"",IF(L386&gt;TabelleFisse!E$6,1,""))</f>
        <v/>
      </c>
      <c r="AP386" s="36" t="str">
        <f aca="false">IF(U386="","",_xlfn.IFNA(VLOOKUP(C386,Partecipanti!$N$10:$O$1203,2,0),1))</f>
        <v/>
      </c>
      <c r="AS386" s="37" t="str">
        <f aca="false">IF(R386=1,CONCATENATE(C386," ",1),"")</f>
        <v/>
      </c>
    </row>
    <row r="387" customFormat="false" ht="100.5" hidden="false" customHeight="true" outlineLevel="0" collapsed="false">
      <c r="A387" s="25" t="s">
        <v>670</v>
      </c>
      <c r="B387" s="21" t="str">
        <f aca="false">IF(Q387="","",Q387)</f>
        <v/>
      </c>
      <c r="C387" s="26" t="str">
        <f aca="false">IF(E387="","",CONCATENATE("L",A387))</f>
        <v/>
      </c>
      <c r="D387" s="27"/>
      <c r="E387" s="42"/>
      <c r="F387" s="39" t="str">
        <f aca="false">IF(E387="","",TRIM(#REF!))</f>
        <v/>
      </c>
      <c r="G387" s="40" t="str">
        <f aca="false">IF(E387="","",TRIM(UPPER(#REF!)))</f>
        <v/>
      </c>
      <c r="H387" s="44"/>
      <c r="I387" s="44"/>
      <c r="J387" s="43"/>
      <c r="K387" s="41"/>
      <c r="L387" s="41"/>
      <c r="M387" s="45"/>
      <c r="N387" s="42"/>
      <c r="O387" s="42"/>
      <c r="Q387" s="20" t="str">
        <f aca="false">IF(AND(R387="",S387="",U387=""),"",IF(OR(R387=1,S387=1),"ERRORI / ANOMALIE","OK"))</f>
        <v/>
      </c>
      <c r="R387" s="21" t="str">
        <f aca="false">IF(U387="","",IF(SUM(X387:AC387)+SUM(AF387:AP387)&gt;0,1,""))</f>
        <v/>
      </c>
      <c r="S387" s="21" t="str">
        <f aca="false">IF(U387="","",IF(_xlfn.IFNA(VLOOKUP(CONCATENATE(C387," ",1),Partecipanti!AE$10:AF$1203,2,0),1)=1,"",1))</f>
        <v/>
      </c>
      <c r="U387" s="36" t="str">
        <f aca="false">TRIM(E387)</f>
        <v/>
      </c>
      <c r="V387" s="36"/>
      <c r="W387" s="36" t="str">
        <f aca="false">IF(R387="","",1)</f>
        <v/>
      </c>
      <c r="X387" s="36" t="str">
        <f aca="false">IF(U387="","",IF(COUNTIF(U$7:U$601,U387)=1,"",COUNTIF(U$7:U$601,U387)))</f>
        <v/>
      </c>
      <c r="Y387" s="36" t="str">
        <f aca="false">IF(X387="","",IF(X387&gt;1,1,""))</f>
        <v/>
      </c>
      <c r="Z387" s="36" t="str">
        <f aca="false">IF(U387="","",IF(LEN(TRIM(U387))&lt;&gt;10,1,""))</f>
        <v/>
      </c>
      <c r="AB387" s="36" t="str">
        <f aca="false">IF(U387="","",IF(OR(LEN(TRIM(H387))&gt;250,LEN(TRIM(H387))&lt;1),1,""))</f>
        <v/>
      </c>
      <c r="AC387" s="36" t="str">
        <f aca="false">IF(U387="","",IF(OR(LEN(TRIM(H387))&gt;220,LEN(TRIM(H387))&lt;1),1,""))</f>
        <v/>
      </c>
      <c r="AD387" s="37" t="str">
        <f aca="false">IF(U387="","",LEN(TRIM(H387)))</f>
        <v/>
      </c>
      <c r="AF387" s="36" t="str">
        <f aca="false">IF(I387="","",_xlfn.IFNA(VLOOKUP(I387,TabelleFisse!$B$4:$C$21,2,0),1))</f>
        <v/>
      </c>
      <c r="AH387" s="36" t="str">
        <f aca="false">IF(U387="","",IF(OR(ISNUMBER(J387)=0,J387&lt;0),1,""))</f>
        <v/>
      </c>
      <c r="AI387" s="36" t="str">
        <f aca="false">IF(U387="","",IF(OR(ISNUMBER(M387)=0,M387&lt;0),1,""))</f>
        <v/>
      </c>
      <c r="AK387" s="36" t="str">
        <f aca="false">IF(OR(U387="",K387=""),"",IF(OR(K387&lt;TabelleFisse!E$4,K387&gt;TabelleFisse!E$5),1,""))</f>
        <v/>
      </c>
      <c r="AL387" s="36" t="str">
        <f aca="false">IF(OR(U387="",L387=""),"",IF(OR(L387&lt;TabelleFisse!E$4,L387&gt;TabelleFisse!E$5),1,""))</f>
        <v/>
      </c>
      <c r="AM387" s="36" t="str">
        <f aca="false">IF(OR(U387="",K387=""),"",IF(K387&gt;TabelleFisse!E$6,1,""))</f>
        <v/>
      </c>
      <c r="AN387" s="36" t="str">
        <f aca="false">IF(OR(U387="",L387=""),"",IF(L387&gt;TabelleFisse!E$6,1,""))</f>
        <v/>
      </c>
      <c r="AP387" s="36" t="str">
        <f aca="false">IF(U387="","",_xlfn.IFNA(VLOOKUP(C387,Partecipanti!$N$10:$O$1203,2,0),1))</f>
        <v/>
      </c>
      <c r="AS387" s="37" t="str">
        <f aca="false">IF(R387=1,CONCATENATE(C387," ",1),"")</f>
        <v/>
      </c>
    </row>
    <row r="388" customFormat="false" ht="100.5" hidden="false" customHeight="true" outlineLevel="0" collapsed="false">
      <c r="A388" s="25" t="s">
        <v>671</v>
      </c>
      <c r="B388" s="21" t="str">
        <f aca="false">IF(Q388="","",Q388)</f>
        <v/>
      </c>
      <c r="C388" s="26" t="str">
        <f aca="false">IF(E388="","",CONCATENATE("L",A388))</f>
        <v/>
      </c>
      <c r="D388" s="27"/>
      <c r="E388" s="42"/>
      <c r="F388" s="39" t="str">
        <f aca="false">IF(E388="","",TRIM(#REF!))</f>
        <v/>
      </c>
      <c r="G388" s="40" t="str">
        <f aca="false">IF(E388="","",TRIM(UPPER(#REF!)))</f>
        <v/>
      </c>
      <c r="H388" s="44"/>
      <c r="I388" s="44"/>
      <c r="J388" s="43"/>
      <c r="K388" s="41"/>
      <c r="L388" s="41"/>
      <c r="M388" s="45"/>
      <c r="N388" s="42"/>
      <c r="O388" s="42"/>
      <c r="Q388" s="20" t="str">
        <f aca="false">IF(AND(R388="",S388="",U388=""),"",IF(OR(R388=1,S388=1),"ERRORI / ANOMALIE","OK"))</f>
        <v/>
      </c>
      <c r="R388" s="21" t="str">
        <f aca="false">IF(U388="","",IF(SUM(X388:AC388)+SUM(AF388:AP388)&gt;0,1,""))</f>
        <v/>
      </c>
      <c r="S388" s="21" t="str">
        <f aca="false">IF(U388="","",IF(_xlfn.IFNA(VLOOKUP(CONCATENATE(C388," ",1),Partecipanti!AE$10:AF$1203,2,0),1)=1,"",1))</f>
        <v/>
      </c>
      <c r="U388" s="36" t="str">
        <f aca="false">TRIM(E388)</f>
        <v/>
      </c>
      <c r="V388" s="36"/>
      <c r="W388" s="36" t="str">
        <f aca="false">IF(R388="","",1)</f>
        <v/>
      </c>
      <c r="X388" s="36" t="str">
        <f aca="false">IF(U388="","",IF(COUNTIF(U$7:U$601,U388)=1,"",COUNTIF(U$7:U$601,U388)))</f>
        <v/>
      </c>
      <c r="Y388" s="36" t="str">
        <f aca="false">IF(X388="","",IF(X388&gt;1,1,""))</f>
        <v/>
      </c>
      <c r="Z388" s="36" t="str">
        <f aca="false">IF(U388="","",IF(LEN(TRIM(U388))&lt;&gt;10,1,""))</f>
        <v/>
      </c>
      <c r="AB388" s="36" t="str">
        <f aca="false">IF(U388="","",IF(OR(LEN(TRIM(H388))&gt;250,LEN(TRIM(H388))&lt;1),1,""))</f>
        <v/>
      </c>
      <c r="AC388" s="36" t="str">
        <f aca="false">IF(U388="","",IF(OR(LEN(TRIM(H388))&gt;220,LEN(TRIM(H388))&lt;1),1,""))</f>
        <v/>
      </c>
      <c r="AD388" s="37" t="str">
        <f aca="false">IF(U388="","",LEN(TRIM(H388)))</f>
        <v/>
      </c>
      <c r="AF388" s="36" t="str">
        <f aca="false">IF(I388="","",_xlfn.IFNA(VLOOKUP(I388,TabelleFisse!$B$4:$C$21,2,0),1))</f>
        <v/>
      </c>
      <c r="AH388" s="36" t="str">
        <f aca="false">IF(U388="","",IF(OR(ISNUMBER(J388)=0,J388&lt;0),1,""))</f>
        <v/>
      </c>
      <c r="AI388" s="36" t="str">
        <f aca="false">IF(U388="","",IF(OR(ISNUMBER(M388)=0,M388&lt;0),1,""))</f>
        <v/>
      </c>
      <c r="AK388" s="36" t="str">
        <f aca="false">IF(OR(U388="",K388=""),"",IF(OR(K388&lt;TabelleFisse!E$4,K388&gt;TabelleFisse!E$5),1,""))</f>
        <v/>
      </c>
      <c r="AL388" s="36" t="str">
        <f aca="false">IF(OR(U388="",L388=""),"",IF(OR(L388&lt;TabelleFisse!E$4,L388&gt;TabelleFisse!E$5),1,""))</f>
        <v/>
      </c>
      <c r="AM388" s="36" t="str">
        <f aca="false">IF(OR(U388="",K388=""),"",IF(K388&gt;TabelleFisse!E$6,1,""))</f>
        <v/>
      </c>
      <c r="AN388" s="36" t="str">
        <f aca="false">IF(OR(U388="",L388=""),"",IF(L388&gt;TabelleFisse!E$6,1,""))</f>
        <v/>
      </c>
      <c r="AP388" s="36" t="str">
        <f aca="false">IF(U388="","",_xlfn.IFNA(VLOOKUP(C388,Partecipanti!$N$10:$O$1203,2,0),1))</f>
        <v/>
      </c>
      <c r="AS388" s="37" t="str">
        <f aca="false">IF(R388=1,CONCATENATE(C388," ",1),"")</f>
        <v/>
      </c>
    </row>
    <row r="389" customFormat="false" ht="100.5" hidden="false" customHeight="true" outlineLevel="0" collapsed="false">
      <c r="A389" s="25" t="s">
        <v>672</v>
      </c>
      <c r="B389" s="21" t="str">
        <f aca="false">IF(Q389="","",Q389)</f>
        <v/>
      </c>
      <c r="C389" s="26" t="str">
        <f aca="false">IF(E389="","",CONCATENATE("L",A389))</f>
        <v/>
      </c>
      <c r="D389" s="27"/>
      <c r="E389" s="42"/>
      <c r="F389" s="39" t="str">
        <f aca="false">IF(E389="","",TRIM(#REF!))</f>
        <v/>
      </c>
      <c r="G389" s="40" t="str">
        <f aca="false">IF(E389="","",TRIM(UPPER(#REF!)))</f>
        <v/>
      </c>
      <c r="H389" s="44"/>
      <c r="I389" s="44"/>
      <c r="J389" s="43"/>
      <c r="K389" s="41"/>
      <c r="L389" s="41"/>
      <c r="M389" s="45"/>
      <c r="N389" s="42"/>
      <c r="O389" s="42"/>
      <c r="Q389" s="20" t="str">
        <f aca="false">IF(AND(R389="",S389="",U389=""),"",IF(OR(R389=1,S389=1),"ERRORI / ANOMALIE","OK"))</f>
        <v/>
      </c>
      <c r="R389" s="21" t="str">
        <f aca="false">IF(U389="","",IF(SUM(X389:AC389)+SUM(AF389:AP389)&gt;0,1,""))</f>
        <v/>
      </c>
      <c r="S389" s="21" t="str">
        <f aca="false">IF(U389="","",IF(_xlfn.IFNA(VLOOKUP(CONCATENATE(C389," ",1),Partecipanti!AE$10:AF$1203,2,0),1)=1,"",1))</f>
        <v/>
      </c>
      <c r="U389" s="36" t="str">
        <f aca="false">TRIM(E389)</f>
        <v/>
      </c>
      <c r="V389" s="36"/>
      <c r="W389" s="36" t="str">
        <f aca="false">IF(R389="","",1)</f>
        <v/>
      </c>
      <c r="X389" s="36" t="str">
        <f aca="false">IF(U389="","",IF(COUNTIF(U$7:U$601,U389)=1,"",COUNTIF(U$7:U$601,U389)))</f>
        <v/>
      </c>
      <c r="Y389" s="36" t="str">
        <f aca="false">IF(X389="","",IF(X389&gt;1,1,""))</f>
        <v/>
      </c>
      <c r="Z389" s="36" t="str">
        <f aca="false">IF(U389="","",IF(LEN(TRIM(U389))&lt;&gt;10,1,""))</f>
        <v/>
      </c>
      <c r="AB389" s="36" t="str">
        <f aca="false">IF(U389="","",IF(OR(LEN(TRIM(H389))&gt;250,LEN(TRIM(H389))&lt;1),1,""))</f>
        <v/>
      </c>
      <c r="AC389" s="36" t="str">
        <f aca="false">IF(U389="","",IF(OR(LEN(TRIM(H389))&gt;220,LEN(TRIM(H389))&lt;1),1,""))</f>
        <v/>
      </c>
      <c r="AD389" s="37" t="str">
        <f aca="false">IF(U389="","",LEN(TRIM(H389)))</f>
        <v/>
      </c>
      <c r="AF389" s="36" t="str">
        <f aca="false">IF(I389="","",_xlfn.IFNA(VLOOKUP(I389,TabelleFisse!$B$4:$C$21,2,0),1))</f>
        <v/>
      </c>
      <c r="AH389" s="36" t="str">
        <f aca="false">IF(U389="","",IF(OR(ISNUMBER(J389)=0,J389&lt;0),1,""))</f>
        <v/>
      </c>
      <c r="AI389" s="36" t="str">
        <f aca="false">IF(U389="","",IF(OR(ISNUMBER(M389)=0,M389&lt;0),1,""))</f>
        <v/>
      </c>
      <c r="AK389" s="36" t="str">
        <f aca="false">IF(OR(U389="",K389=""),"",IF(OR(K389&lt;TabelleFisse!E$4,K389&gt;TabelleFisse!E$5),1,""))</f>
        <v/>
      </c>
      <c r="AL389" s="36" t="str">
        <f aca="false">IF(OR(U389="",L389=""),"",IF(OR(L389&lt;TabelleFisse!E$4,L389&gt;TabelleFisse!E$5),1,""))</f>
        <v/>
      </c>
      <c r="AM389" s="36" t="str">
        <f aca="false">IF(OR(U389="",K389=""),"",IF(K389&gt;TabelleFisse!E$6,1,""))</f>
        <v/>
      </c>
      <c r="AN389" s="36" t="str">
        <f aca="false">IF(OR(U389="",L389=""),"",IF(L389&gt;TabelleFisse!E$6,1,""))</f>
        <v/>
      </c>
      <c r="AP389" s="36" t="str">
        <f aca="false">IF(U389="","",_xlfn.IFNA(VLOOKUP(C389,Partecipanti!$N$10:$O$1203,2,0),1))</f>
        <v/>
      </c>
      <c r="AS389" s="37" t="str">
        <f aca="false">IF(R389=1,CONCATENATE(C389," ",1),"")</f>
        <v/>
      </c>
    </row>
    <row r="390" customFormat="false" ht="100.5" hidden="false" customHeight="true" outlineLevel="0" collapsed="false">
      <c r="A390" s="25" t="s">
        <v>673</v>
      </c>
      <c r="B390" s="21" t="str">
        <f aca="false">IF(Q390="","",Q390)</f>
        <v/>
      </c>
      <c r="C390" s="26" t="str">
        <f aca="false">IF(E390="","",CONCATENATE("L",A390))</f>
        <v/>
      </c>
      <c r="D390" s="27"/>
      <c r="E390" s="42"/>
      <c r="F390" s="39" t="str">
        <f aca="false">IF(E390="","",TRIM(#REF!))</f>
        <v/>
      </c>
      <c r="G390" s="40" t="str">
        <f aca="false">IF(E390="","",TRIM(UPPER(#REF!)))</f>
        <v/>
      </c>
      <c r="H390" s="44"/>
      <c r="I390" s="44"/>
      <c r="J390" s="43"/>
      <c r="K390" s="41"/>
      <c r="L390" s="41"/>
      <c r="M390" s="45"/>
      <c r="N390" s="42"/>
      <c r="O390" s="42"/>
      <c r="Q390" s="20" t="str">
        <f aca="false">IF(AND(R390="",S390="",U390=""),"",IF(OR(R390=1,S390=1),"ERRORI / ANOMALIE","OK"))</f>
        <v/>
      </c>
      <c r="R390" s="21" t="str">
        <f aca="false">IF(U390="","",IF(SUM(X390:AC390)+SUM(AF390:AP390)&gt;0,1,""))</f>
        <v/>
      </c>
      <c r="S390" s="21" t="str">
        <f aca="false">IF(U390="","",IF(_xlfn.IFNA(VLOOKUP(CONCATENATE(C390," ",1),Partecipanti!AE$10:AF$1203,2,0),1)=1,"",1))</f>
        <v/>
      </c>
      <c r="U390" s="36" t="str">
        <f aca="false">TRIM(E390)</f>
        <v/>
      </c>
      <c r="V390" s="36"/>
      <c r="W390" s="36" t="str">
        <f aca="false">IF(R390="","",1)</f>
        <v/>
      </c>
      <c r="X390" s="36" t="str">
        <f aca="false">IF(U390="","",IF(COUNTIF(U$7:U$601,U390)=1,"",COUNTIF(U$7:U$601,U390)))</f>
        <v/>
      </c>
      <c r="Y390" s="36" t="str">
        <f aca="false">IF(X390="","",IF(X390&gt;1,1,""))</f>
        <v/>
      </c>
      <c r="Z390" s="36" t="str">
        <f aca="false">IF(U390="","",IF(LEN(TRIM(U390))&lt;&gt;10,1,""))</f>
        <v/>
      </c>
      <c r="AB390" s="36" t="str">
        <f aca="false">IF(U390="","",IF(OR(LEN(TRIM(H390))&gt;250,LEN(TRIM(H390))&lt;1),1,""))</f>
        <v/>
      </c>
      <c r="AC390" s="36" t="str">
        <f aca="false">IF(U390="","",IF(OR(LEN(TRIM(H390))&gt;220,LEN(TRIM(H390))&lt;1),1,""))</f>
        <v/>
      </c>
      <c r="AD390" s="37" t="str">
        <f aca="false">IF(U390="","",LEN(TRIM(H390)))</f>
        <v/>
      </c>
      <c r="AF390" s="36" t="str">
        <f aca="false">IF(I390="","",_xlfn.IFNA(VLOOKUP(I390,TabelleFisse!$B$4:$C$21,2,0),1))</f>
        <v/>
      </c>
      <c r="AH390" s="36" t="str">
        <f aca="false">IF(U390="","",IF(OR(ISNUMBER(J390)=0,J390&lt;0),1,""))</f>
        <v/>
      </c>
      <c r="AI390" s="36" t="str">
        <f aca="false">IF(U390="","",IF(OR(ISNUMBER(M390)=0,M390&lt;0),1,""))</f>
        <v/>
      </c>
      <c r="AK390" s="36" t="str">
        <f aca="false">IF(OR(U390="",K390=""),"",IF(OR(K390&lt;TabelleFisse!E$4,K390&gt;TabelleFisse!E$5),1,""))</f>
        <v/>
      </c>
      <c r="AL390" s="36" t="str">
        <f aca="false">IF(OR(U390="",L390=""),"",IF(OR(L390&lt;TabelleFisse!E$4,L390&gt;TabelleFisse!E$5),1,""))</f>
        <v/>
      </c>
      <c r="AM390" s="36" t="str">
        <f aca="false">IF(OR(U390="",K390=""),"",IF(K390&gt;TabelleFisse!E$6,1,""))</f>
        <v/>
      </c>
      <c r="AN390" s="36" t="str">
        <f aca="false">IF(OR(U390="",L390=""),"",IF(L390&gt;TabelleFisse!E$6,1,""))</f>
        <v/>
      </c>
      <c r="AP390" s="36" t="str">
        <f aca="false">IF(U390="","",_xlfn.IFNA(VLOOKUP(C390,Partecipanti!$N$10:$O$1203,2,0),1))</f>
        <v/>
      </c>
      <c r="AS390" s="37" t="str">
        <f aca="false">IF(R390=1,CONCATENATE(C390," ",1),"")</f>
        <v/>
      </c>
    </row>
    <row r="391" customFormat="false" ht="100.5" hidden="false" customHeight="true" outlineLevel="0" collapsed="false">
      <c r="A391" s="25" t="s">
        <v>674</v>
      </c>
      <c r="B391" s="21" t="str">
        <f aca="false">IF(Q391="","",Q391)</f>
        <v/>
      </c>
      <c r="C391" s="26" t="str">
        <f aca="false">IF(E391="","",CONCATENATE("L",A391))</f>
        <v/>
      </c>
      <c r="D391" s="27"/>
      <c r="E391" s="42"/>
      <c r="F391" s="39" t="str">
        <f aca="false">IF(E391="","",TRIM(#REF!))</f>
        <v/>
      </c>
      <c r="G391" s="40" t="str">
        <f aca="false">IF(E391="","",TRIM(UPPER(#REF!)))</f>
        <v/>
      </c>
      <c r="H391" s="44"/>
      <c r="I391" s="44"/>
      <c r="J391" s="43"/>
      <c r="K391" s="41"/>
      <c r="L391" s="41"/>
      <c r="M391" s="45"/>
      <c r="N391" s="42"/>
      <c r="O391" s="42"/>
      <c r="Q391" s="20" t="str">
        <f aca="false">IF(AND(R391="",S391="",U391=""),"",IF(OR(R391=1,S391=1),"ERRORI / ANOMALIE","OK"))</f>
        <v/>
      </c>
      <c r="R391" s="21" t="str">
        <f aca="false">IF(U391="","",IF(SUM(X391:AC391)+SUM(AF391:AP391)&gt;0,1,""))</f>
        <v/>
      </c>
      <c r="S391" s="21" t="str">
        <f aca="false">IF(U391="","",IF(_xlfn.IFNA(VLOOKUP(CONCATENATE(C391," ",1),Partecipanti!AE$10:AF$1203,2,0),1)=1,"",1))</f>
        <v/>
      </c>
      <c r="U391" s="36" t="str">
        <f aca="false">TRIM(E391)</f>
        <v/>
      </c>
      <c r="V391" s="36"/>
      <c r="W391" s="36" t="str">
        <f aca="false">IF(R391="","",1)</f>
        <v/>
      </c>
      <c r="X391" s="36" t="str">
        <f aca="false">IF(U391="","",IF(COUNTIF(U$7:U$601,U391)=1,"",COUNTIF(U$7:U$601,U391)))</f>
        <v/>
      </c>
      <c r="Y391" s="36" t="str">
        <f aca="false">IF(X391="","",IF(X391&gt;1,1,""))</f>
        <v/>
      </c>
      <c r="Z391" s="36" t="str">
        <f aca="false">IF(U391="","",IF(LEN(TRIM(U391))&lt;&gt;10,1,""))</f>
        <v/>
      </c>
      <c r="AB391" s="36" t="str">
        <f aca="false">IF(U391="","",IF(OR(LEN(TRIM(H391))&gt;250,LEN(TRIM(H391))&lt;1),1,""))</f>
        <v/>
      </c>
      <c r="AC391" s="36" t="str">
        <f aca="false">IF(U391="","",IF(OR(LEN(TRIM(H391))&gt;220,LEN(TRIM(H391))&lt;1),1,""))</f>
        <v/>
      </c>
      <c r="AD391" s="37" t="str">
        <f aca="false">IF(U391="","",LEN(TRIM(H391)))</f>
        <v/>
      </c>
      <c r="AF391" s="36" t="str">
        <f aca="false">IF(I391="","",_xlfn.IFNA(VLOOKUP(I391,TabelleFisse!$B$4:$C$21,2,0),1))</f>
        <v/>
      </c>
      <c r="AH391" s="36" t="str">
        <f aca="false">IF(U391="","",IF(OR(ISNUMBER(J391)=0,J391&lt;0),1,""))</f>
        <v/>
      </c>
      <c r="AI391" s="36" t="str">
        <f aca="false">IF(U391="","",IF(OR(ISNUMBER(M391)=0,M391&lt;0),1,""))</f>
        <v/>
      </c>
      <c r="AK391" s="36" t="str">
        <f aca="false">IF(OR(U391="",K391=""),"",IF(OR(K391&lt;TabelleFisse!E$4,K391&gt;TabelleFisse!E$5),1,""))</f>
        <v/>
      </c>
      <c r="AL391" s="36" t="str">
        <f aca="false">IF(OR(U391="",L391=""),"",IF(OR(L391&lt;TabelleFisse!E$4,L391&gt;TabelleFisse!E$5),1,""))</f>
        <v/>
      </c>
      <c r="AM391" s="36" t="str">
        <f aca="false">IF(OR(U391="",K391=""),"",IF(K391&gt;TabelleFisse!E$6,1,""))</f>
        <v/>
      </c>
      <c r="AN391" s="36" t="str">
        <f aca="false">IF(OR(U391="",L391=""),"",IF(L391&gt;TabelleFisse!E$6,1,""))</f>
        <v/>
      </c>
      <c r="AP391" s="36" t="str">
        <f aca="false">IF(U391="","",_xlfn.IFNA(VLOOKUP(C391,Partecipanti!$N$10:$O$1203,2,0),1))</f>
        <v/>
      </c>
      <c r="AS391" s="37" t="str">
        <f aca="false">IF(R391=1,CONCATENATE(C391," ",1),"")</f>
        <v/>
      </c>
    </row>
    <row r="392" customFormat="false" ht="100.5" hidden="false" customHeight="true" outlineLevel="0" collapsed="false">
      <c r="A392" s="25" t="s">
        <v>675</v>
      </c>
      <c r="B392" s="21" t="str">
        <f aca="false">IF(Q392="","",Q392)</f>
        <v/>
      </c>
      <c r="C392" s="26" t="str">
        <f aca="false">IF(E392="","",CONCATENATE("L",A392))</f>
        <v/>
      </c>
      <c r="D392" s="27"/>
      <c r="E392" s="42"/>
      <c r="F392" s="39" t="str">
        <f aca="false">IF(E392="","",TRIM(#REF!))</f>
        <v/>
      </c>
      <c r="G392" s="40" t="str">
        <f aca="false">IF(E392="","",TRIM(UPPER(#REF!)))</f>
        <v/>
      </c>
      <c r="H392" s="44"/>
      <c r="I392" s="44"/>
      <c r="J392" s="43"/>
      <c r="K392" s="41"/>
      <c r="L392" s="41"/>
      <c r="M392" s="45"/>
      <c r="N392" s="42"/>
      <c r="O392" s="42"/>
      <c r="Q392" s="20" t="str">
        <f aca="false">IF(AND(R392="",S392="",U392=""),"",IF(OR(R392=1,S392=1),"ERRORI / ANOMALIE","OK"))</f>
        <v/>
      </c>
      <c r="R392" s="21" t="str">
        <f aca="false">IF(U392="","",IF(SUM(X392:AC392)+SUM(AF392:AP392)&gt;0,1,""))</f>
        <v/>
      </c>
      <c r="S392" s="21" t="str">
        <f aca="false">IF(U392="","",IF(_xlfn.IFNA(VLOOKUP(CONCATENATE(C392," ",1),Partecipanti!AE$10:AF$1203,2,0),1)=1,"",1))</f>
        <v/>
      </c>
      <c r="U392" s="36" t="str">
        <f aca="false">TRIM(E392)</f>
        <v/>
      </c>
      <c r="V392" s="36"/>
      <c r="W392" s="36" t="str">
        <f aca="false">IF(R392="","",1)</f>
        <v/>
      </c>
      <c r="X392" s="36" t="str">
        <f aca="false">IF(U392="","",IF(COUNTIF(U$7:U$601,U392)=1,"",COUNTIF(U$7:U$601,U392)))</f>
        <v/>
      </c>
      <c r="Y392" s="36" t="str">
        <f aca="false">IF(X392="","",IF(X392&gt;1,1,""))</f>
        <v/>
      </c>
      <c r="Z392" s="36" t="str">
        <f aca="false">IF(U392="","",IF(LEN(TRIM(U392))&lt;&gt;10,1,""))</f>
        <v/>
      </c>
      <c r="AB392" s="36" t="str">
        <f aca="false">IF(U392="","",IF(OR(LEN(TRIM(H392))&gt;250,LEN(TRIM(H392))&lt;1),1,""))</f>
        <v/>
      </c>
      <c r="AC392" s="36" t="str">
        <f aca="false">IF(U392="","",IF(OR(LEN(TRIM(H392))&gt;220,LEN(TRIM(H392))&lt;1),1,""))</f>
        <v/>
      </c>
      <c r="AD392" s="37" t="str">
        <f aca="false">IF(U392="","",LEN(TRIM(H392)))</f>
        <v/>
      </c>
      <c r="AF392" s="36" t="str">
        <f aca="false">IF(I392="","",_xlfn.IFNA(VLOOKUP(I392,TabelleFisse!$B$4:$C$21,2,0),1))</f>
        <v/>
      </c>
      <c r="AH392" s="36" t="str">
        <f aca="false">IF(U392="","",IF(OR(ISNUMBER(J392)=0,J392&lt;0),1,""))</f>
        <v/>
      </c>
      <c r="AI392" s="36" t="str">
        <f aca="false">IF(U392="","",IF(OR(ISNUMBER(M392)=0,M392&lt;0),1,""))</f>
        <v/>
      </c>
      <c r="AK392" s="36" t="str">
        <f aca="false">IF(OR(U392="",K392=""),"",IF(OR(K392&lt;TabelleFisse!E$4,K392&gt;TabelleFisse!E$5),1,""))</f>
        <v/>
      </c>
      <c r="AL392" s="36" t="str">
        <f aca="false">IF(OR(U392="",L392=""),"",IF(OR(L392&lt;TabelleFisse!E$4,L392&gt;TabelleFisse!E$5),1,""))</f>
        <v/>
      </c>
      <c r="AM392" s="36" t="str">
        <f aca="false">IF(OR(U392="",K392=""),"",IF(K392&gt;TabelleFisse!E$6,1,""))</f>
        <v/>
      </c>
      <c r="AN392" s="36" t="str">
        <f aca="false">IF(OR(U392="",L392=""),"",IF(L392&gt;TabelleFisse!E$6,1,""))</f>
        <v/>
      </c>
      <c r="AP392" s="36" t="str">
        <f aca="false">IF(U392="","",_xlfn.IFNA(VLOOKUP(C392,Partecipanti!$N$10:$O$1203,2,0),1))</f>
        <v/>
      </c>
      <c r="AS392" s="37" t="str">
        <f aca="false">IF(R392=1,CONCATENATE(C392," ",1),"")</f>
        <v/>
      </c>
    </row>
    <row r="393" customFormat="false" ht="100.5" hidden="false" customHeight="true" outlineLevel="0" collapsed="false">
      <c r="A393" s="25" t="s">
        <v>676</v>
      </c>
      <c r="B393" s="21" t="str">
        <f aca="false">IF(Q393="","",Q393)</f>
        <v/>
      </c>
      <c r="C393" s="26" t="str">
        <f aca="false">IF(E393="","",CONCATENATE("L",A393))</f>
        <v/>
      </c>
      <c r="D393" s="27"/>
      <c r="E393" s="42"/>
      <c r="F393" s="39" t="str">
        <f aca="false">IF(E393="","",TRIM(#REF!))</f>
        <v/>
      </c>
      <c r="G393" s="40" t="str">
        <f aca="false">IF(E393="","",TRIM(UPPER(#REF!)))</f>
        <v/>
      </c>
      <c r="H393" s="44"/>
      <c r="I393" s="44"/>
      <c r="J393" s="43"/>
      <c r="K393" s="41"/>
      <c r="L393" s="41"/>
      <c r="M393" s="45"/>
      <c r="N393" s="42"/>
      <c r="O393" s="42"/>
      <c r="Q393" s="20" t="str">
        <f aca="false">IF(AND(R393="",S393="",U393=""),"",IF(OR(R393=1,S393=1),"ERRORI / ANOMALIE","OK"))</f>
        <v/>
      </c>
      <c r="R393" s="21" t="str">
        <f aca="false">IF(U393="","",IF(SUM(X393:AC393)+SUM(AF393:AP393)&gt;0,1,""))</f>
        <v/>
      </c>
      <c r="S393" s="21" t="str">
        <f aca="false">IF(U393="","",IF(_xlfn.IFNA(VLOOKUP(CONCATENATE(C393," ",1),Partecipanti!AE$10:AF$1203,2,0),1)=1,"",1))</f>
        <v/>
      </c>
      <c r="U393" s="36" t="str">
        <f aca="false">TRIM(E393)</f>
        <v/>
      </c>
      <c r="V393" s="36"/>
      <c r="W393" s="36" t="str">
        <f aca="false">IF(R393="","",1)</f>
        <v/>
      </c>
      <c r="X393" s="36" t="str">
        <f aca="false">IF(U393="","",IF(COUNTIF(U$7:U$601,U393)=1,"",COUNTIF(U$7:U$601,U393)))</f>
        <v/>
      </c>
      <c r="Y393" s="36" t="str">
        <f aca="false">IF(X393="","",IF(X393&gt;1,1,""))</f>
        <v/>
      </c>
      <c r="Z393" s="36" t="str">
        <f aca="false">IF(U393="","",IF(LEN(TRIM(U393))&lt;&gt;10,1,""))</f>
        <v/>
      </c>
      <c r="AB393" s="36" t="str">
        <f aca="false">IF(U393="","",IF(OR(LEN(TRIM(H393))&gt;250,LEN(TRIM(H393))&lt;1),1,""))</f>
        <v/>
      </c>
      <c r="AC393" s="36" t="str">
        <f aca="false">IF(U393="","",IF(OR(LEN(TRIM(H393))&gt;220,LEN(TRIM(H393))&lt;1),1,""))</f>
        <v/>
      </c>
      <c r="AD393" s="37" t="str">
        <f aca="false">IF(U393="","",LEN(TRIM(H393)))</f>
        <v/>
      </c>
      <c r="AF393" s="36" t="str">
        <f aca="false">IF(I393="","",_xlfn.IFNA(VLOOKUP(I393,TabelleFisse!$B$4:$C$21,2,0),1))</f>
        <v/>
      </c>
      <c r="AH393" s="36" t="str">
        <f aca="false">IF(U393="","",IF(OR(ISNUMBER(J393)=0,J393&lt;0),1,""))</f>
        <v/>
      </c>
      <c r="AI393" s="36" t="str">
        <f aca="false">IF(U393="","",IF(OR(ISNUMBER(M393)=0,M393&lt;0),1,""))</f>
        <v/>
      </c>
      <c r="AK393" s="36" t="str">
        <f aca="false">IF(OR(U393="",K393=""),"",IF(OR(K393&lt;TabelleFisse!E$4,K393&gt;TabelleFisse!E$5),1,""))</f>
        <v/>
      </c>
      <c r="AL393" s="36" t="str">
        <f aca="false">IF(OR(U393="",L393=""),"",IF(OR(L393&lt;TabelleFisse!E$4,L393&gt;TabelleFisse!E$5),1,""))</f>
        <v/>
      </c>
      <c r="AM393" s="36" t="str">
        <f aca="false">IF(OR(U393="",K393=""),"",IF(K393&gt;TabelleFisse!E$6,1,""))</f>
        <v/>
      </c>
      <c r="AN393" s="36" t="str">
        <f aca="false">IF(OR(U393="",L393=""),"",IF(L393&gt;TabelleFisse!E$6,1,""))</f>
        <v/>
      </c>
      <c r="AP393" s="36" t="str">
        <f aca="false">IF(U393="","",_xlfn.IFNA(VLOOKUP(C393,Partecipanti!$N$10:$O$1203,2,0),1))</f>
        <v/>
      </c>
      <c r="AS393" s="37" t="str">
        <f aca="false">IF(R393=1,CONCATENATE(C393," ",1),"")</f>
        <v/>
      </c>
    </row>
    <row r="394" customFormat="false" ht="100.5" hidden="false" customHeight="true" outlineLevel="0" collapsed="false">
      <c r="A394" s="25" t="s">
        <v>677</v>
      </c>
      <c r="B394" s="21" t="str">
        <f aca="false">IF(Q394="","",Q394)</f>
        <v/>
      </c>
      <c r="C394" s="26" t="str">
        <f aca="false">IF(E394="","",CONCATENATE("L",A394))</f>
        <v/>
      </c>
      <c r="D394" s="27"/>
      <c r="E394" s="42"/>
      <c r="F394" s="39" t="str">
        <f aca="false">IF(E394="","",TRIM(#REF!))</f>
        <v/>
      </c>
      <c r="G394" s="40" t="str">
        <f aca="false">IF(E394="","",TRIM(UPPER(#REF!)))</f>
        <v/>
      </c>
      <c r="H394" s="44"/>
      <c r="I394" s="44"/>
      <c r="J394" s="43"/>
      <c r="K394" s="41"/>
      <c r="L394" s="41"/>
      <c r="M394" s="45"/>
      <c r="N394" s="42"/>
      <c r="O394" s="42"/>
      <c r="Q394" s="20" t="str">
        <f aca="false">IF(AND(R394="",S394="",U394=""),"",IF(OR(R394=1,S394=1),"ERRORI / ANOMALIE","OK"))</f>
        <v/>
      </c>
      <c r="R394" s="21" t="str">
        <f aca="false">IF(U394="","",IF(SUM(X394:AC394)+SUM(AF394:AP394)&gt;0,1,""))</f>
        <v/>
      </c>
      <c r="S394" s="21" t="str">
        <f aca="false">IF(U394="","",IF(_xlfn.IFNA(VLOOKUP(CONCATENATE(C394," ",1),Partecipanti!AE$10:AF$1203,2,0),1)=1,"",1))</f>
        <v/>
      </c>
      <c r="U394" s="36" t="str">
        <f aca="false">TRIM(E394)</f>
        <v/>
      </c>
      <c r="V394" s="36"/>
      <c r="W394" s="36" t="str">
        <f aca="false">IF(R394="","",1)</f>
        <v/>
      </c>
      <c r="X394" s="36" t="str">
        <f aca="false">IF(U394="","",IF(COUNTIF(U$7:U$601,U394)=1,"",COUNTIF(U$7:U$601,U394)))</f>
        <v/>
      </c>
      <c r="Y394" s="36" t="str">
        <f aca="false">IF(X394="","",IF(X394&gt;1,1,""))</f>
        <v/>
      </c>
      <c r="Z394" s="36" t="str">
        <f aca="false">IF(U394="","",IF(LEN(TRIM(U394))&lt;&gt;10,1,""))</f>
        <v/>
      </c>
      <c r="AB394" s="36" t="str">
        <f aca="false">IF(U394="","",IF(OR(LEN(TRIM(H394))&gt;250,LEN(TRIM(H394))&lt;1),1,""))</f>
        <v/>
      </c>
      <c r="AC394" s="36" t="str">
        <f aca="false">IF(U394="","",IF(OR(LEN(TRIM(H394))&gt;220,LEN(TRIM(H394))&lt;1),1,""))</f>
        <v/>
      </c>
      <c r="AD394" s="37" t="str">
        <f aca="false">IF(U394="","",LEN(TRIM(H394)))</f>
        <v/>
      </c>
      <c r="AF394" s="36" t="str">
        <f aca="false">IF(I394="","",_xlfn.IFNA(VLOOKUP(I394,TabelleFisse!$B$4:$C$21,2,0),1))</f>
        <v/>
      </c>
      <c r="AH394" s="36" t="str">
        <f aca="false">IF(U394="","",IF(OR(ISNUMBER(J394)=0,J394&lt;0),1,""))</f>
        <v/>
      </c>
      <c r="AI394" s="36" t="str">
        <f aca="false">IF(U394="","",IF(OR(ISNUMBER(M394)=0,M394&lt;0),1,""))</f>
        <v/>
      </c>
      <c r="AK394" s="36" t="str">
        <f aca="false">IF(OR(U394="",K394=""),"",IF(OR(K394&lt;TabelleFisse!E$4,K394&gt;TabelleFisse!E$5),1,""))</f>
        <v/>
      </c>
      <c r="AL394" s="36" t="str">
        <f aca="false">IF(OR(U394="",L394=""),"",IF(OR(L394&lt;TabelleFisse!E$4,L394&gt;TabelleFisse!E$5),1,""))</f>
        <v/>
      </c>
      <c r="AM394" s="36" t="str">
        <f aca="false">IF(OR(U394="",K394=""),"",IF(K394&gt;TabelleFisse!E$6,1,""))</f>
        <v/>
      </c>
      <c r="AN394" s="36" t="str">
        <f aca="false">IF(OR(U394="",L394=""),"",IF(L394&gt;TabelleFisse!E$6,1,""))</f>
        <v/>
      </c>
      <c r="AP394" s="36" t="str">
        <f aca="false">IF(U394="","",_xlfn.IFNA(VLOOKUP(C394,Partecipanti!$N$10:$O$1203,2,0),1))</f>
        <v/>
      </c>
      <c r="AS394" s="37" t="str">
        <f aca="false">IF(R394=1,CONCATENATE(C394," ",1),"")</f>
        <v/>
      </c>
    </row>
    <row r="395" customFormat="false" ht="100.5" hidden="false" customHeight="true" outlineLevel="0" collapsed="false">
      <c r="A395" s="25" t="s">
        <v>678</v>
      </c>
      <c r="B395" s="21" t="str">
        <f aca="false">IF(Q395="","",Q395)</f>
        <v/>
      </c>
      <c r="C395" s="26" t="str">
        <f aca="false">IF(E395="","",CONCATENATE("L",A395))</f>
        <v/>
      </c>
      <c r="D395" s="27"/>
      <c r="E395" s="42"/>
      <c r="F395" s="39" t="str">
        <f aca="false">IF(E395="","",TRIM(#REF!))</f>
        <v/>
      </c>
      <c r="G395" s="40" t="str">
        <f aca="false">IF(E395="","",TRIM(UPPER(#REF!)))</f>
        <v/>
      </c>
      <c r="H395" s="44"/>
      <c r="I395" s="44"/>
      <c r="J395" s="43"/>
      <c r="K395" s="41"/>
      <c r="L395" s="41"/>
      <c r="M395" s="45"/>
      <c r="N395" s="42"/>
      <c r="O395" s="42"/>
      <c r="Q395" s="20" t="str">
        <f aca="false">IF(AND(R395="",S395="",U395=""),"",IF(OR(R395=1,S395=1),"ERRORI / ANOMALIE","OK"))</f>
        <v/>
      </c>
      <c r="R395" s="21" t="str">
        <f aca="false">IF(U395="","",IF(SUM(X395:AC395)+SUM(AF395:AP395)&gt;0,1,""))</f>
        <v/>
      </c>
      <c r="S395" s="21" t="str">
        <f aca="false">IF(U395="","",IF(_xlfn.IFNA(VLOOKUP(CONCATENATE(C395," ",1),Partecipanti!AE$10:AF$1203,2,0),1)=1,"",1))</f>
        <v/>
      </c>
      <c r="U395" s="36" t="str">
        <f aca="false">TRIM(E395)</f>
        <v/>
      </c>
      <c r="V395" s="36"/>
      <c r="W395" s="36" t="str">
        <f aca="false">IF(R395="","",1)</f>
        <v/>
      </c>
      <c r="X395" s="36" t="str">
        <f aca="false">IF(U395="","",IF(COUNTIF(U$7:U$601,U395)=1,"",COUNTIF(U$7:U$601,U395)))</f>
        <v/>
      </c>
      <c r="Y395" s="36" t="str">
        <f aca="false">IF(X395="","",IF(X395&gt;1,1,""))</f>
        <v/>
      </c>
      <c r="Z395" s="36" t="str">
        <f aca="false">IF(U395="","",IF(LEN(TRIM(U395))&lt;&gt;10,1,""))</f>
        <v/>
      </c>
      <c r="AB395" s="36" t="str">
        <f aca="false">IF(U395="","",IF(OR(LEN(TRIM(H395))&gt;250,LEN(TRIM(H395))&lt;1),1,""))</f>
        <v/>
      </c>
      <c r="AC395" s="36" t="str">
        <f aca="false">IF(U395="","",IF(OR(LEN(TRIM(H395))&gt;220,LEN(TRIM(H395))&lt;1),1,""))</f>
        <v/>
      </c>
      <c r="AD395" s="37" t="str">
        <f aca="false">IF(U395="","",LEN(TRIM(H395)))</f>
        <v/>
      </c>
      <c r="AF395" s="36" t="str">
        <f aca="false">IF(I395="","",_xlfn.IFNA(VLOOKUP(I395,TabelleFisse!$B$4:$C$21,2,0),1))</f>
        <v/>
      </c>
      <c r="AH395" s="36" t="str">
        <f aca="false">IF(U395="","",IF(OR(ISNUMBER(J395)=0,J395&lt;0),1,""))</f>
        <v/>
      </c>
      <c r="AI395" s="36" t="str">
        <f aca="false">IF(U395="","",IF(OR(ISNUMBER(M395)=0,M395&lt;0),1,""))</f>
        <v/>
      </c>
      <c r="AK395" s="36" t="str">
        <f aca="false">IF(OR(U395="",K395=""),"",IF(OR(K395&lt;TabelleFisse!E$4,K395&gt;TabelleFisse!E$5),1,""))</f>
        <v/>
      </c>
      <c r="AL395" s="36" t="str">
        <f aca="false">IF(OR(U395="",L395=""),"",IF(OR(L395&lt;TabelleFisse!E$4,L395&gt;TabelleFisse!E$5),1,""))</f>
        <v/>
      </c>
      <c r="AM395" s="36" t="str">
        <f aca="false">IF(OR(U395="",K395=""),"",IF(K395&gt;TabelleFisse!E$6,1,""))</f>
        <v/>
      </c>
      <c r="AN395" s="36" t="str">
        <f aca="false">IF(OR(U395="",L395=""),"",IF(L395&gt;TabelleFisse!E$6,1,""))</f>
        <v/>
      </c>
      <c r="AP395" s="36" t="str">
        <f aca="false">IF(U395="","",_xlfn.IFNA(VLOOKUP(C395,Partecipanti!$N$10:$O$1203,2,0),1))</f>
        <v/>
      </c>
      <c r="AS395" s="37" t="str">
        <f aca="false">IF(R395=1,CONCATENATE(C395," ",1),"")</f>
        <v/>
      </c>
    </row>
    <row r="396" customFormat="false" ht="100.5" hidden="false" customHeight="true" outlineLevel="0" collapsed="false">
      <c r="A396" s="25" t="s">
        <v>679</v>
      </c>
      <c r="B396" s="21" t="str">
        <f aca="false">IF(Q396="","",Q396)</f>
        <v/>
      </c>
      <c r="C396" s="26" t="str">
        <f aca="false">IF(E396="","",CONCATENATE("L",A396))</f>
        <v/>
      </c>
      <c r="D396" s="27"/>
      <c r="E396" s="42"/>
      <c r="F396" s="39" t="str">
        <f aca="false">IF(E396="","",TRIM(#REF!))</f>
        <v/>
      </c>
      <c r="G396" s="40" t="str">
        <f aca="false">IF(E396="","",TRIM(UPPER(#REF!)))</f>
        <v/>
      </c>
      <c r="H396" s="44"/>
      <c r="I396" s="44"/>
      <c r="J396" s="43"/>
      <c r="K396" s="41"/>
      <c r="L396" s="41"/>
      <c r="M396" s="45"/>
      <c r="N396" s="42"/>
      <c r="O396" s="42"/>
      <c r="Q396" s="20" t="str">
        <f aca="false">IF(AND(R396="",S396="",U396=""),"",IF(OR(R396=1,S396=1),"ERRORI / ANOMALIE","OK"))</f>
        <v/>
      </c>
      <c r="R396" s="21" t="str">
        <f aca="false">IF(U396="","",IF(SUM(X396:AC396)+SUM(AF396:AP396)&gt;0,1,""))</f>
        <v/>
      </c>
      <c r="S396" s="21" t="str">
        <f aca="false">IF(U396="","",IF(_xlfn.IFNA(VLOOKUP(CONCATENATE(C396," ",1),Partecipanti!AE$10:AF$1203,2,0),1)=1,"",1))</f>
        <v/>
      </c>
      <c r="U396" s="36" t="str">
        <f aca="false">TRIM(E396)</f>
        <v/>
      </c>
      <c r="V396" s="36"/>
      <c r="W396" s="36" t="str">
        <f aca="false">IF(R396="","",1)</f>
        <v/>
      </c>
      <c r="X396" s="36" t="str">
        <f aca="false">IF(U396="","",IF(COUNTIF(U$7:U$601,U396)=1,"",COUNTIF(U$7:U$601,U396)))</f>
        <v/>
      </c>
      <c r="Y396" s="36" t="str">
        <f aca="false">IF(X396="","",IF(X396&gt;1,1,""))</f>
        <v/>
      </c>
      <c r="Z396" s="36" t="str">
        <f aca="false">IF(U396="","",IF(LEN(TRIM(U396))&lt;&gt;10,1,""))</f>
        <v/>
      </c>
      <c r="AB396" s="36" t="str">
        <f aca="false">IF(U396="","",IF(OR(LEN(TRIM(H396))&gt;250,LEN(TRIM(H396))&lt;1),1,""))</f>
        <v/>
      </c>
      <c r="AC396" s="36" t="str">
        <f aca="false">IF(U396="","",IF(OR(LEN(TRIM(H396))&gt;220,LEN(TRIM(H396))&lt;1),1,""))</f>
        <v/>
      </c>
      <c r="AD396" s="37" t="str">
        <f aca="false">IF(U396="","",LEN(TRIM(H396)))</f>
        <v/>
      </c>
      <c r="AF396" s="36" t="str">
        <f aca="false">IF(I396="","",_xlfn.IFNA(VLOOKUP(I396,TabelleFisse!$B$4:$C$21,2,0),1))</f>
        <v/>
      </c>
      <c r="AH396" s="36" t="str">
        <f aca="false">IF(U396="","",IF(OR(ISNUMBER(J396)=0,J396&lt;0),1,""))</f>
        <v/>
      </c>
      <c r="AI396" s="36" t="str">
        <f aca="false">IF(U396="","",IF(OR(ISNUMBER(M396)=0,M396&lt;0),1,""))</f>
        <v/>
      </c>
      <c r="AK396" s="36" t="str">
        <f aca="false">IF(OR(U396="",K396=""),"",IF(OR(K396&lt;TabelleFisse!E$4,K396&gt;TabelleFisse!E$5),1,""))</f>
        <v/>
      </c>
      <c r="AL396" s="36" t="str">
        <f aca="false">IF(OR(U396="",L396=""),"",IF(OR(L396&lt;TabelleFisse!E$4,L396&gt;TabelleFisse!E$5),1,""))</f>
        <v/>
      </c>
      <c r="AM396" s="36" t="str">
        <f aca="false">IF(OR(U396="",K396=""),"",IF(K396&gt;TabelleFisse!E$6,1,""))</f>
        <v/>
      </c>
      <c r="AN396" s="36" t="str">
        <f aca="false">IF(OR(U396="",L396=""),"",IF(L396&gt;TabelleFisse!E$6,1,""))</f>
        <v/>
      </c>
      <c r="AP396" s="36" t="str">
        <f aca="false">IF(U396="","",_xlfn.IFNA(VLOOKUP(C396,Partecipanti!$N$10:$O$1203,2,0),1))</f>
        <v/>
      </c>
      <c r="AS396" s="37" t="str">
        <f aca="false">IF(R396=1,CONCATENATE(C396," ",1),"")</f>
        <v/>
      </c>
    </row>
    <row r="397" customFormat="false" ht="100.5" hidden="false" customHeight="true" outlineLevel="0" collapsed="false">
      <c r="A397" s="25" t="s">
        <v>680</v>
      </c>
      <c r="B397" s="21" t="str">
        <f aca="false">IF(Q397="","",Q397)</f>
        <v/>
      </c>
      <c r="C397" s="26" t="str">
        <f aca="false">IF(E397="","",CONCATENATE("L",A397))</f>
        <v/>
      </c>
      <c r="D397" s="27"/>
      <c r="E397" s="42"/>
      <c r="F397" s="39" t="str">
        <f aca="false">IF(E397="","",TRIM(#REF!))</f>
        <v/>
      </c>
      <c r="G397" s="40" t="str">
        <f aca="false">IF(E397="","",TRIM(UPPER(#REF!)))</f>
        <v/>
      </c>
      <c r="H397" s="44"/>
      <c r="I397" s="44"/>
      <c r="J397" s="43"/>
      <c r="K397" s="41"/>
      <c r="L397" s="41"/>
      <c r="M397" s="45"/>
      <c r="N397" s="42"/>
      <c r="O397" s="42"/>
      <c r="Q397" s="20" t="str">
        <f aca="false">IF(AND(R397="",S397="",U397=""),"",IF(OR(R397=1,S397=1),"ERRORI / ANOMALIE","OK"))</f>
        <v/>
      </c>
      <c r="R397" s="21" t="str">
        <f aca="false">IF(U397="","",IF(SUM(X397:AC397)+SUM(AF397:AP397)&gt;0,1,""))</f>
        <v/>
      </c>
      <c r="S397" s="21" t="str">
        <f aca="false">IF(U397="","",IF(_xlfn.IFNA(VLOOKUP(CONCATENATE(C397," ",1),Partecipanti!AE$10:AF$1203,2,0),1)=1,"",1))</f>
        <v/>
      </c>
      <c r="U397" s="36" t="str">
        <f aca="false">TRIM(E397)</f>
        <v/>
      </c>
      <c r="V397" s="36"/>
      <c r="W397" s="36" t="str">
        <f aca="false">IF(R397="","",1)</f>
        <v/>
      </c>
      <c r="X397" s="36" t="str">
        <f aca="false">IF(U397="","",IF(COUNTIF(U$7:U$601,U397)=1,"",COUNTIF(U$7:U$601,U397)))</f>
        <v/>
      </c>
      <c r="Y397" s="36" t="str">
        <f aca="false">IF(X397="","",IF(X397&gt;1,1,""))</f>
        <v/>
      </c>
      <c r="Z397" s="36" t="str">
        <f aca="false">IF(U397="","",IF(LEN(TRIM(U397))&lt;&gt;10,1,""))</f>
        <v/>
      </c>
      <c r="AB397" s="36" t="str">
        <f aca="false">IF(U397="","",IF(OR(LEN(TRIM(H397))&gt;250,LEN(TRIM(H397))&lt;1),1,""))</f>
        <v/>
      </c>
      <c r="AC397" s="36" t="str">
        <f aca="false">IF(U397="","",IF(OR(LEN(TRIM(H397))&gt;220,LEN(TRIM(H397))&lt;1),1,""))</f>
        <v/>
      </c>
      <c r="AD397" s="37" t="str">
        <f aca="false">IF(U397="","",LEN(TRIM(H397)))</f>
        <v/>
      </c>
      <c r="AF397" s="36" t="str">
        <f aca="false">IF(I397="","",_xlfn.IFNA(VLOOKUP(I397,TabelleFisse!$B$4:$C$21,2,0),1))</f>
        <v/>
      </c>
      <c r="AH397" s="36" t="str">
        <f aca="false">IF(U397="","",IF(OR(ISNUMBER(J397)=0,J397&lt;0),1,""))</f>
        <v/>
      </c>
      <c r="AI397" s="36" t="str">
        <f aca="false">IF(U397="","",IF(OR(ISNUMBER(M397)=0,M397&lt;0),1,""))</f>
        <v/>
      </c>
      <c r="AK397" s="36" t="str">
        <f aca="false">IF(OR(U397="",K397=""),"",IF(OR(K397&lt;TabelleFisse!E$4,K397&gt;TabelleFisse!E$5),1,""))</f>
        <v/>
      </c>
      <c r="AL397" s="36" t="str">
        <f aca="false">IF(OR(U397="",L397=""),"",IF(OR(L397&lt;TabelleFisse!E$4,L397&gt;TabelleFisse!E$5),1,""))</f>
        <v/>
      </c>
      <c r="AM397" s="36" t="str">
        <f aca="false">IF(OR(U397="",K397=""),"",IF(K397&gt;TabelleFisse!E$6,1,""))</f>
        <v/>
      </c>
      <c r="AN397" s="36" t="str">
        <f aca="false">IF(OR(U397="",L397=""),"",IF(L397&gt;TabelleFisse!E$6,1,""))</f>
        <v/>
      </c>
      <c r="AP397" s="36" t="str">
        <f aca="false">IF(U397="","",_xlfn.IFNA(VLOOKUP(C397,Partecipanti!$N$10:$O$1203,2,0),1))</f>
        <v/>
      </c>
      <c r="AS397" s="37" t="str">
        <f aca="false">IF(R397=1,CONCATENATE(C397," ",1),"")</f>
        <v/>
      </c>
    </row>
    <row r="398" customFormat="false" ht="100.5" hidden="false" customHeight="true" outlineLevel="0" collapsed="false">
      <c r="A398" s="25" t="s">
        <v>681</v>
      </c>
      <c r="B398" s="21" t="str">
        <f aca="false">IF(Q398="","",Q398)</f>
        <v/>
      </c>
      <c r="C398" s="26" t="str">
        <f aca="false">IF(E398="","",CONCATENATE("L",A398))</f>
        <v/>
      </c>
      <c r="D398" s="27"/>
      <c r="E398" s="42"/>
      <c r="F398" s="39" t="str">
        <f aca="false">IF(E398="","",TRIM(#REF!))</f>
        <v/>
      </c>
      <c r="G398" s="40" t="str">
        <f aca="false">IF(E398="","",TRIM(UPPER(#REF!)))</f>
        <v/>
      </c>
      <c r="H398" s="44"/>
      <c r="I398" s="44"/>
      <c r="J398" s="43"/>
      <c r="K398" s="41"/>
      <c r="L398" s="41"/>
      <c r="M398" s="45"/>
      <c r="N398" s="42"/>
      <c r="O398" s="42"/>
      <c r="Q398" s="20" t="str">
        <f aca="false">IF(AND(R398="",S398="",U398=""),"",IF(OR(R398=1,S398=1),"ERRORI / ANOMALIE","OK"))</f>
        <v/>
      </c>
      <c r="R398" s="21" t="str">
        <f aca="false">IF(U398="","",IF(SUM(X398:AC398)+SUM(AF398:AP398)&gt;0,1,""))</f>
        <v/>
      </c>
      <c r="S398" s="21" t="str">
        <f aca="false">IF(U398="","",IF(_xlfn.IFNA(VLOOKUP(CONCATENATE(C398," ",1),Partecipanti!AE$10:AF$1203,2,0),1)=1,"",1))</f>
        <v/>
      </c>
      <c r="U398" s="36" t="str">
        <f aca="false">TRIM(E398)</f>
        <v/>
      </c>
      <c r="V398" s="36"/>
      <c r="W398" s="36" t="str">
        <f aca="false">IF(R398="","",1)</f>
        <v/>
      </c>
      <c r="X398" s="36" t="str">
        <f aca="false">IF(U398="","",IF(COUNTIF(U$7:U$601,U398)=1,"",COUNTIF(U$7:U$601,U398)))</f>
        <v/>
      </c>
      <c r="Y398" s="36" t="str">
        <f aca="false">IF(X398="","",IF(X398&gt;1,1,""))</f>
        <v/>
      </c>
      <c r="Z398" s="36" t="str">
        <f aca="false">IF(U398="","",IF(LEN(TRIM(U398))&lt;&gt;10,1,""))</f>
        <v/>
      </c>
      <c r="AB398" s="36" t="str">
        <f aca="false">IF(U398="","",IF(OR(LEN(TRIM(H398))&gt;250,LEN(TRIM(H398))&lt;1),1,""))</f>
        <v/>
      </c>
      <c r="AC398" s="36" t="str">
        <f aca="false">IF(U398="","",IF(OR(LEN(TRIM(H398))&gt;220,LEN(TRIM(H398))&lt;1),1,""))</f>
        <v/>
      </c>
      <c r="AD398" s="37" t="str">
        <f aca="false">IF(U398="","",LEN(TRIM(H398)))</f>
        <v/>
      </c>
      <c r="AF398" s="36" t="str">
        <f aca="false">IF(I398="","",_xlfn.IFNA(VLOOKUP(I398,TabelleFisse!$B$4:$C$21,2,0),1))</f>
        <v/>
      </c>
      <c r="AH398" s="36" t="str">
        <f aca="false">IF(U398="","",IF(OR(ISNUMBER(J398)=0,J398&lt;0),1,""))</f>
        <v/>
      </c>
      <c r="AI398" s="36" t="str">
        <f aca="false">IF(U398="","",IF(OR(ISNUMBER(M398)=0,M398&lt;0),1,""))</f>
        <v/>
      </c>
      <c r="AK398" s="36" t="str">
        <f aca="false">IF(OR(U398="",K398=""),"",IF(OR(K398&lt;TabelleFisse!E$4,K398&gt;TabelleFisse!E$5),1,""))</f>
        <v/>
      </c>
      <c r="AL398" s="36" t="str">
        <f aca="false">IF(OR(U398="",L398=""),"",IF(OR(L398&lt;TabelleFisse!E$4,L398&gt;TabelleFisse!E$5),1,""))</f>
        <v/>
      </c>
      <c r="AM398" s="36" t="str">
        <f aca="false">IF(OR(U398="",K398=""),"",IF(K398&gt;TabelleFisse!E$6,1,""))</f>
        <v/>
      </c>
      <c r="AN398" s="36" t="str">
        <f aca="false">IF(OR(U398="",L398=""),"",IF(L398&gt;TabelleFisse!E$6,1,""))</f>
        <v/>
      </c>
      <c r="AP398" s="36" t="str">
        <f aca="false">IF(U398="","",_xlfn.IFNA(VLOOKUP(C398,Partecipanti!$N$10:$O$1203,2,0),1))</f>
        <v/>
      </c>
      <c r="AS398" s="37" t="str">
        <f aca="false">IF(R398=1,CONCATENATE(C398," ",1),"")</f>
        <v/>
      </c>
    </row>
    <row r="399" customFormat="false" ht="100.5" hidden="false" customHeight="true" outlineLevel="0" collapsed="false">
      <c r="A399" s="25" t="s">
        <v>682</v>
      </c>
      <c r="B399" s="21" t="str">
        <f aca="false">IF(Q399="","",Q399)</f>
        <v/>
      </c>
      <c r="C399" s="26" t="str">
        <f aca="false">IF(E399="","",CONCATENATE("L",A399))</f>
        <v/>
      </c>
      <c r="D399" s="27"/>
      <c r="E399" s="42"/>
      <c r="F399" s="39" t="str">
        <f aca="false">IF(E399="","",TRIM(#REF!))</f>
        <v/>
      </c>
      <c r="G399" s="40" t="str">
        <f aca="false">IF(E399="","",TRIM(UPPER(#REF!)))</f>
        <v/>
      </c>
      <c r="H399" s="44"/>
      <c r="I399" s="44"/>
      <c r="J399" s="43"/>
      <c r="K399" s="41"/>
      <c r="L399" s="41"/>
      <c r="M399" s="45"/>
      <c r="N399" s="42"/>
      <c r="O399" s="42"/>
      <c r="Q399" s="20" t="str">
        <f aca="false">IF(AND(R399="",S399="",U399=""),"",IF(OR(R399=1,S399=1),"ERRORI / ANOMALIE","OK"))</f>
        <v/>
      </c>
      <c r="R399" s="21" t="str">
        <f aca="false">IF(U399="","",IF(SUM(X399:AC399)+SUM(AF399:AP399)&gt;0,1,""))</f>
        <v/>
      </c>
      <c r="S399" s="21" t="str">
        <f aca="false">IF(U399="","",IF(_xlfn.IFNA(VLOOKUP(CONCATENATE(C399," ",1),Partecipanti!AE$10:AF$1203,2,0),1)=1,"",1))</f>
        <v/>
      </c>
      <c r="U399" s="36" t="str">
        <f aca="false">TRIM(E399)</f>
        <v/>
      </c>
      <c r="V399" s="36"/>
      <c r="W399" s="36" t="str">
        <f aca="false">IF(R399="","",1)</f>
        <v/>
      </c>
      <c r="X399" s="36" t="str">
        <f aca="false">IF(U399="","",IF(COUNTIF(U$7:U$601,U399)=1,"",COUNTIF(U$7:U$601,U399)))</f>
        <v/>
      </c>
      <c r="Y399" s="36" t="str">
        <f aca="false">IF(X399="","",IF(X399&gt;1,1,""))</f>
        <v/>
      </c>
      <c r="Z399" s="36" t="str">
        <f aca="false">IF(U399="","",IF(LEN(TRIM(U399))&lt;&gt;10,1,""))</f>
        <v/>
      </c>
      <c r="AB399" s="36" t="str">
        <f aca="false">IF(U399="","",IF(OR(LEN(TRIM(H399))&gt;250,LEN(TRIM(H399))&lt;1),1,""))</f>
        <v/>
      </c>
      <c r="AC399" s="36" t="str">
        <f aca="false">IF(U399="","",IF(OR(LEN(TRIM(H399))&gt;220,LEN(TRIM(H399))&lt;1),1,""))</f>
        <v/>
      </c>
      <c r="AD399" s="37" t="str">
        <f aca="false">IF(U399="","",LEN(TRIM(H399)))</f>
        <v/>
      </c>
      <c r="AF399" s="36" t="str">
        <f aca="false">IF(I399="","",_xlfn.IFNA(VLOOKUP(I399,TabelleFisse!$B$4:$C$21,2,0),1))</f>
        <v/>
      </c>
      <c r="AH399" s="36" t="str">
        <f aca="false">IF(U399="","",IF(OR(ISNUMBER(J399)=0,J399&lt;0),1,""))</f>
        <v/>
      </c>
      <c r="AI399" s="36" t="str">
        <f aca="false">IF(U399="","",IF(OR(ISNUMBER(M399)=0,M399&lt;0),1,""))</f>
        <v/>
      </c>
      <c r="AK399" s="36" t="str">
        <f aca="false">IF(OR(U399="",K399=""),"",IF(OR(K399&lt;TabelleFisse!E$4,K399&gt;TabelleFisse!E$5),1,""))</f>
        <v/>
      </c>
      <c r="AL399" s="36" t="str">
        <f aca="false">IF(OR(U399="",L399=""),"",IF(OR(L399&lt;TabelleFisse!E$4,L399&gt;TabelleFisse!E$5),1,""))</f>
        <v/>
      </c>
      <c r="AM399" s="36" t="str">
        <f aca="false">IF(OR(U399="",K399=""),"",IF(K399&gt;TabelleFisse!E$6,1,""))</f>
        <v/>
      </c>
      <c r="AN399" s="36" t="str">
        <f aca="false">IF(OR(U399="",L399=""),"",IF(L399&gt;TabelleFisse!E$6,1,""))</f>
        <v/>
      </c>
      <c r="AP399" s="36" t="str">
        <f aca="false">IF(U399="","",_xlfn.IFNA(VLOOKUP(C399,Partecipanti!$N$10:$O$1203,2,0),1))</f>
        <v/>
      </c>
      <c r="AS399" s="37" t="str">
        <f aca="false">IF(R399=1,CONCATENATE(C399," ",1),"")</f>
        <v/>
      </c>
    </row>
    <row r="400" customFormat="false" ht="100.5" hidden="false" customHeight="true" outlineLevel="0" collapsed="false">
      <c r="A400" s="25" t="s">
        <v>683</v>
      </c>
      <c r="B400" s="21" t="str">
        <f aca="false">IF(Q400="","",Q400)</f>
        <v/>
      </c>
      <c r="C400" s="26" t="str">
        <f aca="false">IF(E400="","",CONCATENATE("L",A400))</f>
        <v/>
      </c>
      <c r="D400" s="27"/>
      <c r="E400" s="42"/>
      <c r="F400" s="39" t="str">
        <f aca="false">IF(E400="","",TRIM(#REF!))</f>
        <v/>
      </c>
      <c r="G400" s="40" t="str">
        <f aca="false">IF(E400="","",TRIM(UPPER(#REF!)))</f>
        <v/>
      </c>
      <c r="H400" s="44"/>
      <c r="I400" s="44"/>
      <c r="J400" s="43"/>
      <c r="K400" s="41"/>
      <c r="L400" s="41"/>
      <c r="M400" s="45"/>
      <c r="N400" s="42"/>
      <c r="O400" s="42"/>
      <c r="Q400" s="20" t="str">
        <f aca="false">IF(AND(R400="",S400="",U400=""),"",IF(OR(R400=1,S400=1),"ERRORI / ANOMALIE","OK"))</f>
        <v/>
      </c>
      <c r="R400" s="21" t="str">
        <f aca="false">IF(U400="","",IF(SUM(X400:AC400)+SUM(AF400:AP400)&gt;0,1,""))</f>
        <v/>
      </c>
      <c r="S400" s="21" t="str">
        <f aca="false">IF(U400="","",IF(_xlfn.IFNA(VLOOKUP(CONCATENATE(C400," ",1),Partecipanti!AE$10:AF$1203,2,0),1)=1,"",1))</f>
        <v/>
      </c>
      <c r="U400" s="36" t="str">
        <f aca="false">TRIM(E400)</f>
        <v/>
      </c>
      <c r="V400" s="36"/>
      <c r="W400" s="36" t="str">
        <f aca="false">IF(R400="","",1)</f>
        <v/>
      </c>
      <c r="X400" s="36" t="str">
        <f aca="false">IF(U400="","",IF(COUNTIF(U$7:U$601,U400)=1,"",COUNTIF(U$7:U$601,U400)))</f>
        <v/>
      </c>
      <c r="Y400" s="36" t="str">
        <f aca="false">IF(X400="","",IF(X400&gt;1,1,""))</f>
        <v/>
      </c>
      <c r="Z400" s="36" t="str">
        <f aca="false">IF(U400="","",IF(LEN(TRIM(U400))&lt;&gt;10,1,""))</f>
        <v/>
      </c>
      <c r="AB400" s="36" t="str">
        <f aca="false">IF(U400="","",IF(OR(LEN(TRIM(H400))&gt;250,LEN(TRIM(H400))&lt;1),1,""))</f>
        <v/>
      </c>
      <c r="AC400" s="36" t="str">
        <f aca="false">IF(U400="","",IF(OR(LEN(TRIM(H400))&gt;220,LEN(TRIM(H400))&lt;1),1,""))</f>
        <v/>
      </c>
      <c r="AD400" s="37" t="str">
        <f aca="false">IF(U400="","",LEN(TRIM(H400)))</f>
        <v/>
      </c>
      <c r="AF400" s="36" t="str">
        <f aca="false">IF(I400="","",_xlfn.IFNA(VLOOKUP(I400,TabelleFisse!$B$4:$C$21,2,0),1))</f>
        <v/>
      </c>
      <c r="AH400" s="36" t="str">
        <f aca="false">IF(U400="","",IF(OR(ISNUMBER(J400)=0,J400&lt;0),1,""))</f>
        <v/>
      </c>
      <c r="AI400" s="36" t="str">
        <f aca="false">IF(U400="","",IF(OR(ISNUMBER(M400)=0,M400&lt;0),1,""))</f>
        <v/>
      </c>
      <c r="AK400" s="36" t="str">
        <f aca="false">IF(OR(U400="",K400=""),"",IF(OR(K400&lt;TabelleFisse!E$4,K400&gt;TabelleFisse!E$5),1,""))</f>
        <v/>
      </c>
      <c r="AL400" s="36" t="str">
        <f aca="false">IF(OR(U400="",L400=""),"",IF(OR(L400&lt;TabelleFisse!E$4,L400&gt;TabelleFisse!E$5),1,""))</f>
        <v/>
      </c>
      <c r="AM400" s="36" t="str">
        <f aca="false">IF(OR(U400="",K400=""),"",IF(K400&gt;TabelleFisse!E$6,1,""))</f>
        <v/>
      </c>
      <c r="AN400" s="36" t="str">
        <f aca="false">IF(OR(U400="",L400=""),"",IF(L400&gt;TabelleFisse!E$6,1,""))</f>
        <v/>
      </c>
      <c r="AP400" s="36" t="str">
        <f aca="false">IF(U400="","",_xlfn.IFNA(VLOOKUP(C400,Partecipanti!$N$10:$O$1203,2,0),1))</f>
        <v/>
      </c>
      <c r="AS400" s="37" t="str">
        <f aca="false">IF(R400=1,CONCATENATE(C400," ",1),"")</f>
        <v/>
      </c>
    </row>
    <row r="401" customFormat="false" ht="100.5" hidden="false" customHeight="true" outlineLevel="0" collapsed="false">
      <c r="A401" s="25" t="s">
        <v>684</v>
      </c>
      <c r="B401" s="21" t="str">
        <f aca="false">IF(Q401="","",Q401)</f>
        <v/>
      </c>
      <c r="C401" s="26" t="str">
        <f aca="false">IF(E401="","",CONCATENATE("L",A401))</f>
        <v/>
      </c>
      <c r="D401" s="27"/>
      <c r="E401" s="42"/>
      <c r="F401" s="39" t="str">
        <f aca="false">IF(E401="","",TRIM(#REF!))</f>
        <v/>
      </c>
      <c r="G401" s="40" t="str">
        <f aca="false">IF(E401="","",TRIM(UPPER(#REF!)))</f>
        <v/>
      </c>
      <c r="H401" s="44"/>
      <c r="I401" s="44"/>
      <c r="J401" s="43"/>
      <c r="K401" s="41"/>
      <c r="L401" s="41"/>
      <c r="M401" s="45"/>
      <c r="N401" s="42"/>
      <c r="O401" s="42"/>
      <c r="Q401" s="20" t="str">
        <f aca="false">IF(AND(R401="",S401="",U401=""),"",IF(OR(R401=1,S401=1),"ERRORI / ANOMALIE","OK"))</f>
        <v/>
      </c>
      <c r="R401" s="21" t="str">
        <f aca="false">IF(U401="","",IF(SUM(X401:AC401)+SUM(AF401:AP401)&gt;0,1,""))</f>
        <v/>
      </c>
      <c r="S401" s="21" t="str">
        <f aca="false">IF(U401="","",IF(_xlfn.IFNA(VLOOKUP(CONCATENATE(C401," ",1),Partecipanti!AE$10:AF$1203,2,0),1)=1,"",1))</f>
        <v/>
      </c>
      <c r="U401" s="36" t="str">
        <f aca="false">TRIM(E401)</f>
        <v/>
      </c>
      <c r="V401" s="36"/>
      <c r="W401" s="36" t="str">
        <f aca="false">IF(R401="","",1)</f>
        <v/>
      </c>
      <c r="X401" s="36" t="str">
        <f aca="false">IF(U401="","",IF(COUNTIF(U$7:U$601,U401)=1,"",COUNTIF(U$7:U$601,U401)))</f>
        <v/>
      </c>
      <c r="Y401" s="36" t="str">
        <f aca="false">IF(X401="","",IF(X401&gt;1,1,""))</f>
        <v/>
      </c>
      <c r="Z401" s="36" t="str">
        <f aca="false">IF(U401="","",IF(LEN(TRIM(U401))&lt;&gt;10,1,""))</f>
        <v/>
      </c>
      <c r="AB401" s="36" t="str">
        <f aca="false">IF(U401="","",IF(OR(LEN(TRIM(H401))&gt;250,LEN(TRIM(H401))&lt;1),1,""))</f>
        <v/>
      </c>
      <c r="AC401" s="36" t="str">
        <f aca="false">IF(U401="","",IF(OR(LEN(TRIM(H401))&gt;220,LEN(TRIM(H401))&lt;1),1,""))</f>
        <v/>
      </c>
      <c r="AD401" s="37" t="str">
        <f aca="false">IF(U401="","",LEN(TRIM(H401)))</f>
        <v/>
      </c>
      <c r="AF401" s="36" t="str">
        <f aca="false">IF(I401="","",_xlfn.IFNA(VLOOKUP(I401,TabelleFisse!$B$4:$C$21,2,0),1))</f>
        <v/>
      </c>
      <c r="AH401" s="36" t="str">
        <f aca="false">IF(U401="","",IF(OR(ISNUMBER(J401)=0,J401&lt;0),1,""))</f>
        <v/>
      </c>
      <c r="AI401" s="36" t="str">
        <f aca="false">IF(U401="","",IF(OR(ISNUMBER(M401)=0,M401&lt;0),1,""))</f>
        <v/>
      </c>
      <c r="AK401" s="36" t="str">
        <f aca="false">IF(OR(U401="",K401=""),"",IF(OR(K401&lt;TabelleFisse!E$4,K401&gt;TabelleFisse!E$5),1,""))</f>
        <v/>
      </c>
      <c r="AL401" s="36" t="str">
        <f aca="false">IF(OR(U401="",L401=""),"",IF(OR(L401&lt;TabelleFisse!E$4,L401&gt;TabelleFisse!E$5),1,""))</f>
        <v/>
      </c>
      <c r="AM401" s="36" t="str">
        <f aca="false">IF(OR(U401="",K401=""),"",IF(K401&gt;TabelleFisse!E$6,1,""))</f>
        <v/>
      </c>
      <c r="AN401" s="36" t="str">
        <f aca="false">IF(OR(U401="",L401=""),"",IF(L401&gt;TabelleFisse!E$6,1,""))</f>
        <v/>
      </c>
      <c r="AP401" s="36" t="str">
        <f aca="false">IF(U401="","",_xlfn.IFNA(VLOOKUP(C401,Partecipanti!$N$10:$O$1203,2,0),1))</f>
        <v/>
      </c>
      <c r="AS401" s="37" t="str">
        <f aca="false">IF(R401=1,CONCATENATE(C401," ",1),"")</f>
        <v/>
      </c>
    </row>
    <row r="402" customFormat="false" ht="100.5" hidden="false" customHeight="true" outlineLevel="0" collapsed="false">
      <c r="A402" s="25" t="s">
        <v>685</v>
      </c>
      <c r="B402" s="21" t="str">
        <f aca="false">IF(Q402="","",Q402)</f>
        <v/>
      </c>
      <c r="C402" s="26" t="str">
        <f aca="false">IF(E402="","",CONCATENATE("L",A402))</f>
        <v/>
      </c>
      <c r="D402" s="27"/>
      <c r="E402" s="42"/>
      <c r="F402" s="39" t="str">
        <f aca="false">IF(E402="","",TRIM(#REF!))</f>
        <v/>
      </c>
      <c r="G402" s="40" t="str">
        <f aca="false">IF(E402="","",TRIM(UPPER(#REF!)))</f>
        <v/>
      </c>
      <c r="H402" s="44"/>
      <c r="I402" s="44"/>
      <c r="J402" s="43"/>
      <c r="K402" s="41"/>
      <c r="L402" s="41"/>
      <c r="M402" s="45"/>
      <c r="N402" s="42"/>
      <c r="O402" s="42"/>
      <c r="Q402" s="20" t="str">
        <f aca="false">IF(AND(R402="",S402="",U402=""),"",IF(OR(R402=1,S402=1),"ERRORI / ANOMALIE","OK"))</f>
        <v/>
      </c>
      <c r="R402" s="21" t="str">
        <f aca="false">IF(U402="","",IF(SUM(X402:AC402)+SUM(AF402:AP402)&gt;0,1,""))</f>
        <v/>
      </c>
      <c r="S402" s="21" t="str">
        <f aca="false">IF(U402="","",IF(_xlfn.IFNA(VLOOKUP(CONCATENATE(C402," ",1),Partecipanti!AE$10:AF$1203,2,0),1)=1,"",1))</f>
        <v/>
      </c>
      <c r="U402" s="36" t="str">
        <f aca="false">TRIM(E402)</f>
        <v/>
      </c>
      <c r="V402" s="36"/>
      <c r="W402" s="36" t="str">
        <f aca="false">IF(R402="","",1)</f>
        <v/>
      </c>
      <c r="X402" s="36" t="str">
        <f aca="false">IF(U402="","",IF(COUNTIF(U$7:U$601,U402)=1,"",COUNTIF(U$7:U$601,U402)))</f>
        <v/>
      </c>
      <c r="Y402" s="36" t="str">
        <f aca="false">IF(X402="","",IF(X402&gt;1,1,""))</f>
        <v/>
      </c>
      <c r="Z402" s="36" t="str">
        <f aca="false">IF(U402="","",IF(LEN(TRIM(U402))&lt;&gt;10,1,""))</f>
        <v/>
      </c>
      <c r="AB402" s="36" t="str">
        <f aca="false">IF(U402="","",IF(OR(LEN(TRIM(H402))&gt;250,LEN(TRIM(H402))&lt;1),1,""))</f>
        <v/>
      </c>
      <c r="AC402" s="36" t="str">
        <f aca="false">IF(U402="","",IF(OR(LEN(TRIM(H402))&gt;220,LEN(TRIM(H402))&lt;1),1,""))</f>
        <v/>
      </c>
      <c r="AD402" s="37" t="str">
        <f aca="false">IF(U402="","",LEN(TRIM(H402)))</f>
        <v/>
      </c>
      <c r="AF402" s="36" t="str">
        <f aca="false">IF(I402="","",_xlfn.IFNA(VLOOKUP(I402,TabelleFisse!$B$4:$C$21,2,0),1))</f>
        <v/>
      </c>
      <c r="AH402" s="36" t="str">
        <f aca="false">IF(U402="","",IF(OR(ISNUMBER(J402)=0,J402&lt;0),1,""))</f>
        <v/>
      </c>
      <c r="AI402" s="36" t="str">
        <f aca="false">IF(U402="","",IF(OR(ISNUMBER(M402)=0,M402&lt;0),1,""))</f>
        <v/>
      </c>
      <c r="AK402" s="36" t="str">
        <f aca="false">IF(OR(U402="",K402=""),"",IF(OR(K402&lt;TabelleFisse!E$4,K402&gt;TabelleFisse!E$5),1,""))</f>
        <v/>
      </c>
      <c r="AL402" s="36" t="str">
        <f aca="false">IF(OR(U402="",L402=""),"",IF(OR(L402&lt;TabelleFisse!E$4,L402&gt;TabelleFisse!E$5),1,""))</f>
        <v/>
      </c>
      <c r="AM402" s="36" t="str">
        <f aca="false">IF(OR(U402="",K402=""),"",IF(K402&gt;TabelleFisse!E$6,1,""))</f>
        <v/>
      </c>
      <c r="AN402" s="36" t="str">
        <f aca="false">IF(OR(U402="",L402=""),"",IF(L402&gt;TabelleFisse!E$6,1,""))</f>
        <v/>
      </c>
      <c r="AP402" s="36" t="str">
        <f aca="false">IF(U402="","",_xlfn.IFNA(VLOOKUP(C402,Partecipanti!$N$10:$O$1203,2,0),1))</f>
        <v/>
      </c>
      <c r="AS402" s="37" t="str">
        <f aca="false">IF(R402=1,CONCATENATE(C402," ",1),"")</f>
        <v/>
      </c>
    </row>
    <row r="403" customFormat="false" ht="100.5" hidden="false" customHeight="true" outlineLevel="0" collapsed="false">
      <c r="A403" s="25" t="s">
        <v>686</v>
      </c>
      <c r="B403" s="21" t="str">
        <f aca="false">IF(Q403="","",Q403)</f>
        <v/>
      </c>
      <c r="C403" s="26" t="str">
        <f aca="false">IF(E403="","",CONCATENATE("L",A403))</f>
        <v/>
      </c>
      <c r="D403" s="27"/>
      <c r="E403" s="42"/>
      <c r="F403" s="39" t="str">
        <f aca="false">IF(E403="","",TRIM(#REF!))</f>
        <v/>
      </c>
      <c r="G403" s="40" t="str">
        <f aca="false">IF(E403="","",TRIM(UPPER(#REF!)))</f>
        <v/>
      </c>
      <c r="H403" s="44"/>
      <c r="I403" s="44"/>
      <c r="J403" s="43"/>
      <c r="K403" s="41"/>
      <c r="L403" s="41"/>
      <c r="M403" s="45"/>
      <c r="N403" s="42"/>
      <c r="O403" s="42"/>
      <c r="Q403" s="20" t="str">
        <f aca="false">IF(AND(R403="",S403="",U403=""),"",IF(OR(R403=1,S403=1),"ERRORI / ANOMALIE","OK"))</f>
        <v/>
      </c>
      <c r="R403" s="21" t="str">
        <f aca="false">IF(U403="","",IF(SUM(X403:AC403)+SUM(AF403:AP403)&gt;0,1,""))</f>
        <v/>
      </c>
      <c r="S403" s="21" t="str">
        <f aca="false">IF(U403="","",IF(_xlfn.IFNA(VLOOKUP(CONCATENATE(C403," ",1),Partecipanti!AE$10:AF$1203,2,0),1)=1,"",1))</f>
        <v/>
      </c>
      <c r="U403" s="36" t="str">
        <f aca="false">TRIM(E403)</f>
        <v/>
      </c>
      <c r="V403" s="36"/>
      <c r="W403" s="36" t="str">
        <f aca="false">IF(R403="","",1)</f>
        <v/>
      </c>
      <c r="X403" s="36" t="str">
        <f aca="false">IF(U403="","",IF(COUNTIF(U$7:U$601,U403)=1,"",COUNTIF(U$7:U$601,U403)))</f>
        <v/>
      </c>
      <c r="Y403" s="36" t="str">
        <f aca="false">IF(X403="","",IF(X403&gt;1,1,""))</f>
        <v/>
      </c>
      <c r="Z403" s="36" t="str">
        <f aca="false">IF(U403="","",IF(LEN(TRIM(U403))&lt;&gt;10,1,""))</f>
        <v/>
      </c>
      <c r="AB403" s="36" t="str">
        <f aca="false">IF(U403="","",IF(OR(LEN(TRIM(H403))&gt;250,LEN(TRIM(H403))&lt;1),1,""))</f>
        <v/>
      </c>
      <c r="AC403" s="36" t="str">
        <f aca="false">IF(U403="","",IF(OR(LEN(TRIM(H403))&gt;220,LEN(TRIM(H403))&lt;1),1,""))</f>
        <v/>
      </c>
      <c r="AD403" s="37" t="str">
        <f aca="false">IF(U403="","",LEN(TRIM(H403)))</f>
        <v/>
      </c>
      <c r="AF403" s="36" t="str">
        <f aca="false">IF(I403="","",_xlfn.IFNA(VLOOKUP(I403,TabelleFisse!$B$4:$C$21,2,0),1))</f>
        <v/>
      </c>
      <c r="AH403" s="36" t="str">
        <f aca="false">IF(U403="","",IF(OR(ISNUMBER(J403)=0,J403&lt;0),1,""))</f>
        <v/>
      </c>
      <c r="AI403" s="36" t="str">
        <f aca="false">IF(U403="","",IF(OR(ISNUMBER(M403)=0,M403&lt;0),1,""))</f>
        <v/>
      </c>
      <c r="AK403" s="36" t="str">
        <f aca="false">IF(OR(U403="",K403=""),"",IF(OR(K403&lt;TabelleFisse!E$4,K403&gt;TabelleFisse!E$5),1,""))</f>
        <v/>
      </c>
      <c r="AL403" s="36" t="str">
        <f aca="false">IF(OR(U403="",L403=""),"",IF(OR(L403&lt;TabelleFisse!E$4,L403&gt;TabelleFisse!E$5),1,""))</f>
        <v/>
      </c>
      <c r="AM403" s="36" t="str">
        <f aca="false">IF(OR(U403="",K403=""),"",IF(K403&gt;TabelleFisse!E$6,1,""))</f>
        <v/>
      </c>
      <c r="AN403" s="36" t="str">
        <f aca="false">IF(OR(U403="",L403=""),"",IF(L403&gt;TabelleFisse!E$6,1,""))</f>
        <v/>
      </c>
      <c r="AP403" s="36" t="str">
        <f aca="false">IF(U403="","",_xlfn.IFNA(VLOOKUP(C403,Partecipanti!$N$10:$O$1203,2,0),1))</f>
        <v/>
      </c>
      <c r="AS403" s="37" t="str">
        <f aca="false">IF(R403=1,CONCATENATE(C403," ",1),"")</f>
        <v/>
      </c>
    </row>
    <row r="404" customFormat="false" ht="100.5" hidden="false" customHeight="true" outlineLevel="0" collapsed="false">
      <c r="A404" s="25" t="s">
        <v>687</v>
      </c>
      <c r="B404" s="21" t="str">
        <f aca="false">IF(Q404="","",Q404)</f>
        <v/>
      </c>
      <c r="C404" s="26" t="str">
        <f aca="false">IF(E404="","",CONCATENATE("L",A404))</f>
        <v/>
      </c>
      <c r="D404" s="27"/>
      <c r="E404" s="42"/>
      <c r="F404" s="39" t="str">
        <f aca="false">IF(E404="","",TRIM(#REF!))</f>
        <v/>
      </c>
      <c r="G404" s="40" t="str">
        <f aca="false">IF(E404="","",TRIM(UPPER(#REF!)))</f>
        <v/>
      </c>
      <c r="H404" s="44"/>
      <c r="I404" s="44"/>
      <c r="J404" s="43"/>
      <c r="K404" s="41"/>
      <c r="L404" s="41"/>
      <c r="M404" s="45"/>
      <c r="N404" s="42"/>
      <c r="O404" s="42"/>
      <c r="Q404" s="20" t="str">
        <f aca="false">IF(AND(R404="",S404="",U404=""),"",IF(OR(R404=1,S404=1),"ERRORI / ANOMALIE","OK"))</f>
        <v/>
      </c>
      <c r="R404" s="21" t="str">
        <f aca="false">IF(U404="","",IF(SUM(X404:AC404)+SUM(AF404:AP404)&gt;0,1,""))</f>
        <v/>
      </c>
      <c r="S404" s="21" t="str">
        <f aca="false">IF(U404="","",IF(_xlfn.IFNA(VLOOKUP(CONCATENATE(C404," ",1),Partecipanti!AE$10:AF$1203,2,0),1)=1,"",1))</f>
        <v/>
      </c>
      <c r="U404" s="36" t="str">
        <f aca="false">TRIM(E404)</f>
        <v/>
      </c>
      <c r="V404" s="36"/>
      <c r="W404" s="36" t="str">
        <f aca="false">IF(R404="","",1)</f>
        <v/>
      </c>
      <c r="X404" s="36" t="str">
        <f aca="false">IF(U404="","",IF(COUNTIF(U$7:U$601,U404)=1,"",COUNTIF(U$7:U$601,U404)))</f>
        <v/>
      </c>
      <c r="Y404" s="36" t="str">
        <f aca="false">IF(X404="","",IF(X404&gt;1,1,""))</f>
        <v/>
      </c>
      <c r="Z404" s="36" t="str">
        <f aca="false">IF(U404="","",IF(LEN(TRIM(U404))&lt;&gt;10,1,""))</f>
        <v/>
      </c>
      <c r="AB404" s="36" t="str">
        <f aca="false">IF(U404="","",IF(OR(LEN(TRIM(H404))&gt;250,LEN(TRIM(H404))&lt;1),1,""))</f>
        <v/>
      </c>
      <c r="AC404" s="36" t="str">
        <f aca="false">IF(U404="","",IF(OR(LEN(TRIM(H404))&gt;220,LEN(TRIM(H404))&lt;1),1,""))</f>
        <v/>
      </c>
      <c r="AD404" s="37" t="str">
        <f aca="false">IF(U404="","",LEN(TRIM(H404)))</f>
        <v/>
      </c>
      <c r="AF404" s="36" t="str">
        <f aca="false">IF(I404="","",_xlfn.IFNA(VLOOKUP(I404,TabelleFisse!$B$4:$C$21,2,0),1))</f>
        <v/>
      </c>
      <c r="AH404" s="36" t="str">
        <f aca="false">IF(U404="","",IF(OR(ISNUMBER(J404)=0,J404&lt;0),1,""))</f>
        <v/>
      </c>
      <c r="AI404" s="36" t="str">
        <f aca="false">IF(U404="","",IF(OR(ISNUMBER(M404)=0,M404&lt;0),1,""))</f>
        <v/>
      </c>
      <c r="AK404" s="36" t="str">
        <f aca="false">IF(OR(U404="",K404=""),"",IF(OR(K404&lt;TabelleFisse!E$4,K404&gt;TabelleFisse!E$5),1,""))</f>
        <v/>
      </c>
      <c r="AL404" s="36" t="str">
        <f aca="false">IF(OR(U404="",L404=""),"",IF(OR(L404&lt;TabelleFisse!E$4,L404&gt;TabelleFisse!E$5),1,""))</f>
        <v/>
      </c>
      <c r="AM404" s="36" t="str">
        <f aca="false">IF(OR(U404="",K404=""),"",IF(K404&gt;TabelleFisse!E$6,1,""))</f>
        <v/>
      </c>
      <c r="AN404" s="36" t="str">
        <f aca="false">IF(OR(U404="",L404=""),"",IF(L404&gt;TabelleFisse!E$6,1,""))</f>
        <v/>
      </c>
      <c r="AP404" s="36" t="str">
        <f aca="false">IF(U404="","",_xlfn.IFNA(VLOOKUP(C404,Partecipanti!$N$10:$O$1203,2,0),1))</f>
        <v/>
      </c>
      <c r="AS404" s="37" t="str">
        <f aca="false">IF(R404=1,CONCATENATE(C404," ",1),"")</f>
        <v/>
      </c>
    </row>
    <row r="405" customFormat="false" ht="100.5" hidden="false" customHeight="true" outlineLevel="0" collapsed="false">
      <c r="A405" s="25" t="s">
        <v>688</v>
      </c>
      <c r="B405" s="21" t="str">
        <f aca="false">IF(Q405="","",Q405)</f>
        <v/>
      </c>
      <c r="C405" s="26" t="str">
        <f aca="false">IF(E405="","",CONCATENATE("L",A405))</f>
        <v/>
      </c>
      <c r="D405" s="27"/>
      <c r="E405" s="42"/>
      <c r="F405" s="39" t="str">
        <f aca="false">IF(E405="","",TRIM(#REF!))</f>
        <v/>
      </c>
      <c r="G405" s="40" t="str">
        <f aca="false">IF(E405="","",TRIM(UPPER(#REF!)))</f>
        <v/>
      </c>
      <c r="H405" s="44"/>
      <c r="I405" s="44"/>
      <c r="J405" s="43"/>
      <c r="K405" s="41"/>
      <c r="L405" s="41"/>
      <c r="M405" s="45"/>
      <c r="N405" s="42"/>
      <c r="O405" s="42"/>
      <c r="Q405" s="20" t="str">
        <f aca="false">IF(AND(R405="",S405="",U405=""),"",IF(OR(R405=1,S405=1),"ERRORI / ANOMALIE","OK"))</f>
        <v/>
      </c>
      <c r="R405" s="21" t="str">
        <f aca="false">IF(U405="","",IF(SUM(X405:AC405)+SUM(AF405:AP405)&gt;0,1,""))</f>
        <v/>
      </c>
      <c r="S405" s="21" t="str">
        <f aca="false">IF(U405="","",IF(_xlfn.IFNA(VLOOKUP(CONCATENATE(C405," ",1),Partecipanti!AE$10:AF$1203,2,0),1)=1,"",1))</f>
        <v/>
      </c>
      <c r="U405" s="36" t="str">
        <f aca="false">TRIM(E405)</f>
        <v/>
      </c>
      <c r="V405" s="36"/>
      <c r="W405" s="36" t="str">
        <f aca="false">IF(R405="","",1)</f>
        <v/>
      </c>
      <c r="X405" s="36" t="str">
        <f aca="false">IF(U405="","",IF(COUNTIF(U$7:U$601,U405)=1,"",COUNTIF(U$7:U$601,U405)))</f>
        <v/>
      </c>
      <c r="Y405" s="36" t="str">
        <f aca="false">IF(X405="","",IF(X405&gt;1,1,""))</f>
        <v/>
      </c>
      <c r="Z405" s="36" t="str">
        <f aca="false">IF(U405="","",IF(LEN(TRIM(U405))&lt;&gt;10,1,""))</f>
        <v/>
      </c>
      <c r="AB405" s="36" t="str">
        <f aca="false">IF(U405="","",IF(OR(LEN(TRIM(H405))&gt;250,LEN(TRIM(H405))&lt;1),1,""))</f>
        <v/>
      </c>
      <c r="AC405" s="36" t="str">
        <f aca="false">IF(U405="","",IF(OR(LEN(TRIM(H405))&gt;220,LEN(TRIM(H405))&lt;1),1,""))</f>
        <v/>
      </c>
      <c r="AD405" s="37" t="str">
        <f aca="false">IF(U405="","",LEN(TRIM(H405)))</f>
        <v/>
      </c>
      <c r="AF405" s="36" t="str">
        <f aca="false">IF(I405="","",_xlfn.IFNA(VLOOKUP(I405,TabelleFisse!$B$4:$C$21,2,0),1))</f>
        <v/>
      </c>
      <c r="AH405" s="36" t="str">
        <f aca="false">IF(U405="","",IF(OR(ISNUMBER(J405)=0,J405&lt;0),1,""))</f>
        <v/>
      </c>
      <c r="AI405" s="36" t="str">
        <f aca="false">IF(U405="","",IF(OR(ISNUMBER(M405)=0,M405&lt;0),1,""))</f>
        <v/>
      </c>
      <c r="AK405" s="36" t="str">
        <f aca="false">IF(OR(U405="",K405=""),"",IF(OR(K405&lt;TabelleFisse!E$4,K405&gt;TabelleFisse!E$5),1,""))</f>
        <v/>
      </c>
      <c r="AL405" s="36" t="str">
        <f aca="false">IF(OR(U405="",L405=""),"",IF(OR(L405&lt;TabelleFisse!E$4,L405&gt;TabelleFisse!E$5),1,""))</f>
        <v/>
      </c>
      <c r="AM405" s="36" t="str">
        <f aca="false">IF(OR(U405="",K405=""),"",IF(K405&gt;TabelleFisse!E$6,1,""))</f>
        <v/>
      </c>
      <c r="AN405" s="36" t="str">
        <f aca="false">IF(OR(U405="",L405=""),"",IF(L405&gt;TabelleFisse!E$6,1,""))</f>
        <v/>
      </c>
      <c r="AP405" s="36" t="str">
        <f aca="false">IF(U405="","",_xlfn.IFNA(VLOOKUP(C405,Partecipanti!$N$10:$O$1203,2,0),1))</f>
        <v/>
      </c>
      <c r="AS405" s="37" t="str">
        <f aca="false">IF(R405=1,CONCATENATE(C405," ",1),"")</f>
        <v/>
      </c>
    </row>
    <row r="406" customFormat="false" ht="100.5" hidden="false" customHeight="true" outlineLevel="0" collapsed="false">
      <c r="A406" s="25" t="s">
        <v>689</v>
      </c>
      <c r="B406" s="21" t="str">
        <f aca="false">IF(Q406="","",Q406)</f>
        <v/>
      </c>
      <c r="C406" s="26" t="str">
        <f aca="false">IF(E406="","",CONCATENATE("L",A406))</f>
        <v/>
      </c>
      <c r="D406" s="27"/>
      <c r="E406" s="42"/>
      <c r="F406" s="39" t="str">
        <f aca="false">IF(E406="","",TRIM(#REF!))</f>
        <v/>
      </c>
      <c r="G406" s="40" t="str">
        <f aca="false">IF(E406="","",TRIM(UPPER(#REF!)))</f>
        <v/>
      </c>
      <c r="H406" s="44"/>
      <c r="I406" s="44"/>
      <c r="J406" s="43"/>
      <c r="K406" s="41"/>
      <c r="L406" s="41"/>
      <c r="M406" s="45"/>
      <c r="N406" s="42"/>
      <c r="O406" s="42"/>
      <c r="Q406" s="20" t="str">
        <f aca="false">IF(AND(R406="",S406="",U406=""),"",IF(OR(R406=1,S406=1),"ERRORI / ANOMALIE","OK"))</f>
        <v/>
      </c>
      <c r="R406" s="21" t="str">
        <f aca="false">IF(U406="","",IF(SUM(X406:AC406)+SUM(AF406:AP406)&gt;0,1,""))</f>
        <v/>
      </c>
      <c r="S406" s="21" t="str">
        <f aca="false">IF(U406="","",IF(_xlfn.IFNA(VLOOKUP(CONCATENATE(C406," ",1),Partecipanti!AE$10:AF$1203,2,0),1)=1,"",1))</f>
        <v/>
      </c>
      <c r="U406" s="36" t="str">
        <f aca="false">TRIM(E406)</f>
        <v/>
      </c>
      <c r="V406" s="36"/>
      <c r="W406" s="36" t="str">
        <f aca="false">IF(R406="","",1)</f>
        <v/>
      </c>
      <c r="X406" s="36" t="str">
        <f aca="false">IF(U406="","",IF(COUNTIF(U$7:U$601,U406)=1,"",COUNTIF(U$7:U$601,U406)))</f>
        <v/>
      </c>
      <c r="Y406" s="36" t="str">
        <f aca="false">IF(X406="","",IF(X406&gt;1,1,""))</f>
        <v/>
      </c>
      <c r="Z406" s="36" t="str">
        <f aca="false">IF(U406="","",IF(LEN(TRIM(U406))&lt;&gt;10,1,""))</f>
        <v/>
      </c>
      <c r="AB406" s="36" t="str">
        <f aca="false">IF(U406="","",IF(OR(LEN(TRIM(H406))&gt;250,LEN(TRIM(H406))&lt;1),1,""))</f>
        <v/>
      </c>
      <c r="AC406" s="36" t="str">
        <f aca="false">IF(U406="","",IF(OR(LEN(TRIM(H406))&gt;220,LEN(TRIM(H406))&lt;1),1,""))</f>
        <v/>
      </c>
      <c r="AD406" s="37" t="str">
        <f aca="false">IF(U406="","",LEN(TRIM(H406)))</f>
        <v/>
      </c>
      <c r="AF406" s="36" t="str">
        <f aca="false">IF(I406="","",_xlfn.IFNA(VLOOKUP(I406,TabelleFisse!$B$4:$C$21,2,0),1))</f>
        <v/>
      </c>
      <c r="AH406" s="36" t="str">
        <f aca="false">IF(U406="","",IF(OR(ISNUMBER(J406)=0,J406&lt;0),1,""))</f>
        <v/>
      </c>
      <c r="AI406" s="36" t="str">
        <f aca="false">IF(U406="","",IF(OR(ISNUMBER(M406)=0,M406&lt;0),1,""))</f>
        <v/>
      </c>
      <c r="AK406" s="36" t="str">
        <f aca="false">IF(OR(U406="",K406=""),"",IF(OR(K406&lt;TabelleFisse!E$4,K406&gt;TabelleFisse!E$5),1,""))</f>
        <v/>
      </c>
      <c r="AL406" s="36" t="str">
        <f aca="false">IF(OR(U406="",L406=""),"",IF(OR(L406&lt;TabelleFisse!E$4,L406&gt;TabelleFisse!E$5),1,""))</f>
        <v/>
      </c>
      <c r="AM406" s="36" t="str">
        <f aca="false">IF(OR(U406="",K406=""),"",IF(K406&gt;TabelleFisse!E$6,1,""))</f>
        <v/>
      </c>
      <c r="AN406" s="36" t="str">
        <f aca="false">IF(OR(U406="",L406=""),"",IF(L406&gt;TabelleFisse!E$6,1,""))</f>
        <v/>
      </c>
      <c r="AP406" s="36" t="str">
        <f aca="false">IF(U406="","",_xlfn.IFNA(VLOOKUP(C406,Partecipanti!$N$10:$O$1203,2,0),1))</f>
        <v/>
      </c>
      <c r="AS406" s="37" t="str">
        <f aca="false">IF(R406=1,CONCATENATE(C406," ",1),"")</f>
        <v/>
      </c>
    </row>
    <row r="407" customFormat="false" ht="100.5" hidden="false" customHeight="true" outlineLevel="0" collapsed="false">
      <c r="A407" s="25" t="s">
        <v>690</v>
      </c>
      <c r="B407" s="21" t="str">
        <f aca="false">IF(Q407="","",Q407)</f>
        <v/>
      </c>
      <c r="C407" s="26" t="str">
        <f aca="false">IF(E407="","",CONCATENATE("L",A407))</f>
        <v/>
      </c>
      <c r="D407" s="27"/>
      <c r="E407" s="42"/>
      <c r="F407" s="39" t="str">
        <f aca="false">IF(E407="","",TRIM(#REF!))</f>
        <v/>
      </c>
      <c r="G407" s="40" t="str">
        <f aca="false">IF(E407="","",TRIM(UPPER(#REF!)))</f>
        <v/>
      </c>
      <c r="H407" s="44"/>
      <c r="I407" s="44"/>
      <c r="J407" s="43"/>
      <c r="K407" s="41"/>
      <c r="L407" s="41"/>
      <c r="M407" s="45"/>
      <c r="N407" s="42"/>
      <c r="O407" s="42"/>
      <c r="Q407" s="20" t="str">
        <f aca="false">IF(AND(R407="",S407="",U407=""),"",IF(OR(R407=1,S407=1),"ERRORI / ANOMALIE","OK"))</f>
        <v/>
      </c>
      <c r="R407" s="21" t="str">
        <f aca="false">IF(U407="","",IF(SUM(X407:AC407)+SUM(AF407:AP407)&gt;0,1,""))</f>
        <v/>
      </c>
      <c r="S407" s="21" t="str">
        <f aca="false">IF(U407="","",IF(_xlfn.IFNA(VLOOKUP(CONCATENATE(C407," ",1),Partecipanti!AE$10:AF$1203,2,0),1)=1,"",1))</f>
        <v/>
      </c>
      <c r="U407" s="36" t="str">
        <f aca="false">TRIM(E407)</f>
        <v/>
      </c>
      <c r="V407" s="36"/>
      <c r="W407" s="36" t="str">
        <f aca="false">IF(R407="","",1)</f>
        <v/>
      </c>
      <c r="X407" s="36" t="str">
        <f aca="false">IF(U407="","",IF(COUNTIF(U$7:U$601,U407)=1,"",COUNTIF(U$7:U$601,U407)))</f>
        <v/>
      </c>
      <c r="Y407" s="36" t="str">
        <f aca="false">IF(X407="","",IF(X407&gt;1,1,""))</f>
        <v/>
      </c>
      <c r="Z407" s="36" t="str">
        <f aca="false">IF(U407="","",IF(LEN(TRIM(U407))&lt;&gt;10,1,""))</f>
        <v/>
      </c>
      <c r="AB407" s="36" t="str">
        <f aca="false">IF(U407="","",IF(OR(LEN(TRIM(H407))&gt;250,LEN(TRIM(H407))&lt;1),1,""))</f>
        <v/>
      </c>
      <c r="AC407" s="36" t="str">
        <f aca="false">IF(U407="","",IF(OR(LEN(TRIM(H407))&gt;220,LEN(TRIM(H407))&lt;1),1,""))</f>
        <v/>
      </c>
      <c r="AD407" s="37" t="str">
        <f aca="false">IF(U407="","",LEN(TRIM(H407)))</f>
        <v/>
      </c>
      <c r="AF407" s="36" t="str">
        <f aca="false">IF(I407="","",_xlfn.IFNA(VLOOKUP(I407,TabelleFisse!$B$4:$C$21,2,0),1))</f>
        <v/>
      </c>
      <c r="AH407" s="36" t="str">
        <f aca="false">IF(U407="","",IF(OR(ISNUMBER(J407)=0,J407&lt;0),1,""))</f>
        <v/>
      </c>
      <c r="AI407" s="36" t="str">
        <f aca="false">IF(U407="","",IF(OR(ISNUMBER(M407)=0,M407&lt;0),1,""))</f>
        <v/>
      </c>
      <c r="AK407" s="36" t="str">
        <f aca="false">IF(OR(U407="",K407=""),"",IF(OR(K407&lt;TabelleFisse!E$4,K407&gt;TabelleFisse!E$5),1,""))</f>
        <v/>
      </c>
      <c r="AL407" s="36" t="str">
        <f aca="false">IF(OR(U407="",L407=""),"",IF(OR(L407&lt;TabelleFisse!E$4,L407&gt;TabelleFisse!E$5),1,""))</f>
        <v/>
      </c>
      <c r="AM407" s="36" t="str">
        <f aca="false">IF(OR(U407="",K407=""),"",IF(K407&gt;TabelleFisse!E$6,1,""))</f>
        <v/>
      </c>
      <c r="AN407" s="36" t="str">
        <f aca="false">IF(OR(U407="",L407=""),"",IF(L407&gt;TabelleFisse!E$6,1,""))</f>
        <v/>
      </c>
      <c r="AP407" s="36" t="str">
        <f aca="false">IF(U407="","",_xlfn.IFNA(VLOOKUP(C407,Partecipanti!$N$10:$O$1203,2,0),1))</f>
        <v/>
      </c>
      <c r="AS407" s="37" t="str">
        <f aca="false">IF(R407=1,CONCATENATE(C407," ",1),"")</f>
        <v/>
      </c>
    </row>
    <row r="408" customFormat="false" ht="100.5" hidden="false" customHeight="true" outlineLevel="0" collapsed="false">
      <c r="A408" s="25" t="s">
        <v>691</v>
      </c>
      <c r="B408" s="21" t="str">
        <f aca="false">IF(Q408="","",Q408)</f>
        <v/>
      </c>
      <c r="C408" s="26" t="str">
        <f aca="false">IF(E408="","",CONCATENATE("L",A408))</f>
        <v/>
      </c>
      <c r="D408" s="27"/>
      <c r="E408" s="42"/>
      <c r="F408" s="39" t="str">
        <f aca="false">IF(E408="","",TRIM(#REF!))</f>
        <v/>
      </c>
      <c r="G408" s="40" t="str">
        <f aca="false">IF(E408="","",TRIM(UPPER(#REF!)))</f>
        <v/>
      </c>
      <c r="H408" s="44"/>
      <c r="I408" s="44"/>
      <c r="J408" s="43"/>
      <c r="K408" s="41"/>
      <c r="L408" s="41"/>
      <c r="M408" s="45"/>
      <c r="N408" s="42"/>
      <c r="O408" s="42"/>
      <c r="Q408" s="20" t="str">
        <f aca="false">IF(AND(R408="",S408="",U408=""),"",IF(OR(R408=1,S408=1),"ERRORI / ANOMALIE","OK"))</f>
        <v/>
      </c>
      <c r="R408" s="21" t="str">
        <f aca="false">IF(U408="","",IF(SUM(X408:AC408)+SUM(AF408:AP408)&gt;0,1,""))</f>
        <v/>
      </c>
      <c r="S408" s="21" t="str">
        <f aca="false">IF(U408="","",IF(_xlfn.IFNA(VLOOKUP(CONCATENATE(C408," ",1),Partecipanti!AE$10:AF$1203,2,0),1)=1,"",1))</f>
        <v/>
      </c>
      <c r="U408" s="36" t="str">
        <f aca="false">TRIM(E408)</f>
        <v/>
      </c>
      <c r="V408" s="36"/>
      <c r="W408" s="36" t="str">
        <f aca="false">IF(R408="","",1)</f>
        <v/>
      </c>
      <c r="X408" s="36" t="str">
        <f aca="false">IF(U408="","",IF(COUNTIF(U$7:U$601,U408)=1,"",COUNTIF(U$7:U$601,U408)))</f>
        <v/>
      </c>
      <c r="Y408" s="36" t="str">
        <f aca="false">IF(X408="","",IF(X408&gt;1,1,""))</f>
        <v/>
      </c>
      <c r="Z408" s="36" t="str">
        <f aca="false">IF(U408="","",IF(LEN(TRIM(U408))&lt;&gt;10,1,""))</f>
        <v/>
      </c>
      <c r="AB408" s="36" t="str">
        <f aca="false">IF(U408="","",IF(OR(LEN(TRIM(H408))&gt;250,LEN(TRIM(H408))&lt;1),1,""))</f>
        <v/>
      </c>
      <c r="AC408" s="36" t="str">
        <f aca="false">IF(U408="","",IF(OR(LEN(TRIM(H408))&gt;220,LEN(TRIM(H408))&lt;1),1,""))</f>
        <v/>
      </c>
      <c r="AD408" s="37" t="str">
        <f aca="false">IF(U408="","",LEN(TRIM(H408)))</f>
        <v/>
      </c>
      <c r="AF408" s="36" t="str">
        <f aca="false">IF(I408="","",_xlfn.IFNA(VLOOKUP(I408,TabelleFisse!$B$4:$C$21,2,0),1))</f>
        <v/>
      </c>
      <c r="AH408" s="36" t="str">
        <f aca="false">IF(U408="","",IF(OR(ISNUMBER(J408)=0,J408&lt;0),1,""))</f>
        <v/>
      </c>
      <c r="AI408" s="36" t="str">
        <f aca="false">IF(U408="","",IF(OR(ISNUMBER(M408)=0,M408&lt;0),1,""))</f>
        <v/>
      </c>
      <c r="AK408" s="36" t="str">
        <f aca="false">IF(OR(U408="",K408=""),"",IF(OR(K408&lt;TabelleFisse!E$4,K408&gt;TabelleFisse!E$5),1,""))</f>
        <v/>
      </c>
      <c r="AL408" s="36" t="str">
        <f aca="false">IF(OR(U408="",L408=""),"",IF(OR(L408&lt;TabelleFisse!E$4,L408&gt;TabelleFisse!E$5),1,""))</f>
        <v/>
      </c>
      <c r="AM408" s="36" t="str">
        <f aca="false">IF(OR(U408="",K408=""),"",IF(K408&gt;TabelleFisse!E$6,1,""))</f>
        <v/>
      </c>
      <c r="AN408" s="36" t="str">
        <f aca="false">IF(OR(U408="",L408=""),"",IF(L408&gt;TabelleFisse!E$6,1,""))</f>
        <v/>
      </c>
      <c r="AP408" s="36" t="str">
        <f aca="false">IF(U408="","",_xlfn.IFNA(VLOOKUP(C408,Partecipanti!$N$10:$O$1203,2,0),1))</f>
        <v/>
      </c>
      <c r="AS408" s="37" t="str">
        <f aca="false">IF(R408=1,CONCATENATE(C408," ",1),"")</f>
        <v/>
      </c>
    </row>
    <row r="409" customFormat="false" ht="100.5" hidden="false" customHeight="true" outlineLevel="0" collapsed="false">
      <c r="A409" s="25" t="s">
        <v>692</v>
      </c>
      <c r="B409" s="21" t="str">
        <f aca="false">IF(Q409="","",Q409)</f>
        <v/>
      </c>
      <c r="C409" s="26" t="str">
        <f aca="false">IF(E409="","",CONCATENATE("L",A409))</f>
        <v/>
      </c>
      <c r="D409" s="27"/>
      <c r="E409" s="42"/>
      <c r="F409" s="39" t="str">
        <f aca="false">IF(E409="","",TRIM(#REF!))</f>
        <v/>
      </c>
      <c r="G409" s="40" t="str">
        <f aca="false">IF(E409="","",TRIM(UPPER(#REF!)))</f>
        <v/>
      </c>
      <c r="H409" s="44"/>
      <c r="I409" s="44"/>
      <c r="J409" s="43"/>
      <c r="K409" s="41"/>
      <c r="L409" s="41"/>
      <c r="M409" s="45"/>
      <c r="N409" s="42"/>
      <c r="O409" s="42"/>
      <c r="Q409" s="20" t="str">
        <f aca="false">IF(AND(R409="",S409="",U409=""),"",IF(OR(R409=1,S409=1),"ERRORI / ANOMALIE","OK"))</f>
        <v/>
      </c>
      <c r="R409" s="21" t="str">
        <f aca="false">IF(U409="","",IF(SUM(X409:AC409)+SUM(AF409:AP409)&gt;0,1,""))</f>
        <v/>
      </c>
      <c r="S409" s="21" t="str">
        <f aca="false">IF(U409="","",IF(_xlfn.IFNA(VLOOKUP(CONCATENATE(C409," ",1),Partecipanti!AE$10:AF$1203,2,0),1)=1,"",1))</f>
        <v/>
      </c>
      <c r="U409" s="36" t="str">
        <f aca="false">TRIM(E409)</f>
        <v/>
      </c>
      <c r="V409" s="36"/>
      <c r="W409" s="36" t="str">
        <f aca="false">IF(R409="","",1)</f>
        <v/>
      </c>
      <c r="X409" s="36" t="str">
        <f aca="false">IF(U409="","",IF(COUNTIF(U$7:U$601,U409)=1,"",COUNTIF(U$7:U$601,U409)))</f>
        <v/>
      </c>
      <c r="Y409" s="36" t="str">
        <f aca="false">IF(X409="","",IF(X409&gt;1,1,""))</f>
        <v/>
      </c>
      <c r="Z409" s="36" t="str">
        <f aca="false">IF(U409="","",IF(LEN(TRIM(U409))&lt;&gt;10,1,""))</f>
        <v/>
      </c>
      <c r="AB409" s="36" t="str">
        <f aca="false">IF(U409="","",IF(OR(LEN(TRIM(H409))&gt;250,LEN(TRIM(H409))&lt;1),1,""))</f>
        <v/>
      </c>
      <c r="AC409" s="36" t="str">
        <f aca="false">IF(U409="","",IF(OR(LEN(TRIM(H409))&gt;220,LEN(TRIM(H409))&lt;1),1,""))</f>
        <v/>
      </c>
      <c r="AD409" s="37" t="str">
        <f aca="false">IF(U409="","",LEN(TRIM(H409)))</f>
        <v/>
      </c>
      <c r="AF409" s="36" t="str">
        <f aca="false">IF(I409="","",_xlfn.IFNA(VLOOKUP(I409,TabelleFisse!$B$4:$C$21,2,0),1))</f>
        <v/>
      </c>
      <c r="AH409" s="36" t="str">
        <f aca="false">IF(U409="","",IF(OR(ISNUMBER(J409)=0,J409&lt;0),1,""))</f>
        <v/>
      </c>
      <c r="AI409" s="36" t="str">
        <f aca="false">IF(U409="","",IF(OR(ISNUMBER(M409)=0,M409&lt;0),1,""))</f>
        <v/>
      </c>
      <c r="AK409" s="36" t="str">
        <f aca="false">IF(OR(U409="",K409=""),"",IF(OR(K409&lt;TabelleFisse!E$4,K409&gt;TabelleFisse!E$5),1,""))</f>
        <v/>
      </c>
      <c r="AL409" s="36" t="str">
        <f aca="false">IF(OR(U409="",L409=""),"",IF(OR(L409&lt;TabelleFisse!E$4,L409&gt;TabelleFisse!E$5),1,""))</f>
        <v/>
      </c>
      <c r="AM409" s="36" t="str">
        <f aca="false">IF(OR(U409="",K409=""),"",IF(K409&gt;TabelleFisse!E$6,1,""))</f>
        <v/>
      </c>
      <c r="AN409" s="36" t="str">
        <f aca="false">IF(OR(U409="",L409=""),"",IF(L409&gt;TabelleFisse!E$6,1,""))</f>
        <v/>
      </c>
      <c r="AP409" s="36" t="str">
        <f aca="false">IF(U409="","",_xlfn.IFNA(VLOOKUP(C409,Partecipanti!$N$10:$O$1203,2,0),1))</f>
        <v/>
      </c>
      <c r="AS409" s="37" t="str">
        <f aca="false">IF(R409=1,CONCATENATE(C409," ",1),"")</f>
        <v/>
      </c>
    </row>
    <row r="410" customFormat="false" ht="100.5" hidden="false" customHeight="true" outlineLevel="0" collapsed="false">
      <c r="A410" s="25" t="s">
        <v>693</v>
      </c>
      <c r="B410" s="21" t="str">
        <f aca="false">IF(Q410="","",Q410)</f>
        <v/>
      </c>
      <c r="C410" s="26" t="str">
        <f aca="false">IF(E410="","",CONCATENATE("L",A410))</f>
        <v/>
      </c>
      <c r="D410" s="27"/>
      <c r="E410" s="42"/>
      <c r="F410" s="39" t="str">
        <f aca="false">IF(E410="","",TRIM(#REF!))</f>
        <v/>
      </c>
      <c r="G410" s="40" t="str">
        <f aca="false">IF(E410="","",TRIM(UPPER(#REF!)))</f>
        <v/>
      </c>
      <c r="H410" s="44"/>
      <c r="I410" s="44"/>
      <c r="J410" s="43"/>
      <c r="K410" s="41"/>
      <c r="L410" s="41"/>
      <c r="M410" s="45"/>
      <c r="N410" s="42"/>
      <c r="O410" s="42"/>
      <c r="Q410" s="20" t="str">
        <f aca="false">IF(AND(R410="",S410="",U410=""),"",IF(OR(R410=1,S410=1),"ERRORI / ANOMALIE","OK"))</f>
        <v/>
      </c>
      <c r="R410" s="21" t="str">
        <f aca="false">IF(U410="","",IF(SUM(X410:AC410)+SUM(AF410:AP410)&gt;0,1,""))</f>
        <v/>
      </c>
      <c r="S410" s="21" t="str">
        <f aca="false">IF(U410="","",IF(_xlfn.IFNA(VLOOKUP(CONCATENATE(C410," ",1),Partecipanti!AE$10:AF$1203,2,0),1)=1,"",1))</f>
        <v/>
      </c>
      <c r="U410" s="36" t="str">
        <f aca="false">TRIM(E410)</f>
        <v/>
      </c>
      <c r="V410" s="36"/>
      <c r="W410" s="36" t="str">
        <f aca="false">IF(R410="","",1)</f>
        <v/>
      </c>
      <c r="X410" s="36" t="str">
        <f aca="false">IF(U410="","",IF(COUNTIF(U$7:U$601,U410)=1,"",COUNTIF(U$7:U$601,U410)))</f>
        <v/>
      </c>
      <c r="Y410" s="36" t="str">
        <f aca="false">IF(X410="","",IF(X410&gt;1,1,""))</f>
        <v/>
      </c>
      <c r="Z410" s="36" t="str">
        <f aca="false">IF(U410="","",IF(LEN(TRIM(U410))&lt;&gt;10,1,""))</f>
        <v/>
      </c>
      <c r="AB410" s="36" t="str">
        <f aca="false">IF(U410="","",IF(OR(LEN(TRIM(H410))&gt;250,LEN(TRIM(H410))&lt;1),1,""))</f>
        <v/>
      </c>
      <c r="AC410" s="36" t="str">
        <f aca="false">IF(U410="","",IF(OR(LEN(TRIM(H410))&gt;220,LEN(TRIM(H410))&lt;1),1,""))</f>
        <v/>
      </c>
      <c r="AD410" s="37" t="str">
        <f aca="false">IF(U410="","",LEN(TRIM(H410)))</f>
        <v/>
      </c>
      <c r="AF410" s="36" t="str">
        <f aca="false">IF(I410="","",_xlfn.IFNA(VLOOKUP(I410,TabelleFisse!$B$4:$C$21,2,0),1))</f>
        <v/>
      </c>
      <c r="AH410" s="36" t="str">
        <f aca="false">IF(U410="","",IF(OR(ISNUMBER(J410)=0,J410&lt;0),1,""))</f>
        <v/>
      </c>
      <c r="AI410" s="36" t="str">
        <f aca="false">IF(U410="","",IF(OR(ISNUMBER(M410)=0,M410&lt;0),1,""))</f>
        <v/>
      </c>
      <c r="AK410" s="36" t="str">
        <f aca="false">IF(OR(U410="",K410=""),"",IF(OR(K410&lt;TabelleFisse!E$4,K410&gt;TabelleFisse!E$5),1,""))</f>
        <v/>
      </c>
      <c r="AL410" s="36" t="str">
        <f aca="false">IF(OR(U410="",L410=""),"",IF(OR(L410&lt;TabelleFisse!E$4,L410&gt;TabelleFisse!E$5),1,""))</f>
        <v/>
      </c>
      <c r="AM410" s="36" t="str">
        <f aca="false">IF(OR(U410="",K410=""),"",IF(K410&gt;TabelleFisse!E$6,1,""))</f>
        <v/>
      </c>
      <c r="AN410" s="36" t="str">
        <f aca="false">IF(OR(U410="",L410=""),"",IF(L410&gt;TabelleFisse!E$6,1,""))</f>
        <v/>
      </c>
      <c r="AP410" s="36" t="str">
        <f aca="false">IF(U410="","",_xlfn.IFNA(VLOOKUP(C410,Partecipanti!$N$10:$O$1203,2,0),1))</f>
        <v/>
      </c>
      <c r="AS410" s="37" t="str">
        <f aca="false">IF(R410=1,CONCATENATE(C410," ",1),"")</f>
        <v/>
      </c>
    </row>
    <row r="411" customFormat="false" ht="100.5" hidden="false" customHeight="true" outlineLevel="0" collapsed="false">
      <c r="A411" s="25" t="s">
        <v>694</v>
      </c>
      <c r="B411" s="21" t="str">
        <f aca="false">IF(Q411="","",Q411)</f>
        <v/>
      </c>
      <c r="C411" s="26" t="str">
        <f aca="false">IF(E411="","",CONCATENATE("L",A411))</f>
        <v/>
      </c>
      <c r="D411" s="27"/>
      <c r="E411" s="42"/>
      <c r="F411" s="39" t="str">
        <f aca="false">IF(E411="","",TRIM(#REF!))</f>
        <v/>
      </c>
      <c r="G411" s="40" t="str">
        <f aca="false">IF(E411="","",TRIM(UPPER(#REF!)))</f>
        <v/>
      </c>
      <c r="H411" s="44"/>
      <c r="I411" s="44"/>
      <c r="J411" s="43"/>
      <c r="K411" s="41"/>
      <c r="L411" s="41"/>
      <c r="M411" s="45"/>
      <c r="N411" s="42"/>
      <c r="O411" s="42"/>
      <c r="Q411" s="20" t="str">
        <f aca="false">IF(AND(R411="",S411="",U411=""),"",IF(OR(R411=1,S411=1),"ERRORI / ANOMALIE","OK"))</f>
        <v/>
      </c>
      <c r="R411" s="21" t="str">
        <f aca="false">IF(U411="","",IF(SUM(X411:AC411)+SUM(AF411:AP411)&gt;0,1,""))</f>
        <v/>
      </c>
      <c r="S411" s="21" t="str">
        <f aca="false">IF(U411="","",IF(_xlfn.IFNA(VLOOKUP(CONCATENATE(C411," ",1),Partecipanti!AE$10:AF$1203,2,0),1)=1,"",1))</f>
        <v/>
      </c>
      <c r="U411" s="36" t="str">
        <f aca="false">TRIM(E411)</f>
        <v/>
      </c>
      <c r="V411" s="36"/>
      <c r="W411" s="36" t="str">
        <f aca="false">IF(R411="","",1)</f>
        <v/>
      </c>
      <c r="X411" s="36" t="str">
        <f aca="false">IF(U411="","",IF(COUNTIF(U$7:U$601,U411)=1,"",COUNTIF(U$7:U$601,U411)))</f>
        <v/>
      </c>
      <c r="Y411" s="36" t="str">
        <f aca="false">IF(X411="","",IF(X411&gt;1,1,""))</f>
        <v/>
      </c>
      <c r="Z411" s="36" t="str">
        <f aca="false">IF(U411="","",IF(LEN(TRIM(U411))&lt;&gt;10,1,""))</f>
        <v/>
      </c>
      <c r="AB411" s="36" t="str">
        <f aca="false">IF(U411="","",IF(OR(LEN(TRIM(H411))&gt;250,LEN(TRIM(H411))&lt;1),1,""))</f>
        <v/>
      </c>
      <c r="AC411" s="36" t="str">
        <f aca="false">IF(U411="","",IF(OR(LEN(TRIM(H411))&gt;220,LEN(TRIM(H411))&lt;1),1,""))</f>
        <v/>
      </c>
      <c r="AD411" s="37" t="str">
        <f aca="false">IF(U411="","",LEN(TRIM(H411)))</f>
        <v/>
      </c>
      <c r="AF411" s="36" t="str">
        <f aca="false">IF(I411="","",_xlfn.IFNA(VLOOKUP(I411,TabelleFisse!$B$4:$C$21,2,0),1))</f>
        <v/>
      </c>
      <c r="AH411" s="36" t="str">
        <f aca="false">IF(U411="","",IF(OR(ISNUMBER(J411)=0,J411&lt;0),1,""))</f>
        <v/>
      </c>
      <c r="AI411" s="36" t="str">
        <f aca="false">IF(U411="","",IF(OR(ISNUMBER(M411)=0,M411&lt;0),1,""))</f>
        <v/>
      </c>
      <c r="AK411" s="36" t="str">
        <f aca="false">IF(OR(U411="",K411=""),"",IF(OR(K411&lt;TabelleFisse!E$4,K411&gt;TabelleFisse!E$5),1,""))</f>
        <v/>
      </c>
      <c r="AL411" s="36" t="str">
        <f aca="false">IF(OR(U411="",L411=""),"",IF(OR(L411&lt;TabelleFisse!E$4,L411&gt;TabelleFisse!E$5),1,""))</f>
        <v/>
      </c>
      <c r="AM411" s="36" t="str">
        <f aca="false">IF(OR(U411="",K411=""),"",IF(K411&gt;TabelleFisse!E$6,1,""))</f>
        <v/>
      </c>
      <c r="AN411" s="36" t="str">
        <f aca="false">IF(OR(U411="",L411=""),"",IF(L411&gt;TabelleFisse!E$6,1,""))</f>
        <v/>
      </c>
      <c r="AP411" s="36" t="str">
        <f aca="false">IF(U411="","",_xlfn.IFNA(VLOOKUP(C411,Partecipanti!$N$10:$O$1203,2,0),1))</f>
        <v/>
      </c>
      <c r="AS411" s="37" t="str">
        <f aca="false">IF(R411=1,CONCATENATE(C411," ",1),"")</f>
        <v/>
      </c>
    </row>
    <row r="412" customFormat="false" ht="100.5" hidden="false" customHeight="true" outlineLevel="0" collapsed="false">
      <c r="A412" s="25" t="s">
        <v>695</v>
      </c>
      <c r="B412" s="21" t="str">
        <f aca="false">IF(Q412="","",Q412)</f>
        <v/>
      </c>
      <c r="C412" s="26" t="str">
        <f aca="false">IF(E412="","",CONCATENATE("L",A412))</f>
        <v/>
      </c>
      <c r="D412" s="27"/>
      <c r="E412" s="42"/>
      <c r="F412" s="39" t="str">
        <f aca="false">IF(E412="","",TRIM(#REF!))</f>
        <v/>
      </c>
      <c r="G412" s="40" t="str">
        <f aca="false">IF(E412="","",TRIM(UPPER(#REF!)))</f>
        <v/>
      </c>
      <c r="H412" s="44"/>
      <c r="I412" s="44"/>
      <c r="J412" s="43"/>
      <c r="K412" s="41"/>
      <c r="L412" s="41"/>
      <c r="M412" s="45"/>
      <c r="N412" s="42"/>
      <c r="O412" s="42"/>
      <c r="Q412" s="20" t="str">
        <f aca="false">IF(AND(R412="",S412="",U412=""),"",IF(OR(R412=1,S412=1),"ERRORI / ANOMALIE","OK"))</f>
        <v/>
      </c>
      <c r="R412" s="21" t="str">
        <f aca="false">IF(U412="","",IF(SUM(X412:AC412)+SUM(AF412:AP412)&gt;0,1,""))</f>
        <v/>
      </c>
      <c r="S412" s="21" t="str">
        <f aca="false">IF(U412="","",IF(_xlfn.IFNA(VLOOKUP(CONCATENATE(C412," ",1),Partecipanti!AE$10:AF$1203,2,0),1)=1,"",1))</f>
        <v/>
      </c>
      <c r="U412" s="36" t="str">
        <f aca="false">TRIM(E412)</f>
        <v/>
      </c>
      <c r="V412" s="36"/>
      <c r="W412" s="36" t="str">
        <f aca="false">IF(R412="","",1)</f>
        <v/>
      </c>
      <c r="X412" s="36" t="str">
        <f aca="false">IF(U412="","",IF(COUNTIF(U$7:U$601,U412)=1,"",COUNTIF(U$7:U$601,U412)))</f>
        <v/>
      </c>
      <c r="Y412" s="36" t="str">
        <f aca="false">IF(X412="","",IF(X412&gt;1,1,""))</f>
        <v/>
      </c>
      <c r="Z412" s="36" t="str">
        <f aca="false">IF(U412="","",IF(LEN(TRIM(U412))&lt;&gt;10,1,""))</f>
        <v/>
      </c>
      <c r="AB412" s="36" t="str">
        <f aca="false">IF(U412="","",IF(OR(LEN(TRIM(H412))&gt;250,LEN(TRIM(H412))&lt;1),1,""))</f>
        <v/>
      </c>
      <c r="AC412" s="36" t="str">
        <f aca="false">IF(U412="","",IF(OR(LEN(TRIM(H412))&gt;220,LEN(TRIM(H412))&lt;1),1,""))</f>
        <v/>
      </c>
      <c r="AD412" s="37" t="str">
        <f aca="false">IF(U412="","",LEN(TRIM(H412)))</f>
        <v/>
      </c>
      <c r="AF412" s="36" t="str">
        <f aca="false">IF(I412="","",_xlfn.IFNA(VLOOKUP(I412,TabelleFisse!$B$4:$C$21,2,0),1))</f>
        <v/>
      </c>
      <c r="AH412" s="36" t="str">
        <f aca="false">IF(U412="","",IF(OR(ISNUMBER(J412)=0,J412&lt;0),1,""))</f>
        <v/>
      </c>
      <c r="AI412" s="36" t="str">
        <f aca="false">IF(U412="","",IF(OR(ISNUMBER(M412)=0,M412&lt;0),1,""))</f>
        <v/>
      </c>
      <c r="AK412" s="36" t="str">
        <f aca="false">IF(OR(U412="",K412=""),"",IF(OR(K412&lt;TabelleFisse!E$4,K412&gt;TabelleFisse!E$5),1,""))</f>
        <v/>
      </c>
      <c r="AL412" s="36" t="str">
        <f aca="false">IF(OR(U412="",L412=""),"",IF(OR(L412&lt;TabelleFisse!E$4,L412&gt;TabelleFisse!E$5),1,""))</f>
        <v/>
      </c>
      <c r="AM412" s="36" t="str">
        <f aca="false">IF(OR(U412="",K412=""),"",IF(K412&gt;TabelleFisse!E$6,1,""))</f>
        <v/>
      </c>
      <c r="AN412" s="36" t="str">
        <f aca="false">IF(OR(U412="",L412=""),"",IF(L412&gt;TabelleFisse!E$6,1,""))</f>
        <v/>
      </c>
      <c r="AP412" s="36" t="str">
        <f aca="false">IF(U412="","",_xlfn.IFNA(VLOOKUP(C412,Partecipanti!$N$10:$O$1203,2,0),1))</f>
        <v/>
      </c>
      <c r="AS412" s="37" t="str">
        <f aca="false">IF(R412=1,CONCATENATE(C412," ",1),"")</f>
        <v/>
      </c>
    </row>
    <row r="413" customFormat="false" ht="100.5" hidden="false" customHeight="true" outlineLevel="0" collapsed="false">
      <c r="A413" s="25" t="s">
        <v>696</v>
      </c>
      <c r="B413" s="21" t="str">
        <f aca="false">IF(Q413="","",Q413)</f>
        <v/>
      </c>
      <c r="C413" s="26" t="str">
        <f aca="false">IF(E413="","",CONCATENATE("L",A413))</f>
        <v/>
      </c>
      <c r="D413" s="27"/>
      <c r="E413" s="42"/>
      <c r="F413" s="39" t="str">
        <f aca="false">IF(E413="","",TRIM(#REF!))</f>
        <v/>
      </c>
      <c r="G413" s="40" t="str">
        <f aca="false">IF(E413="","",TRIM(UPPER(#REF!)))</f>
        <v/>
      </c>
      <c r="H413" s="44"/>
      <c r="I413" s="44"/>
      <c r="J413" s="43"/>
      <c r="K413" s="41"/>
      <c r="L413" s="41"/>
      <c r="M413" s="45"/>
      <c r="N413" s="42"/>
      <c r="O413" s="42"/>
      <c r="Q413" s="20" t="str">
        <f aca="false">IF(AND(R413="",S413="",U413=""),"",IF(OR(R413=1,S413=1),"ERRORI / ANOMALIE","OK"))</f>
        <v/>
      </c>
      <c r="R413" s="21" t="str">
        <f aca="false">IF(U413="","",IF(SUM(X413:AC413)+SUM(AF413:AP413)&gt;0,1,""))</f>
        <v/>
      </c>
      <c r="S413" s="21" t="str">
        <f aca="false">IF(U413="","",IF(_xlfn.IFNA(VLOOKUP(CONCATENATE(C413," ",1),Partecipanti!AE$10:AF$1203,2,0),1)=1,"",1))</f>
        <v/>
      </c>
      <c r="U413" s="36" t="str">
        <f aca="false">TRIM(E413)</f>
        <v/>
      </c>
      <c r="V413" s="36"/>
      <c r="W413" s="36" t="str">
        <f aca="false">IF(R413="","",1)</f>
        <v/>
      </c>
      <c r="X413" s="36" t="str">
        <f aca="false">IF(U413="","",IF(COUNTIF(U$7:U$601,U413)=1,"",COUNTIF(U$7:U$601,U413)))</f>
        <v/>
      </c>
      <c r="Y413" s="36" t="str">
        <f aca="false">IF(X413="","",IF(X413&gt;1,1,""))</f>
        <v/>
      </c>
      <c r="Z413" s="36" t="str">
        <f aca="false">IF(U413="","",IF(LEN(TRIM(U413))&lt;&gt;10,1,""))</f>
        <v/>
      </c>
      <c r="AB413" s="36" t="str">
        <f aca="false">IF(U413="","",IF(OR(LEN(TRIM(H413))&gt;250,LEN(TRIM(H413))&lt;1),1,""))</f>
        <v/>
      </c>
      <c r="AC413" s="36" t="str">
        <f aca="false">IF(U413="","",IF(OR(LEN(TRIM(H413))&gt;220,LEN(TRIM(H413))&lt;1),1,""))</f>
        <v/>
      </c>
      <c r="AD413" s="37" t="str">
        <f aca="false">IF(U413="","",LEN(TRIM(H413)))</f>
        <v/>
      </c>
      <c r="AF413" s="36" t="str">
        <f aca="false">IF(I413="","",_xlfn.IFNA(VLOOKUP(I413,TabelleFisse!$B$4:$C$21,2,0),1))</f>
        <v/>
      </c>
      <c r="AH413" s="36" t="str">
        <f aca="false">IF(U413="","",IF(OR(ISNUMBER(J413)=0,J413&lt;0),1,""))</f>
        <v/>
      </c>
      <c r="AI413" s="36" t="str">
        <f aca="false">IF(U413="","",IF(OR(ISNUMBER(M413)=0,M413&lt;0),1,""))</f>
        <v/>
      </c>
      <c r="AK413" s="36" t="str">
        <f aca="false">IF(OR(U413="",K413=""),"",IF(OR(K413&lt;TabelleFisse!E$4,K413&gt;TabelleFisse!E$5),1,""))</f>
        <v/>
      </c>
      <c r="AL413" s="36" t="str">
        <f aca="false">IF(OR(U413="",L413=""),"",IF(OR(L413&lt;TabelleFisse!E$4,L413&gt;TabelleFisse!E$5),1,""))</f>
        <v/>
      </c>
      <c r="AM413" s="36" t="str">
        <f aca="false">IF(OR(U413="",K413=""),"",IF(K413&gt;TabelleFisse!E$6,1,""))</f>
        <v/>
      </c>
      <c r="AN413" s="36" t="str">
        <f aca="false">IF(OR(U413="",L413=""),"",IF(L413&gt;TabelleFisse!E$6,1,""))</f>
        <v/>
      </c>
      <c r="AP413" s="36" t="str">
        <f aca="false">IF(U413="","",_xlfn.IFNA(VLOOKUP(C413,Partecipanti!$N$10:$O$1203,2,0),1))</f>
        <v/>
      </c>
      <c r="AS413" s="37" t="str">
        <f aca="false">IF(R413=1,CONCATENATE(C413," ",1),"")</f>
        <v/>
      </c>
    </row>
    <row r="414" customFormat="false" ht="100.5" hidden="false" customHeight="true" outlineLevel="0" collapsed="false">
      <c r="A414" s="25" t="s">
        <v>697</v>
      </c>
      <c r="B414" s="21" t="str">
        <f aca="false">IF(Q414="","",Q414)</f>
        <v/>
      </c>
      <c r="C414" s="26" t="str">
        <f aca="false">IF(E414="","",CONCATENATE("L",A414))</f>
        <v/>
      </c>
      <c r="D414" s="27"/>
      <c r="E414" s="42"/>
      <c r="F414" s="39" t="str">
        <f aca="false">IF(E414="","",TRIM(#REF!))</f>
        <v/>
      </c>
      <c r="G414" s="40" t="str">
        <f aca="false">IF(E414="","",TRIM(UPPER(#REF!)))</f>
        <v/>
      </c>
      <c r="H414" s="44"/>
      <c r="I414" s="44"/>
      <c r="J414" s="43"/>
      <c r="K414" s="41"/>
      <c r="L414" s="41"/>
      <c r="M414" s="45"/>
      <c r="N414" s="42"/>
      <c r="O414" s="42"/>
      <c r="Q414" s="20" t="str">
        <f aca="false">IF(AND(R414="",S414="",U414=""),"",IF(OR(R414=1,S414=1),"ERRORI / ANOMALIE","OK"))</f>
        <v/>
      </c>
      <c r="R414" s="21" t="str">
        <f aca="false">IF(U414="","",IF(SUM(X414:AC414)+SUM(AF414:AP414)&gt;0,1,""))</f>
        <v/>
      </c>
      <c r="S414" s="21" t="str">
        <f aca="false">IF(U414="","",IF(_xlfn.IFNA(VLOOKUP(CONCATENATE(C414," ",1),Partecipanti!AE$10:AF$1203,2,0),1)=1,"",1))</f>
        <v/>
      </c>
      <c r="U414" s="36" t="str">
        <f aca="false">TRIM(E414)</f>
        <v/>
      </c>
      <c r="V414" s="36"/>
      <c r="W414" s="36" t="str">
        <f aca="false">IF(R414="","",1)</f>
        <v/>
      </c>
      <c r="X414" s="36" t="str">
        <f aca="false">IF(U414="","",IF(COUNTIF(U$7:U$601,U414)=1,"",COUNTIF(U$7:U$601,U414)))</f>
        <v/>
      </c>
      <c r="Y414" s="36" t="str">
        <f aca="false">IF(X414="","",IF(X414&gt;1,1,""))</f>
        <v/>
      </c>
      <c r="Z414" s="36" t="str">
        <f aca="false">IF(U414="","",IF(LEN(TRIM(U414))&lt;&gt;10,1,""))</f>
        <v/>
      </c>
      <c r="AB414" s="36" t="str">
        <f aca="false">IF(U414="","",IF(OR(LEN(TRIM(H414))&gt;250,LEN(TRIM(H414))&lt;1),1,""))</f>
        <v/>
      </c>
      <c r="AC414" s="36" t="str">
        <f aca="false">IF(U414="","",IF(OR(LEN(TRIM(H414))&gt;220,LEN(TRIM(H414))&lt;1),1,""))</f>
        <v/>
      </c>
      <c r="AD414" s="37" t="str">
        <f aca="false">IF(U414="","",LEN(TRIM(H414)))</f>
        <v/>
      </c>
      <c r="AF414" s="36" t="str">
        <f aca="false">IF(I414="","",_xlfn.IFNA(VLOOKUP(I414,TabelleFisse!$B$4:$C$21,2,0),1))</f>
        <v/>
      </c>
      <c r="AH414" s="36" t="str">
        <f aca="false">IF(U414="","",IF(OR(ISNUMBER(J414)=0,J414&lt;0),1,""))</f>
        <v/>
      </c>
      <c r="AI414" s="36" t="str">
        <f aca="false">IF(U414="","",IF(OR(ISNUMBER(M414)=0,M414&lt;0),1,""))</f>
        <v/>
      </c>
      <c r="AK414" s="36" t="str">
        <f aca="false">IF(OR(U414="",K414=""),"",IF(OR(K414&lt;TabelleFisse!E$4,K414&gt;TabelleFisse!E$5),1,""))</f>
        <v/>
      </c>
      <c r="AL414" s="36" t="str">
        <f aca="false">IF(OR(U414="",L414=""),"",IF(OR(L414&lt;TabelleFisse!E$4,L414&gt;TabelleFisse!E$5),1,""))</f>
        <v/>
      </c>
      <c r="AM414" s="36" t="str">
        <f aca="false">IF(OR(U414="",K414=""),"",IF(K414&gt;TabelleFisse!E$6,1,""))</f>
        <v/>
      </c>
      <c r="AN414" s="36" t="str">
        <f aca="false">IF(OR(U414="",L414=""),"",IF(L414&gt;TabelleFisse!E$6,1,""))</f>
        <v/>
      </c>
      <c r="AP414" s="36" t="str">
        <f aca="false">IF(U414="","",_xlfn.IFNA(VLOOKUP(C414,Partecipanti!$N$10:$O$1203,2,0),1))</f>
        <v/>
      </c>
      <c r="AS414" s="37" t="str">
        <f aca="false">IF(R414=1,CONCATENATE(C414," ",1),"")</f>
        <v/>
      </c>
    </row>
    <row r="415" customFormat="false" ht="100.5" hidden="false" customHeight="true" outlineLevel="0" collapsed="false">
      <c r="A415" s="25" t="s">
        <v>698</v>
      </c>
      <c r="B415" s="21" t="str">
        <f aca="false">IF(Q415="","",Q415)</f>
        <v/>
      </c>
      <c r="C415" s="26" t="str">
        <f aca="false">IF(E415="","",CONCATENATE("L",A415))</f>
        <v/>
      </c>
      <c r="D415" s="27"/>
      <c r="E415" s="42"/>
      <c r="F415" s="39" t="str">
        <f aca="false">IF(E415="","",TRIM(#REF!))</f>
        <v/>
      </c>
      <c r="G415" s="40" t="str">
        <f aca="false">IF(E415="","",TRIM(UPPER(#REF!)))</f>
        <v/>
      </c>
      <c r="H415" s="44"/>
      <c r="I415" s="44"/>
      <c r="J415" s="43"/>
      <c r="K415" s="41"/>
      <c r="L415" s="41"/>
      <c r="M415" s="45"/>
      <c r="N415" s="42"/>
      <c r="O415" s="42"/>
      <c r="Q415" s="20" t="str">
        <f aca="false">IF(AND(R415="",S415="",U415=""),"",IF(OR(R415=1,S415=1),"ERRORI / ANOMALIE","OK"))</f>
        <v/>
      </c>
      <c r="R415" s="21" t="str">
        <f aca="false">IF(U415="","",IF(SUM(X415:AC415)+SUM(AF415:AP415)&gt;0,1,""))</f>
        <v/>
      </c>
      <c r="S415" s="21" t="str">
        <f aca="false">IF(U415="","",IF(_xlfn.IFNA(VLOOKUP(CONCATENATE(C415," ",1),Partecipanti!AE$10:AF$1203,2,0),1)=1,"",1))</f>
        <v/>
      </c>
      <c r="U415" s="36" t="str">
        <f aca="false">TRIM(E415)</f>
        <v/>
      </c>
      <c r="V415" s="36"/>
      <c r="W415" s="36" t="str">
        <f aca="false">IF(R415="","",1)</f>
        <v/>
      </c>
      <c r="X415" s="36" t="str">
        <f aca="false">IF(U415="","",IF(COUNTIF(U$7:U$601,U415)=1,"",COUNTIF(U$7:U$601,U415)))</f>
        <v/>
      </c>
      <c r="Y415" s="36" t="str">
        <f aca="false">IF(X415="","",IF(X415&gt;1,1,""))</f>
        <v/>
      </c>
      <c r="Z415" s="36" t="str">
        <f aca="false">IF(U415="","",IF(LEN(TRIM(U415))&lt;&gt;10,1,""))</f>
        <v/>
      </c>
      <c r="AB415" s="36" t="str">
        <f aca="false">IF(U415="","",IF(OR(LEN(TRIM(H415))&gt;250,LEN(TRIM(H415))&lt;1),1,""))</f>
        <v/>
      </c>
      <c r="AC415" s="36" t="str">
        <f aca="false">IF(U415="","",IF(OR(LEN(TRIM(H415))&gt;220,LEN(TRIM(H415))&lt;1),1,""))</f>
        <v/>
      </c>
      <c r="AD415" s="37" t="str">
        <f aca="false">IF(U415="","",LEN(TRIM(H415)))</f>
        <v/>
      </c>
      <c r="AF415" s="36" t="str">
        <f aca="false">IF(I415="","",_xlfn.IFNA(VLOOKUP(I415,TabelleFisse!$B$4:$C$21,2,0),1))</f>
        <v/>
      </c>
      <c r="AH415" s="36" t="str">
        <f aca="false">IF(U415="","",IF(OR(ISNUMBER(J415)=0,J415&lt;0),1,""))</f>
        <v/>
      </c>
      <c r="AI415" s="36" t="str">
        <f aca="false">IF(U415="","",IF(OR(ISNUMBER(M415)=0,M415&lt;0),1,""))</f>
        <v/>
      </c>
      <c r="AK415" s="36" t="str">
        <f aca="false">IF(OR(U415="",K415=""),"",IF(OR(K415&lt;TabelleFisse!E$4,K415&gt;TabelleFisse!E$5),1,""))</f>
        <v/>
      </c>
      <c r="AL415" s="36" t="str">
        <f aca="false">IF(OR(U415="",L415=""),"",IF(OR(L415&lt;TabelleFisse!E$4,L415&gt;TabelleFisse!E$5),1,""))</f>
        <v/>
      </c>
      <c r="AM415" s="36" t="str">
        <f aca="false">IF(OR(U415="",K415=""),"",IF(K415&gt;TabelleFisse!E$6,1,""))</f>
        <v/>
      </c>
      <c r="AN415" s="36" t="str">
        <f aca="false">IF(OR(U415="",L415=""),"",IF(L415&gt;TabelleFisse!E$6,1,""))</f>
        <v/>
      </c>
      <c r="AP415" s="36" t="str">
        <f aca="false">IF(U415="","",_xlfn.IFNA(VLOOKUP(C415,Partecipanti!$N$10:$O$1203,2,0),1))</f>
        <v/>
      </c>
      <c r="AS415" s="37" t="str">
        <f aca="false">IF(R415=1,CONCATENATE(C415," ",1),"")</f>
        <v/>
      </c>
    </row>
    <row r="416" customFormat="false" ht="100.5" hidden="false" customHeight="true" outlineLevel="0" collapsed="false">
      <c r="A416" s="25" t="s">
        <v>699</v>
      </c>
      <c r="B416" s="21" t="str">
        <f aca="false">IF(Q416="","",Q416)</f>
        <v/>
      </c>
      <c r="C416" s="26" t="str">
        <f aca="false">IF(E416="","",CONCATENATE("L",A416))</f>
        <v/>
      </c>
      <c r="D416" s="27"/>
      <c r="E416" s="42"/>
      <c r="F416" s="39" t="str">
        <f aca="false">IF(E416="","",TRIM(#REF!))</f>
        <v/>
      </c>
      <c r="G416" s="40" t="str">
        <f aca="false">IF(E416="","",TRIM(UPPER(#REF!)))</f>
        <v/>
      </c>
      <c r="H416" s="44"/>
      <c r="I416" s="44"/>
      <c r="J416" s="43"/>
      <c r="K416" s="41"/>
      <c r="L416" s="41"/>
      <c r="M416" s="45"/>
      <c r="N416" s="42"/>
      <c r="O416" s="42"/>
      <c r="Q416" s="20" t="str">
        <f aca="false">IF(AND(R416="",S416="",U416=""),"",IF(OR(R416=1,S416=1),"ERRORI / ANOMALIE","OK"))</f>
        <v/>
      </c>
      <c r="R416" s="21" t="str">
        <f aca="false">IF(U416="","",IF(SUM(X416:AC416)+SUM(AF416:AP416)&gt;0,1,""))</f>
        <v/>
      </c>
      <c r="S416" s="21" t="str">
        <f aca="false">IF(U416="","",IF(_xlfn.IFNA(VLOOKUP(CONCATENATE(C416," ",1),Partecipanti!AE$10:AF$1203,2,0),1)=1,"",1))</f>
        <v/>
      </c>
      <c r="U416" s="36" t="str">
        <f aca="false">TRIM(E416)</f>
        <v/>
      </c>
      <c r="V416" s="36"/>
      <c r="W416" s="36" t="str">
        <f aca="false">IF(R416="","",1)</f>
        <v/>
      </c>
      <c r="X416" s="36" t="str">
        <f aca="false">IF(U416="","",IF(COUNTIF(U$7:U$601,U416)=1,"",COUNTIF(U$7:U$601,U416)))</f>
        <v/>
      </c>
      <c r="Y416" s="36" t="str">
        <f aca="false">IF(X416="","",IF(X416&gt;1,1,""))</f>
        <v/>
      </c>
      <c r="Z416" s="36" t="str">
        <f aca="false">IF(U416="","",IF(LEN(TRIM(U416))&lt;&gt;10,1,""))</f>
        <v/>
      </c>
      <c r="AB416" s="36" t="str">
        <f aca="false">IF(U416="","",IF(OR(LEN(TRIM(H416))&gt;250,LEN(TRIM(H416))&lt;1),1,""))</f>
        <v/>
      </c>
      <c r="AC416" s="36" t="str">
        <f aca="false">IF(U416="","",IF(OR(LEN(TRIM(H416))&gt;220,LEN(TRIM(H416))&lt;1),1,""))</f>
        <v/>
      </c>
      <c r="AD416" s="37" t="str">
        <f aca="false">IF(U416="","",LEN(TRIM(H416)))</f>
        <v/>
      </c>
      <c r="AF416" s="36" t="str">
        <f aca="false">IF(I416="","",_xlfn.IFNA(VLOOKUP(I416,TabelleFisse!$B$4:$C$21,2,0),1))</f>
        <v/>
      </c>
      <c r="AH416" s="36" t="str">
        <f aca="false">IF(U416="","",IF(OR(ISNUMBER(J416)=0,J416&lt;0),1,""))</f>
        <v/>
      </c>
      <c r="AI416" s="36" t="str">
        <f aca="false">IF(U416="","",IF(OR(ISNUMBER(M416)=0,M416&lt;0),1,""))</f>
        <v/>
      </c>
      <c r="AK416" s="36" t="str">
        <f aca="false">IF(OR(U416="",K416=""),"",IF(OR(K416&lt;TabelleFisse!E$4,K416&gt;TabelleFisse!E$5),1,""))</f>
        <v/>
      </c>
      <c r="AL416" s="36" t="str">
        <f aca="false">IF(OR(U416="",L416=""),"",IF(OR(L416&lt;TabelleFisse!E$4,L416&gt;TabelleFisse!E$5),1,""))</f>
        <v/>
      </c>
      <c r="AM416" s="36" t="str">
        <f aca="false">IF(OR(U416="",K416=""),"",IF(K416&gt;TabelleFisse!E$6,1,""))</f>
        <v/>
      </c>
      <c r="AN416" s="36" t="str">
        <f aca="false">IF(OR(U416="",L416=""),"",IF(L416&gt;TabelleFisse!E$6,1,""))</f>
        <v/>
      </c>
      <c r="AP416" s="36" t="str">
        <f aca="false">IF(U416="","",_xlfn.IFNA(VLOOKUP(C416,Partecipanti!$N$10:$O$1203,2,0),1))</f>
        <v/>
      </c>
      <c r="AS416" s="37" t="str">
        <f aca="false">IF(R416=1,CONCATENATE(C416," ",1),"")</f>
        <v/>
      </c>
    </row>
    <row r="417" customFormat="false" ht="100.5" hidden="false" customHeight="true" outlineLevel="0" collapsed="false">
      <c r="A417" s="25" t="s">
        <v>700</v>
      </c>
      <c r="B417" s="21" t="str">
        <f aca="false">IF(Q417="","",Q417)</f>
        <v/>
      </c>
      <c r="C417" s="26" t="str">
        <f aca="false">IF(E417="","",CONCATENATE("L",A417))</f>
        <v/>
      </c>
      <c r="D417" s="27"/>
      <c r="E417" s="42"/>
      <c r="F417" s="39" t="str">
        <f aca="false">IF(E417="","",TRIM(#REF!))</f>
        <v/>
      </c>
      <c r="G417" s="40" t="str">
        <f aca="false">IF(E417="","",TRIM(UPPER(#REF!)))</f>
        <v/>
      </c>
      <c r="H417" s="44"/>
      <c r="I417" s="44"/>
      <c r="J417" s="43"/>
      <c r="K417" s="41"/>
      <c r="L417" s="41"/>
      <c r="M417" s="45"/>
      <c r="N417" s="42"/>
      <c r="O417" s="42"/>
      <c r="Q417" s="20" t="str">
        <f aca="false">IF(AND(R417="",S417="",U417=""),"",IF(OR(R417=1,S417=1),"ERRORI / ANOMALIE","OK"))</f>
        <v/>
      </c>
      <c r="R417" s="21" t="str">
        <f aca="false">IF(U417="","",IF(SUM(X417:AC417)+SUM(AF417:AP417)&gt;0,1,""))</f>
        <v/>
      </c>
      <c r="S417" s="21" t="str">
        <f aca="false">IF(U417="","",IF(_xlfn.IFNA(VLOOKUP(CONCATENATE(C417," ",1),Partecipanti!AE$10:AF$1203,2,0),1)=1,"",1))</f>
        <v/>
      </c>
      <c r="U417" s="36" t="str">
        <f aca="false">TRIM(E417)</f>
        <v/>
      </c>
      <c r="V417" s="36"/>
      <c r="W417" s="36" t="str">
        <f aca="false">IF(R417="","",1)</f>
        <v/>
      </c>
      <c r="X417" s="36" t="str">
        <f aca="false">IF(U417="","",IF(COUNTIF(U$7:U$601,U417)=1,"",COUNTIF(U$7:U$601,U417)))</f>
        <v/>
      </c>
      <c r="Y417" s="36" t="str">
        <f aca="false">IF(X417="","",IF(X417&gt;1,1,""))</f>
        <v/>
      </c>
      <c r="Z417" s="36" t="str">
        <f aca="false">IF(U417="","",IF(LEN(TRIM(U417))&lt;&gt;10,1,""))</f>
        <v/>
      </c>
      <c r="AB417" s="36" t="str">
        <f aca="false">IF(U417="","",IF(OR(LEN(TRIM(H417))&gt;250,LEN(TRIM(H417))&lt;1),1,""))</f>
        <v/>
      </c>
      <c r="AC417" s="36" t="str">
        <f aca="false">IF(U417="","",IF(OR(LEN(TRIM(H417))&gt;220,LEN(TRIM(H417))&lt;1),1,""))</f>
        <v/>
      </c>
      <c r="AD417" s="37" t="str">
        <f aca="false">IF(U417="","",LEN(TRIM(H417)))</f>
        <v/>
      </c>
      <c r="AF417" s="36" t="str">
        <f aca="false">IF(I417="","",_xlfn.IFNA(VLOOKUP(I417,TabelleFisse!$B$4:$C$21,2,0),1))</f>
        <v/>
      </c>
      <c r="AH417" s="36" t="str">
        <f aca="false">IF(U417="","",IF(OR(ISNUMBER(J417)=0,J417&lt;0),1,""))</f>
        <v/>
      </c>
      <c r="AI417" s="36" t="str">
        <f aca="false">IF(U417="","",IF(OR(ISNUMBER(M417)=0,M417&lt;0),1,""))</f>
        <v/>
      </c>
      <c r="AK417" s="36" t="str">
        <f aca="false">IF(OR(U417="",K417=""),"",IF(OR(K417&lt;TabelleFisse!E$4,K417&gt;TabelleFisse!E$5),1,""))</f>
        <v/>
      </c>
      <c r="AL417" s="36" t="str">
        <f aca="false">IF(OR(U417="",L417=""),"",IF(OR(L417&lt;TabelleFisse!E$4,L417&gt;TabelleFisse!E$5),1,""))</f>
        <v/>
      </c>
      <c r="AM417" s="36" t="str">
        <f aca="false">IF(OR(U417="",K417=""),"",IF(K417&gt;TabelleFisse!E$6,1,""))</f>
        <v/>
      </c>
      <c r="AN417" s="36" t="str">
        <f aca="false">IF(OR(U417="",L417=""),"",IF(L417&gt;TabelleFisse!E$6,1,""))</f>
        <v/>
      </c>
      <c r="AP417" s="36" t="str">
        <f aca="false">IF(U417="","",_xlfn.IFNA(VLOOKUP(C417,Partecipanti!$N$10:$O$1203,2,0),1))</f>
        <v/>
      </c>
      <c r="AS417" s="37" t="str">
        <f aca="false">IF(R417=1,CONCATENATE(C417," ",1),"")</f>
        <v/>
      </c>
    </row>
    <row r="418" customFormat="false" ht="100.5" hidden="false" customHeight="true" outlineLevel="0" collapsed="false">
      <c r="A418" s="25" t="s">
        <v>701</v>
      </c>
      <c r="B418" s="21" t="str">
        <f aca="false">IF(Q418="","",Q418)</f>
        <v/>
      </c>
      <c r="C418" s="26" t="str">
        <f aca="false">IF(E418="","",CONCATENATE("L",A418))</f>
        <v/>
      </c>
      <c r="D418" s="27"/>
      <c r="E418" s="42"/>
      <c r="F418" s="39" t="str">
        <f aca="false">IF(E418="","",TRIM(#REF!))</f>
        <v/>
      </c>
      <c r="G418" s="40" t="str">
        <f aca="false">IF(E418="","",TRIM(UPPER(#REF!)))</f>
        <v/>
      </c>
      <c r="H418" s="44"/>
      <c r="I418" s="44"/>
      <c r="J418" s="43"/>
      <c r="K418" s="41"/>
      <c r="L418" s="41"/>
      <c r="M418" s="45"/>
      <c r="N418" s="42"/>
      <c r="O418" s="42"/>
      <c r="Q418" s="20" t="str">
        <f aca="false">IF(AND(R418="",S418="",U418=""),"",IF(OR(R418=1,S418=1),"ERRORI / ANOMALIE","OK"))</f>
        <v/>
      </c>
      <c r="R418" s="21" t="str">
        <f aca="false">IF(U418="","",IF(SUM(X418:AC418)+SUM(AF418:AP418)&gt;0,1,""))</f>
        <v/>
      </c>
      <c r="S418" s="21" t="str">
        <f aca="false">IF(U418="","",IF(_xlfn.IFNA(VLOOKUP(CONCATENATE(C418," ",1),Partecipanti!AE$10:AF$1203,2,0),1)=1,"",1))</f>
        <v/>
      </c>
      <c r="U418" s="36" t="str">
        <f aca="false">TRIM(E418)</f>
        <v/>
      </c>
      <c r="V418" s="36"/>
      <c r="W418" s="36" t="str">
        <f aca="false">IF(R418="","",1)</f>
        <v/>
      </c>
      <c r="X418" s="36" t="str">
        <f aca="false">IF(U418="","",IF(COUNTIF(U$7:U$601,U418)=1,"",COUNTIF(U$7:U$601,U418)))</f>
        <v/>
      </c>
      <c r="Y418" s="36" t="str">
        <f aca="false">IF(X418="","",IF(X418&gt;1,1,""))</f>
        <v/>
      </c>
      <c r="Z418" s="36" t="str">
        <f aca="false">IF(U418="","",IF(LEN(TRIM(U418))&lt;&gt;10,1,""))</f>
        <v/>
      </c>
      <c r="AB418" s="36" t="str">
        <f aca="false">IF(U418="","",IF(OR(LEN(TRIM(H418))&gt;250,LEN(TRIM(H418))&lt;1),1,""))</f>
        <v/>
      </c>
      <c r="AC418" s="36" t="str">
        <f aca="false">IF(U418="","",IF(OR(LEN(TRIM(H418))&gt;220,LEN(TRIM(H418))&lt;1),1,""))</f>
        <v/>
      </c>
      <c r="AD418" s="37" t="str">
        <f aca="false">IF(U418="","",LEN(TRIM(H418)))</f>
        <v/>
      </c>
      <c r="AF418" s="36" t="str">
        <f aca="false">IF(I418="","",_xlfn.IFNA(VLOOKUP(I418,TabelleFisse!$B$4:$C$21,2,0),1))</f>
        <v/>
      </c>
      <c r="AH418" s="36" t="str">
        <f aca="false">IF(U418="","",IF(OR(ISNUMBER(J418)=0,J418&lt;0),1,""))</f>
        <v/>
      </c>
      <c r="AI418" s="36" t="str">
        <f aca="false">IF(U418="","",IF(OR(ISNUMBER(M418)=0,M418&lt;0),1,""))</f>
        <v/>
      </c>
      <c r="AK418" s="36" t="str">
        <f aca="false">IF(OR(U418="",K418=""),"",IF(OR(K418&lt;TabelleFisse!E$4,K418&gt;TabelleFisse!E$5),1,""))</f>
        <v/>
      </c>
      <c r="AL418" s="36" t="str">
        <f aca="false">IF(OR(U418="",L418=""),"",IF(OR(L418&lt;TabelleFisse!E$4,L418&gt;TabelleFisse!E$5),1,""))</f>
        <v/>
      </c>
      <c r="AM418" s="36" t="str">
        <f aca="false">IF(OR(U418="",K418=""),"",IF(K418&gt;TabelleFisse!E$6,1,""))</f>
        <v/>
      </c>
      <c r="AN418" s="36" t="str">
        <f aca="false">IF(OR(U418="",L418=""),"",IF(L418&gt;TabelleFisse!E$6,1,""))</f>
        <v/>
      </c>
      <c r="AP418" s="36" t="str">
        <f aca="false">IF(U418="","",_xlfn.IFNA(VLOOKUP(C418,Partecipanti!$N$10:$O$1203,2,0),1))</f>
        <v/>
      </c>
      <c r="AS418" s="37" t="str">
        <f aca="false">IF(R418=1,CONCATENATE(C418," ",1),"")</f>
        <v/>
      </c>
    </row>
    <row r="419" customFormat="false" ht="100.5" hidden="false" customHeight="true" outlineLevel="0" collapsed="false">
      <c r="A419" s="25" t="s">
        <v>702</v>
      </c>
      <c r="B419" s="21" t="str">
        <f aca="false">IF(Q419="","",Q419)</f>
        <v/>
      </c>
      <c r="C419" s="26" t="str">
        <f aca="false">IF(E419="","",CONCATENATE("L",A419))</f>
        <v/>
      </c>
      <c r="D419" s="27"/>
      <c r="E419" s="42"/>
      <c r="F419" s="39" t="str">
        <f aca="false">IF(E419="","",TRIM(#REF!))</f>
        <v/>
      </c>
      <c r="G419" s="40" t="str">
        <f aca="false">IF(E419="","",TRIM(UPPER(#REF!)))</f>
        <v/>
      </c>
      <c r="H419" s="44"/>
      <c r="I419" s="44"/>
      <c r="J419" s="43"/>
      <c r="K419" s="41"/>
      <c r="L419" s="41"/>
      <c r="M419" s="45"/>
      <c r="N419" s="42"/>
      <c r="O419" s="42"/>
      <c r="Q419" s="20" t="str">
        <f aca="false">IF(AND(R419="",S419="",U419=""),"",IF(OR(R419=1,S419=1),"ERRORI / ANOMALIE","OK"))</f>
        <v/>
      </c>
      <c r="R419" s="21" t="str">
        <f aca="false">IF(U419="","",IF(SUM(X419:AC419)+SUM(AF419:AP419)&gt;0,1,""))</f>
        <v/>
      </c>
      <c r="S419" s="21" t="str">
        <f aca="false">IF(U419="","",IF(_xlfn.IFNA(VLOOKUP(CONCATENATE(C419," ",1),Partecipanti!AE$10:AF$1203,2,0),1)=1,"",1))</f>
        <v/>
      </c>
      <c r="U419" s="36" t="str">
        <f aca="false">TRIM(E419)</f>
        <v/>
      </c>
      <c r="V419" s="36"/>
      <c r="W419" s="36" t="str">
        <f aca="false">IF(R419="","",1)</f>
        <v/>
      </c>
      <c r="X419" s="36" t="str">
        <f aca="false">IF(U419="","",IF(COUNTIF(U$7:U$601,U419)=1,"",COUNTIF(U$7:U$601,U419)))</f>
        <v/>
      </c>
      <c r="Y419" s="36" t="str">
        <f aca="false">IF(X419="","",IF(X419&gt;1,1,""))</f>
        <v/>
      </c>
      <c r="Z419" s="36" t="str">
        <f aca="false">IF(U419="","",IF(LEN(TRIM(U419))&lt;&gt;10,1,""))</f>
        <v/>
      </c>
      <c r="AB419" s="36" t="str">
        <f aca="false">IF(U419="","",IF(OR(LEN(TRIM(H419))&gt;250,LEN(TRIM(H419))&lt;1),1,""))</f>
        <v/>
      </c>
      <c r="AC419" s="36" t="str">
        <f aca="false">IF(U419="","",IF(OR(LEN(TRIM(H419))&gt;220,LEN(TRIM(H419))&lt;1),1,""))</f>
        <v/>
      </c>
      <c r="AD419" s="37" t="str">
        <f aca="false">IF(U419="","",LEN(TRIM(H419)))</f>
        <v/>
      </c>
      <c r="AF419" s="36" t="str">
        <f aca="false">IF(I419="","",_xlfn.IFNA(VLOOKUP(I419,TabelleFisse!$B$4:$C$21,2,0),1))</f>
        <v/>
      </c>
      <c r="AH419" s="36" t="str">
        <f aca="false">IF(U419="","",IF(OR(ISNUMBER(J419)=0,J419&lt;0),1,""))</f>
        <v/>
      </c>
      <c r="AI419" s="36" t="str">
        <f aca="false">IF(U419="","",IF(OR(ISNUMBER(M419)=0,M419&lt;0),1,""))</f>
        <v/>
      </c>
      <c r="AK419" s="36" t="str">
        <f aca="false">IF(OR(U419="",K419=""),"",IF(OR(K419&lt;TabelleFisse!E$4,K419&gt;TabelleFisse!E$5),1,""))</f>
        <v/>
      </c>
      <c r="AL419" s="36" t="str">
        <f aca="false">IF(OR(U419="",L419=""),"",IF(OR(L419&lt;TabelleFisse!E$4,L419&gt;TabelleFisse!E$5),1,""))</f>
        <v/>
      </c>
      <c r="AM419" s="36" t="str">
        <f aca="false">IF(OR(U419="",K419=""),"",IF(K419&gt;TabelleFisse!E$6,1,""))</f>
        <v/>
      </c>
      <c r="AN419" s="36" t="str">
        <f aca="false">IF(OR(U419="",L419=""),"",IF(L419&gt;TabelleFisse!E$6,1,""))</f>
        <v/>
      </c>
      <c r="AP419" s="36" t="str">
        <f aca="false">IF(U419="","",_xlfn.IFNA(VLOOKUP(C419,Partecipanti!$N$10:$O$1203,2,0),1))</f>
        <v/>
      </c>
      <c r="AS419" s="37" t="str">
        <f aca="false">IF(R419=1,CONCATENATE(C419," ",1),"")</f>
        <v/>
      </c>
    </row>
    <row r="420" customFormat="false" ht="100.5" hidden="false" customHeight="true" outlineLevel="0" collapsed="false">
      <c r="A420" s="25" t="s">
        <v>703</v>
      </c>
      <c r="B420" s="21" t="str">
        <f aca="false">IF(Q420="","",Q420)</f>
        <v/>
      </c>
      <c r="C420" s="26" t="str">
        <f aca="false">IF(E420="","",CONCATENATE("L",A420))</f>
        <v/>
      </c>
      <c r="D420" s="27"/>
      <c r="E420" s="42"/>
      <c r="F420" s="39" t="str">
        <f aca="false">IF(E420="","",TRIM(#REF!))</f>
        <v/>
      </c>
      <c r="G420" s="40" t="str">
        <f aca="false">IF(E420="","",TRIM(UPPER(#REF!)))</f>
        <v/>
      </c>
      <c r="H420" s="44"/>
      <c r="I420" s="44"/>
      <c r="J420" s="43"/>
      <c r="K420" s="41"/>
      <c r="L420" s="41"/>
      <c r="M420" s="45"/>
      <c r="N420" s="42"/>
      <c r="O420" s="42"/>
      <c r="Q420" s="20" t="str">
        <f aca="false">IF(AND(R420="",S420="",U420=""),"",IF(OR(R420=1,S420=1),"ERRORI / ANOMALIE","OK"))</f>
        <v/>
      </c>
      <c r="R420" s="21" t="str">
        <f aca="false">IF(U420="","",IF(SUM(X420:AC420)+SUM(AF420:AP420)&gt;0,1,""))</f>
        <v/>
      </c>
      <c r="S420" s="21" t="str">
        <f aca="false">IF(U420="","",IF(_xlfn.IFNA(VLOOKUP(CONCATENATE(C420," ",1),Partecipanti!AE$10:AF$1203,2,0),1)=1,"",1))</f>
        <v/>
      </c>
      <c r="U420" s="36" t="str">
        <f aca="false">TRIM(E420)</f>
        <v/>
      </c>
      <c r="V420" s="36"/>
      <c r="W420" s="36" t="str">
        <f aca="false">IF(R420="","",1)</f>
        <v/>
      </c>
      <c r="X420" s="36" t="str">
        <f aca="false">IF(U420="","",IF(COUNTIF(U$7:U$601,U420)=1,"",COUNTIF(U$7:U$601,U420)))</f>
        <v/>
      </c>
      <c r="Y420" s="36" t="str">
        <f aca="false">IF(X420="","",IF(X420&gt;1,1,""))</f>
        <v/>
      </c>
      <c r="Z420" s="36" t="str">
        <f aca="false">IF(U420="","",IF(LEN(TRIM(U420))&lt;&gt;10,1,""))</f>
        <v/>
      </c>
      <c r="AB420" s="36" t="str">
        <f aca="false">IF(U420="","",IF(OR(LEN(TRIM(H420))&gt;250,LEN(TRIM(H420))&lt;1),1,""))</f>
        <v/>
      </c>
      <c r="AC420" s="36" t="str">
        <f aca="false">IF(U420="","",IF(OR(LEN(TRIM(H420))&gt;220,LEN(TRIM(H420))&lt;1),1,""))</f>
        <v/>
      </c>
      <c r="AD420" s="37" t="str">
        <f aca="false">IF(U420="","",LEN(TRIM(H420)))</f>
        <v/>
      </c>
      <c r="AF420" s="36" t="str">
        <f aca="false">IF(I420="","",_xlfn.IFNA(VLOOKUP(I420,TabelleFisse!$B$4:$C$21,2,0),1))</f>
        <v/>
      </c>
      <c r="AH420" s="36" t="str">
        <f aca="false">IF(U420="","",IF(OR(ISNUMBER(J420)=0,J420&lt;0),1,""))</f>
        <v/>
      </c>
      <c r="AI420" s="36" t="str">
        <f aca="false">IF(U420="","",IF(OR(ISNUMBER(M420)=0,M420&lt;0),1,""))</f>
        <v/>
      </c>
      <c r="AK420" s="36" t="str">
        <f aca="false">IF(OR(U420="",K420=""),"",IF(OR(K420&lt;TabelleFisse!E$4,K420&gt;TabelleFisse!E$5),1,""))</f>
        <v/>
      </c>
      <c r="AL420" s="36" t="str">
        <f aca="false">IF(OR(U420="",L420=""),"",IF(OR(L420&lt;TabelleFisse!E$4,L420&gt;TabelleFisse!E$5),1,""))</f>
        <v/>
      </c>
      <c r="AM420" s="36" t="str">
        <f aca="false">IF(OR(U420="",K420=""),"",IF(K420&gt;TabelleFisse!E$6,1,""))</f>
        <v/>
      </c>
      <c r="AN420" s="36" t="str">
        <f aca="false">IF(OR(U420="",L420=""),"",IF(L420&gt;TabelleFisse!E$6,1,""))</f>
        <v/>
      </c>
      <c r="AP420" s="36" t="str">
        <f aca="false">IF(U420="","",_xlfn.IFNA(VLOOKUP(C420,Partecipanti!$N$10:$O$1203,2,0),1))</f>
        <v/>
      </c>
      <c r="AS420" s="37" t="str">
        <f aca="false">IF(R420=1,CONCATENATE(C420," ",1),"")</f>
        <v/>
      </c>
    </row>
    <row r="421" customFormat="false" ht="100.5" hidden="false" customHeight="true" outlineLevel="0" collapsed="false">
      <c r="A421" s="25" t="s">
        <v>704</v>
      </c>
      <c r="B421" s="21" t="str">
        <f aca="false">IF(Q421="","",Q421)</f>
        <v/>
      </c>
      <c r="C421" s="26" t="str">
        <f aca="false">IF(E421="","",CONCATENATE("L",A421))</f>
        <v/>
      </c>
      <c r="D421" s="27"/>
      <c r="E421" s="42"/>
      <c r="F421" s="39" t="str">
        <f aca="false">IF(E421="","",TRIM(#REF!))</f>
        <v/>
      </c>
      <c r="G421" s="40" t="str">
        <f aca="false">IF(E421="","",TRIM(UPPER(#REF!)))</f>
        <v/>
      </c>
      <c r="H421" s="44"/>
      <c r="I421" s="44"/>
      <c r="J421" s="43"/>
      <c r="K421" s="41"/>
      <c r="L421" s="41"/>
      <c r="M421" s="45"/>
      <c r="N421" s="42"/>
      <c r="O421" s="42"/>
      <c r="Q421" s="20" t="str">
        <f aca="false">IF(AND(R421="",S421="",U421=""),"",IF(OR(R421=1,S421=1),"ERRORI / ANOMALIE","OK"))</f>
        <v/>
      </c>
      <c r="R421" s="21" t="str">
        <f aca="false">IF(U421="","",IF(SUM(X421:AC421)+SUM(AF421:AP421)&gt;0,1,""))</f>
        <v/>
      </c>
      <c r="S421" s="21" t="str">
        <f aca="false">IF(U421="","",IF(_xlfn.IFNA(VLOOKUP(CONCATENATE(C421," ",1),Partecipanti!AE$10:AF$1203,2,0),1)=1,"",1))</f>
        <v/>
      </c>
      <c r="U421" s="36" t="str">
        <f aca="false">TRIM(E421)</f>
        <v/>
      </c>
      <c r="V421" s="36"/>
      <c r="W421" s="36" t="str">
        <f aca="false">IF(R421="","",1)</f>
        <v/>
      </c>
      <c r="X421" s="36" t="str">
        <f aca="false">IF(U421="","",IF(COUNTIF(U$7:U$601,U421)=1,"",COUNTIF(U$7:U$601,U421)))</f>
        <v/>
      </c>
      <c r="Y421" s="36" t="str">
        <f aca="false">IF(X421="","",IF(X421&gt;1,1,""))</f>
        <v/>
      </c>
      <c r="Z421" s="36" t="str">
        <f aca="false">IF(U421="","",IF(LEN(TRIM(U421))&lt;&gt;10,1,""))</f>
        <v/>
      </c>
      <c r="AB421" s="36" t="str">
        <f aca="false">IF(U421="","",IF(OR(LEN(TRIM(H421))&gt;250,LEN(TRIM(H421))&lt;1),1,""))</f>
        <v/>
      </c>
      <c r="AC421" s="36" t="str">
        <f aca="false">IF(U421="","",IF(OR(LEN(TRIM(H421))&gt;220,LEN(TRIM(H421))&lt;1),1,""))</f>
        <v/>
      </c>
      <c r="AD421" s="37" t="str">
        <f aca="false">IF(U421="","",LEN(TRIM(H421)))</f>
        <v/>
      </c>
      <c r="AF421" s="36" t="str">
        <f aca="false">IF(I421="","",_xlfn.IFNA(VLOOKUP(I421,TabelleFisse!$B$4:$C$21,2,0),1))</f>
        <v/>
      </c>
      <c r="AH421" s="36" t="str">
        <f aca="false">IF(U421="","",IF(OR(ISNUMBER(J421)=0,J421&lt;0),1,""))</f>
        <v/>
      </c>
      <c r="AI421" s="36" t="str">
        <f aca="false">IF(U421="","",IF(OR(ISNUMBER(M421)=0,M421&lt;0),1,""))</f>
        <v/>
      </c>
      <c r="AK421" s="36" t="str">
        <f aca="false">IF(OR(U421="",K421=""),"",IF(OR(K421&lt;TabelleFisse!E$4,K421&gt;TabelleFisse!E$5),1,""))</f>
        <v/>
      </c>
      <c r="AL421" s="36" t="str">
        <f aca="false">IF(OR(U421="",L421=""),"",IF(OR(L421&lt;TabelleFisse!E$4,L421&gt;TabelleFisse!E$5),1,""))</f>
        <v/>
      </c>
      <c r="AM421" s="36" t="str">
        <f aca="false">IF(OR(U421="",K421=""),"",IF(K421&gt;TabelleFisse!E$6,1,""))</f>
        <v/>
      </c>
      <c r="AN421" s="36" t="str">
        <f aca="false">IF(OR(U421="",L421=""),"",IF(L421&gt;TabelleFisse!E$6,1,""))</f>
        <v/>
      </c>
      <c r="AP421" s="36" t="str">
        <f aca="false">IF(U421="","",_xlfn.IFNA(VLOOKUP(C421,Partecipanti!$N$10:$O$1203,2,0),1))</f>
        <v/>
      </c>
      <c r="AS421" s="37" t="str">
        <f aca="false">IF(R421=1,CONCATENATE(C421," ",1),"")</f>
        <v/>
      </c>
    </row>
    <row r="422" customFormat="false" ht="100.5" hidden="false" customHeight="true" outlineLevel="0" collapsed="false">
      <c r="A422" s="25" t="s">
        <v>705</v>
      </c>
      <c r="B422" s="21" t="str">
        <f aca="false">IF(Q422="","",Q422)</f>
        <v/>
      </c>
      <c r="C422" s="26" t="str">
        <f aca="false">IF(E422="","",CONCATENATE("L",A422))</f>
        <v/>
      </c>
      <c r="D422" s="27"/>
      <c r="E422" s="42"/>
      <c r="F422" s="39" t="str">
        <f aca="false">IF(E422="","",TRIM(#REF!))</f>
        <v/>
      </c>
      <c r="G422" s="40" t="str">
        <f aca="false">IF(E422="","",TRIM(UPPER(#REF!)))</f>
        <v/>
      </c>
      <c r="H422" s="44"/>
      <c r="I422" s="44"/>
      <c r="J422" s="43"/>
      <c r="K422" s="41"/>
      <c r="L422" s="41"/>
      <c r="M422" s="45"/>
      <c r="N422" s="42"/>
      <c r="O422" s="42"/>
      <c r="Q422" s="20" t="str">
        <f aca="false">IF(AND(R422="",S422="",U422=""),"",IF(OR(R422=1,S422=1),"ERRORI / ANOMALIE","OK"))</f>
        <v/>
      </c>
      <c r="R422" s="21" t="str">
        <f aca="false">IF(U422="","",IF(SUM(X422:AC422)+SUM(AF422:AP422)&gt;0,1,""))</f>
        <v/>
      </c>
      <c r="S422" s="21" t="str">
        <f aca="false">IF(U422="","",IF(_xlfn.IFNA(VLOOKUP(CONCATENATE(C422," ",1),Partecipanti!AE$10:AF$1203,2,0),1)=1,"",1))</f>
        <v/>
      </c>
      <c r="U422" s="36" t="str">
        <f aca="false">TRIM(E422)</f>
        <v/>
      </c>
      <c r="V422" s="36"/>
      <c r="W422" s="36" t="str">
        <f aca="false">IF(R422="","",1)</f>
        <v/>
      </c>
      <c r="X422" s="36" t="str">
        <f aca="false">IF(U422="","",IF(COUNTIF(U$7:U$601,U422)=1,"",COUNTIF(U$7:U$601,U422)))</f>
        <v/>
      </c>
      <c r="Y422" s="36" t="str">
        <f aca="false">IF(X422="","",IF(X422&gt;1,1,""))</f>
        <v/>
      </c>
      <c r="Z422" s="36" t="str">
        <f aca="false">IF(U422="","",IF(LEN(TRIM(U422))&lt;&gt;10,1,""))</f>
        <v/>
      </c>
      <c r="AB422" s="36" t="str">
        <f aca="false">IF(U422="","",IF(OR(LEN(TRIM(H422))&gt;250,LEN(TRIM(H422))&lt;1),1,""))</f>
        <v/>
      </c>
      <c r="AC422" s="36" t="str">
        <f aca="false">IF(U422="","",IF(OR(LEN(TRIM(H422))&gt;220,LEN(TRIM(H422))&lt;1),1,""))</f>
        <v/>
      </c>
      <c r="AD422" s="37" t="str">
        <f aca="false">IF(U422="","",LEN(TRIM(H422)))</f>
        <v/>
      </c>
      <c r="AF422" s="36" t="str">
        <f aca="false">IF(I422="","",_xlfn.IFNA(VLOOKUP(I422,TabelleFisse!$B$4:$C$21,2,0),1))</f>
        <v/>
      </c>
      <c r="AH422" s="36" t="str">
        <f aca="false">IF(U422="","",IF(OR(ISNUMBER(J422)=0,J422&lt;0),1,""))</f>
        <v/>
      </c>
      <c r="AI422" s="36" t="str">
        <f aca="false">IF(U422="","",IF(OR(ISNUMBER(M422)=0,M422&lt;0),1,""))</f>
        <v/>
      </c>
      <c r="AK422" s="36" t="str">
        <f aca="false">IF(OR(U422="",K422=""),"",IF(OR(K422&lt;TabelleFisse!E$4,K422&gt;TabelleFisse!E$5),1,""))</f>
        <v/>
      </c>
      <c r="AL422" s="36" t="str">
        <f aca="false">IF(OR(U422="",L422=""),"",IF(OR(L422&lt;TabelleFisse!E$4,L422&gt;TabelleFisse!E$5),1,""))</f>
        <v/>
      </c>
      <c r="AM422" s="36" t="str">
        <f aca="false">IF(OR(U422="",K422=""),"",IF(K422&gt;TabelleFisse!E$6,1,""))</f>
        <v/>
      </c>
      <c r="AN422" s="36" t="str">
        <f aca="false">IF(OR(U422="",L422=""),"",IF(L422&gt;TabelleFisse!E$6,1,""))</f>
        <v/>
      </c>
      <c r="AP422" s="36" t="str">
        <f aca="false">IF(U422="","",_xlfn.IFNA(VLOOKUP(C422,Partecipanti!$N$10:$O$1203,2,0),1))</f>
        <v/>
      </c>
      <c r="AS422" s="37" t="str">
        <f aca="false">IF(R422=1,CONCATENATE(C422," ",1),"")</f>
        <v/>
      </c>
    </row>
    <row r="423" customFormat="false" ht="100.5" hidden="false" customHeight="true" outlineLevel="0" collapsed="false">
      <c r="A423" s="25" t="s">
        <v>706</v>
      </c>
      <c r="B423" s="21" t="str">
        <f aca="false">IF(Q423="","",Q423)</f>
        <v/>
      </c>
      <c r="C423" s="26" t="str">
        <f aca="false">IF(E423="","",CONCATENATE("L",A423))</f>
        <v/>
      </c>
      <c r="D423" s="27"/>
      <c r="E423" s="42"/>
      <c r="F423" s="39" t="str">
        <f aca="false">IF(E423="","",TRIM(#REF!))</f>
        <v/>
      </c>
      <c r="G423" s="40" t="str">
        <f aca="false">IF(E423="","",TRIM(UPPER(#REF!)))</f>
        <v/>
      </c>
      <c r="H423" s="44"/>
      <c r="I423" s="44"/>
      <c r="J423" s="43"/>
      <c r="K423" s="41"/>
      <c r="L423" s="41"/>
      <c r="M423" s="45"/>
      <c r="N423" s="42"/>
      <c r="O423" s="42"/>
      <c r="Q423" s="20" t="str">
        <f aca="false">IF(AND(R423="",S423="",U423=""),"",IF(OR(R423=1,S423=1),"ERRORI / ANOMALIE","OK"))</f>
        <v/>
      </c>
      <c r="R423" s="21" t="str">
        <f aca="false">IF(U423="","",IF(SUM(X423:AC423)+SUM(AF423:AP423)&gt;0,1,""))</f>
        <v/>
      </c>
      <c r="S423" s="21" t="str">
        <f aca="false">IF(U423="","",IF(_xlfn.IFNA(VLOOKUP(CONCATENATE(C423," ",1),Partecipanti!AE$10:AF$1203,2,0),1)=1,"",1))</f>
        <v/>
      </c>
      <c r="U423" s="36" t="str">
        <f aca="false">TRIM(E423)</f>
        <v/>
      </c>
      <c r="V423" s="36"/>
      <c r="W423" s="36" t="str">
        <f aca="false">IF(R423="","",1)</f>
        <v/>
      </c>
      <c r="X423" s="36" t="str">
        <f aca="false">IF(U423="","",IF(COUNTIF(U$7:U$601,U423)=1,"",COUNTIF(U$7:U$601,U423)))</f>
        <v/>
      </c>
      <c r="Y423" s="36" t="str">
        <f aca="false">IF(X423="","",IF(X423&gt;1,1,""))</f>
        <v/>
      </c>
      <c r="Z423" s="36" t="str">
        <f aca="false">IF(U423="","",IF(LEN(TRIM(U423))&lt;&gt;10,1,""))</f>
        <v/>
      </c>
      <c r="AB423" s="36" t="str">
        <f aca="false">IF(U423="","",IF(OR(LEN(TRIM(H423))&gt;250,LEN(TRIM(H423))&lt;1),1,""))</f>
        <v/>
      </c>
      <c r="AC423" s="36" t="str">
        <f aca="false">IF(U423="","",IF(OR(LEN(TRIM(H423))&gt;220,LEN(TRIM(H423))&lt;1),1,""))</f>
        <v/>
      </c>
      <c r="AD423" s="37" t="str">
        <f aca="false">IF(U423="","",LEN(TRIM(H423)))</f>
        <v/>
      </c>
      <c r="AF423" s="36" t="str">
        <f aca="false">IF(I423="","",_xlfn.IFNA(VLOOKUP(I423,TabelleFisse!$B$4:$C$21,2,0),1))</f>
        <v/>
      </c>
      <c r="AH423" s="36" t="str">
        <f aca="false">IF(U423="","",IF(OR(ISNUMBER(J423)=0,J423&lt;0),1,""))</f>
        <v/>
      </c>
      <c r="AI423" s="36" t="str">
        <f aca="false">IF(U423="","",IF(OR(ISNUMBER(M423)=0,M423&lt;0),1,""))</f>
        <v/>
      </c>
      <c r="AK423" s="36" t="str">
        <f aca="false">IF(OR(U423="",K423=""),"",IF(OR(K423&lt;TabelleFisse!E$4,K423&gt;TabelleFisse!E$5),1,""))</f>
        <v/>
      </c>
      <c r="AL423" s="36" t="str">
        <f aca="false">IF(OR(U423="",L423=""),"",IF(OR(L423&lt;TabelleFisse!E$4,L423&gt;TabelleFisse!E$5),1,""))</f>
        <v/>
      </c>
      <c r="AM423" s="36" t="str">
        <f aca="false">IF(OR(U423="",K423=""),"",IF(K423&gt;TabelleFisse!E$6,1,""))</f>
        <v/>
      </c>
      <c r="AN423" s="36" t="str">
        <f aca="false">IF(OR(U423="",L423=""),"",IF(L423&gt;TabelleFisse!E$6,1,""))</f>
        <v/>
      </c>
      <c r="AP423" s="36" t="str">
        <f aca="false">IF(U423="","",_xlfn.IFNA(VLOOKUP(C423,Partecipanti!$N$10:$O$1203,2,0),1))</f>
        <v/>
      </c>
      <c r="AS423" s="37" t="str">
        <f aca="false">IF(R423=1,CONCATENATE(C423," ",1),"")</f>
        <v/>
      </c>
    </row>
    <row r="424" customFormat="false" ht="100.5" hidden="false" customHeight="true" outlineLevel="0" collapsed="false">
      <c r="A424" s="25" t="s">
        <v>707</v>
      </c>
      <c r="B424" s="21" t="str">
        <f aca="false">IF(Q424="","",Q424)</f>
        <v/>
      </c>
      <c r="C424" s="26" t="str">
        <f aca="false">IF(E424="","",CONCATENATE("L",A424))</f>
        <v/>
      </c>
      <c r="D424" s="27"/>
      <c r="E424" s="42"/>
      <c r="F424" s="39" t="str">
        <f aca="false">IF(E424="","",TRIM(#REF!))</f>
        <v/>
      </c>
      <c r="G424" s="40" t="str">
        <f aca="false">IF(E424="","",TRIM(UPPER(#REF!)))</f>
        <v/>
      </c>
      <c r="H424" s="44"/>
      <c r="I424" s="44"/>
      <c r="J424" s="43"/>
      <c r="K424" s="41"/>
      <c r="L424" s="41"/>
      <c r="M424" s="45"/>
      <c r="N424" s="42"/>
      <c r="O424" s="42"/>
      <c r="Q424" s="20" t="str">
        <f aca="false">IF(AND(R424="",S424="",U424=""),"",IF(OR(R424=1,S424=1),"ERRORI / ANOMALIE","OK"))</f>
        <v/>
      </c>
      <c r="R424" s="21" t="str">
        <f aca="false">IF(U424="","",IF(SUM(X424:AC424)+SUM(AF424:AP424)&gt;0,1,""))</f>
        <v/>
      </c>
      <c r="S424" s="21" t="str">
        <f aca="false">IF(U424="","",IF(_xlfn.IFNA(VLOOKUP(CONCATENATE(C424," ",1),Partecipanti!AE$10:AF$1203,2,0),1)=1,"",1))</f>
        <v/>
      </c>
      <c r="U424" s="36" t="str">
        <f aca="false">TRIM(E424)</f>
        <v/>
      </c>
      <c r="V424" s="36"/>
      <c r="W424" s="36" t="str">
        <f aca="false">IF(R424="","",1)</f>
        <v/>
      </c>
      <c r="X424" s="36" t="str">
        <f aca="false">IF(U424="","",IF(COUNTIF(U$7:U$601,U424)=1,"",COUNTIF(U$7:U$601,U424)))</f>
        <v/>
      </c>
      <c r="Y424" s="36" t="str">
        <f aca="false">IF(X424="","",IF(X424&gt;1,1,""))</f>
        <v/>
      </c>
      <c r="Z424" s="36" t="str">
        <f aca="false">IF(U424="","",IF(LEN(TRIM(U424))&lt;&gt;10,1,""))</f>
        <v/>
      </c>
      <c r="AB424" s="36" t="str">
        <f aca="false">IF(U424="","",IF(OR(LEN(TRIM(H424))&gt;250,LEN(TRIM(H424))&lt;1),1,""))</f>
        <v/>
      </c>
      <c r="AC424" s="36" t="str">
        <f aca="false">IF(U424="","",IF(OR(LEN(TRIM(H424))&gt;220,LEN(TRIM(H424))&lt;1),1,""))</f>
        <v/>
      </c>
      <c r="AD424" s="37" t="str">
        <f aca="false">IF(U424="","",LEN(TRIM(H424)))</f>
        <v/>
      </c>
      <c r="AF424" s="36" t="str">
        <f aca="false">IF(I424="","",_xlfn.IFNA(VLOOKUP(I424,TabelleFisse!$B$4:$C$21,2,0),1))</f>
        <v/>
      </c>
      <c r="AH424" s="36" t="str">
        <f aca="false">IF(U424="","",IF(OR(ISNUMBER(J424)=0,J424&lt;0),1,""))</f>
        <v/>
      </c>
      <c r="AI424" s="36" t="str">
        <f aca="false">IF(U424="","",IF(OR(ISNUMBER(M424)=0,M424&lt;0),1,""))</f>
        <v/>
      </c>
      <c r="AK424" s="36" t="str">
        <f aca="false">IF(OR(U424="",K424=""),"",IF(OR(K424&lt;TabelleFisse!E$4,K424&gt;TabelleFisse!E$5),1,""))</f>
        <v/>
      </c>
      <c r="AL424" s="36" t="str">
        <f aca="false">IF(OR(U424="",L424=""),"",IF(OR(L424&lt;TabelleFisse!E$4,L424&gt;TabelleFisse!E$5),1,""))</f>
        <v/>
      </c>
      <c r="AM424" s="36" t="str">
        <f aca="false">IF(OR(U424="",K424=""),"",IF(K424&gt;TabelleFisse!E$6,1,""))</f>
        <v/>
      </c>
      <c r="AN424" s="36" t="str">
        <f aca="false">IF(OR(U424="",L424=""),"",IF(L424&gt;TabelleFisse!E$6,1,""))</f>
        <v/>
      </c>
      <c r="AP424" s="36" t="str">
        <f aca="false">IF(U424="","",_xlfn.IFNA(VLOOKUP(C424,Partecipanti!$N$10:$O$1203,2,0),1))</f>
        <v/>
      </c>
      <c r="AS424" s="37" t="str">
        <f aca="false">IF(R424=1,CONCATENATE(C424," ",1),"")</f>
        <v/>
      </c>
    </row>
    <row r="425" customFormat="false" ht="100.5" hidden="false" customHeight="true" outlineLevel="0" collapsed="false">
      <c r="A425" s="25" t="s">
        <v>708</v>
      </c>
      <c r="B425" s="21" t="str">
        <f aca="false">IF(Q425="","",Q425)</f>
        <v/>
      </c>
      <c r="C425" s="26" t="str">
        <f aca="false">IF(E425="","",CONCATENATE("L",A425))</f>
        <v/>
      </c>
      <c r="D425" s="27"/>
      <c r="E425" s="42"/>
      <c r="F425" s="39" t="str">
        <f aca="false">IF(E425="","",TRIM(#REF!))</f>
        <v/>
      </c>
      <c r="G425" s="40" t="str">
        <f aca="false">IF(E425="","",TRIM(UPPER(#REF!)))</f>
        <v/>
      </c>
      <c r="H425" s="44"/>
      <c r="I425" s="44"/>
      <c r="J425" s="43"/>
      <c r="K425" s="41"/>
      <c r="L425" s="41"/>
      <c r="M425" s="45"/>
      <c r="N425" s="42"/>
      <c r="O425" s="42"/>
      <c r="Q425" s="20" t="str">
        <f aca="false">IF(AND(R425="",S425="",U425=""),"",IF(OR(R425=1,S425=1),"ERRORI / ANOMALIE","OK"))</f>
        <v/>
      </c>
      <c r="R425" s="21" t="str">
        <f aca="false">IF(U425="","",IF(SUM(X425:AC425)+SUM(AF425:AP425)&gt;0,1,""))</f>
        <v/>
      </c>
      <c r="S425" s="21" t="str">
        <f aca="false">IF(U425="","",IF(_xlfn.IFNA(VLOOKUP(CONCATENATE(C425," ",1),Partecipanti!AE$10:AF$1203,2,0),1)=1,"",1))</f>
        <v/>
      </c>
      <c r="U425" s="36" t="str">
        <f aca="false">TRIM(E425)</f>
        <v/>
      </c>
      <c r="V425" s="36"/>
      <c r="W425" s="36" t="str">
        <f aca="false">IF(R425="","",1)</f>
        <v/>
      </c>
      <c r="X425" s="36" t="str">
        <f aca="false">IF(U425="","",IF(COUNTIF(U$7:U$601,U425)=1,"",COUNTIF(U$7:U$601,U425)))</f>
        <v/>
      </c>
      <c r="Y425" s="36" t="str">
        <f aca="false">IF(X425="","",IF(X425&gt;1,1,""))</f>
        <v/>
      </c>
      <c r="Z425" s="36" t="str">
        <f aca="false">IF(U425="","",IF(LEN(TRIM(U425))&lt;&gt;10,1,""))</f>
        <v/>
      </c>
      <c r="AB425" s="36" t="str">
        <f aca="false">IF(U425="","",IF(OR(LEN(TRIM(H425))&gt;250,LEN(TRIM(H425))&lt;1),1,""))</f>
        <v/>
      </c>
      <c r="AC425" s="36" t="str">
        <f aca="false">IF(U425="","",IF(OR(LEN(TRIM(H425))&gt;220,LEN(TRIM(H425))&lt;1),1,""))</f>
        <v/>
      </c>
      <c r="AD425" s="37" t="str">
        <f aca="false">IF(U425="","",LEN(TRIM(H425)))</f>
        <v/>
      </c>
      <c r="AF425" s="36" t="str">
        <f aca="false">IF(I425="","",_xlfn.IFNA(VLOOKUP(I425,TabelleFisse!$B$4:$C$21,2,0),1))</f>
        <v/>
      </c>
      <c r="AH425" s="36" t="str">
        <f aca="false">IF(U425="","",IF(OR(ISNUMBER(J425)=0,J425&lt;0),1,""))</f>
        <v/>
      </c>
      <c r="AI425" s="36" t="str">
        <f aca="false">IF(U425="","",IF(OR(ISNUMBER(M425)=0,M425&lt;0),1,""))</f>
        <v/>
      </c>
      <c r="AK425" s="36" t="str">
        <f aca="false">IF(OR(U425="",K425=""),"",IF(OR(K425&lt;TabelleFisse!E$4,K425&gt;TabelleFisse!E$5),1,""))</f>
        <v/>
      </c>
      <c r="AL425" s="36" t="str">
        <f aca="false">IF(OR(U425="",L425=""),"",IF(OR(L425&lt;TabelleFisse!E$4,L425&gt;TabelleFisse!E$5),1,""))</f>
        <v/>
      </c>
      <c r="AM425" s="36" t="str">
        <f aca="false">IF(OR(U425="",K425=""),"",IF(K425&gt;TabelleFisse!E$6,1,""))</f>
        <v/>
      </c>
      <c r="AN425" s="36" t="str">
        <f aca="false">IF(OR(U425="",L425=""),"",IF(L425&gt;TabelleFisse!E$6,1,""))</f>
        <v/>
      </c>
      <c r="AP425" s="36" t="str">
        <f aca="false">IF(U425="","",_xlfn.IFNA(VLOOKUP(C425,Partecipanti!$N$10:$O$1203,2,0),1))</f>
        <v/>
      </c>
      <c r="AS425" s="37" t="str">
        <f aca="false">IF(R425=1,CONCATENATE(C425," ",1),"")</f>
        <v/>
      </c>
    </row>
    <row r="426" customFormat="false" ht="100.5" hidden="false" customHeight="true" outlineLevel="0" collapsed="false">
      <c r="A426" s="25" t="s">
        <v>709</v>
      </c>
      <c r="B426" s="21" t="str">
        <f aca="false">IF(Q426="","",Q426)</f>
        <v/>
      </c>
      <c r="C426" s="26" t="str">
        <f aca="false">IF(E426="","",CONCATENATE("L",A426))</f>
        <v/>
      </c>
      <c r="D426" s="27"/>
      <c r="E426" s="42"/>
      <c r="F426" s="39" t="str">
        <f aca="false">IF(E426="","",TRIM(#REF!))</f>
        <v/>
      </c>
      <c r="G426" s="40" t="str">
        <f aca="false">IF(E426="","",TRIM(UPPER(#REF!)))</f>
        <v/>
      </c>
      <c r="H426" s="44"/>
      <c r="I426" s="44"/>
      <c r="J426" s="43"/>
      <c r="K426" s="41"/>
      <c r="L426" s="41"/>
      <c r="M426" s="45"/>
      <c r="N426" s="42"/>
      <c r="O426" s="42"/>
      <c r="Q426" s="20" t="str">
        <f aca="false">IF(AND(R426="",S426="",U426=""),"",IF(OR(R426=1,S426=1),"ERRORI / ANOMALIE","OK"))</f>
        <v/>
      </c>
      <c r="R426" s="21" t="str">
        <f aca="false">IF(U426="","",IF(SUM(X426:AC426)+SUM(AF426:AP426)&gt;0,1,""))</f>
        <v/>
      </c>
      <c r="S426" s="21" t="str">
        <f aca="false">IF(U426="","",IF(_xlfn.IFNA(VLOOKUP(CONCATENATE(C426," ",1),Partecipanti!AE$10:AF$1203,2,0),1)=1,"",1))</f>
        <v/>
      </c>
      <c r="U426" s="36" t="str">
        <f aca="false">TRIM(E426)</f>
        <v/>
      </c>
      <c r="V426" s="36"/>
      <c r="W426" s="36" t="str">
        <f aca="false">IF(R426="","",1)</f>
        <v/>
      </c>
      <c r="X426" s="36" t="str">
        <f aca="false">IF(U426="","",IF(COUNTIF(U$7:U$601,U426)=1,"",COUNTIF(U$7:U$601,U426)))</f>
        <v/>
      </c>
      <c r="Y426" s="36" t="str">
        <f aca="false">IF(X426="","",IF(X426&gt;1,1,""))</f>
        <v/>
      </c>
      <c r="Z426" s="36" t="str">
        <f aca="false">IF(U426="","",IF(LEN(TRIM(U426))&lt;&gt;10,1,""))</f>
        <v/>
      </c>
      <c r="AB426" s="36" t="str">
        <f aca="false">IF(U426="","",IF(OR(LEN(TRIM(H426))&gt;250,LEN(TRIM(H426))&lt;1),1,""))</f>
        <v/>
      </c>
      <c r="AC426" s="36" t="str">
        <f aca="false">IF(U426="","",IF(OR(LEN(TRIM(H426))&gt;220,LEN(TRIM(H426))&lt;1),1,""))</f>
        <v/>
      </c>
      <c r="AD426" s="37" t="str">
        <f aca="false">IF(U426="","",LEN(TRIM(H426)))</f>
        <v/>
      </c>
      <c r="AF426" s="36" t="str">
        <f aca="false">IF(I426="","",_xlfn.IFNA(VLOOKUP(I426,TabelleFisse!$B$4:$C$21,2,0),1))</f>
        <v/>
      </c>
      <c r="AH426" s="36" t="str">
        <f aca="false">IF(U426="","",IF(OR(ISNUMBER(J426)=0,J426&lt;0),1,""))</f>
        <v/>
      </c>
      <c r="AI426" s="36" t="str">
        <f aca="false">IF(U426="","",IF(OR(ISNUMBER(M426)=0,M426&lt;0),1,""))</f>
        <v/>
      </c>
      <c r="AK426" s="36" t="str">
        <f aca="false">IF(OR(U426="",K426=""),"",IF(OR(K426&lt;TabelleFisse!E$4,K426&gt;TabelleFisse!E$5),1,""))</f>
        <v/>
      </c>
      <c r="AL426" s="36" t="str">
        <f aca="false">IF(OR(U426="",L426=""),"",IF(OR(L426&lt;TabelleFisse!E$4,L426&gt;TabelleFisse!E$5),1,""))</f>
        <v/>
      </c>
      <c r="AM426" s="36" t="str">
        <f aca="false">IF(OR(U426="",K426=""),"",IF(K426&gt;TabelleFisse!E$6,1,""))</f>
        <v/>
      </c>
      <c r="AN426" s="36" t="str">
        <f aca="false">IF(OR(U426="",L426=""),"",IF(L426&gt;TabelleFisse!E$6,1,""))</f>
        <v/>
      </c>
      <c r="AP426" s="36" t="str">
        <f aca="false">IF(U426="","",_xlfn.IFNA(VLOOKUP(C426,Partecipanti!$N$10:$O$1203,2,0),1))</f>
        <v/>
      </c>
      <c r="AS426" s="37" t="str">
        <f aca="false">IF(R426=1,CONCATENATE(C426," ",1),"")</f>
        <v/>
      </c>
    </row>
    <row r="427" customFormat="false" ht="100.5" hidden="false" customHeight="true" outlineLevel="0" collapsed="false">
      <c r="A427" s="25" t="s">
        <v>710</v>
      </c>
      <c r="B427" s="21" t="str">
        <f aca="false">IF(Q427="","",Q427)</f>
        <v/>
      </c>
      <c r="C427" s="26" t="str">
        <f aca="false">IF(E427="","",CONCATENATE("L",A427))</f>
        <v/>
      </c>
      <c r="D427" s="27"/>
      <c r="E427" s="42"/>
      <c r="F427" s="39" t="str">
        <f aca="false">IF(E427="","",TRIM(#REF!))</f>
        <v/>
      </c>
      <c r="G427" s="40" t="str">
        <f aca="false">IF(E427="","",TRIM(UPPER(#REF!)))</f>
        <v/>
      </c>
      <c r="H427" s="44"/>
      <c r="I427" s="44"/>
      <c r="J427" s="43"/>
      <c r="K427" s="41"/>
      <c r="L427" s="41"/>
      <c r="M427" s="45"/>
      <c r="N427" s="42"/>
      <c r="O427" s="42"/>
      <c r="Q427" s="20" t="str">
        <f aca="false">IF(AND(R427="",S427="",U427=""),"",IF(OR(R427=1,S427=1),"ERRORI / ANOMALIE","OK"))</f>
        <v/>
      </c>
      <c r="R427" s="21" t="str">
        <f aca="false">IF(U427="","",IF(SUM(X427:AC427)+SUM(AF427:AP427)&gt;0,1,""))</f>
        <v/>
      </c>
      <c r="S427" s="21" t="str">
        <f aca="false">IF(U427="","",IF(_xlfn.IFNA(VLOOKUP(CONCATENATE(C427," ",1),Partecipanti!AE$10:AF$1203,2,0),1)=1,"",1))</f>
        <v/>
      </c>
      <c r="U427" s="36" t="str">
        <f aca="false">TRIM(E427)</f>
        <v/>
      </c>
      <c r="V427" s="36"/>
      <c r="W427" s="36" t="str">
        <f aca="false">IF(R427="","",1)</f>
        <v/>
      </c>
      <c r="X427" s="36" t="str">
        <f aca="false">IF(U427="","",IF(COUNTIF(U$7:U$601,U427)=1,"",COUNTIF(U$7:U$601,U427)))</f>
        <v/>
      </c>
      <c r="Y427" s="36" t="str">
        <f aca="false">IF(X427="","",IF(X427&gt;1,1,""))</f>
        <v/>
      </c>
      <c r="Z427" s="36" t="str">
        <f aca="false">IF(U427="","",IF(LEN(TRIM(U427))&lt;&gt;10,1,""))</f>
        <v/>
      </c>
      <c r="AB427" s="36" t="str">
        <f aca="false">IF(U427="","",IF(OR(LEN(TRIM(H427))&gt;250,LEN(TRIM(H427))&lt;1),1,""))</f>
        <v/>
      </c>
      <c r="AC427" s="36" t="str">
        <f aca="false">IF(U427="","",IF(OR(LEN(TRIM(H427))&gt;220,LEN(TRIM(H427))&lt;1),1,""))</f>
        <v/>
      </c>
      <c r="AD427" s="37" t="str">
        <f aca="false">IF(U427="","",LEN(TRIM(H427)))</f>
        <v/>
      </c>
      <c r="AF427" s="36" t="str">
        <f aca="false">IF(I427="","",_xlfn.IFNA(VLOOKUP(I427,TabelleFisse!$B$4:$C$21,2,0),1))</f>
        <v/>
      </c>
      <c r="AH427" s="36" t="str">
        <f aca="false">IF(U427="","",IF(OR(ISNUMBER(J427)=0,J427&lt;0),1,""))</f>
        <v/>
      </c>
      <c r="AI427" s="36" t="str">
        <f aca="false">IF(U427="","",IF(OR(ISNUMBER(M427)=0,M427&lt;0),1,""))</f>
        <v/>
      </c>
      <c r="AK427" s="36" t="str">
        <f aca="false">IF(OR(U427="",K427=""),"",IF(OR(K427&lt;TabelleFisse!E$4,K427&gt;TabelleFisse!E$5),1,""))</f>
        <v/>
      </c>
      <c r="AL427" s="36" t="str">
        <f aca="false">IF(OR(U427="",L427=""),"",IF(OR(L427&lt;TabelleFisse!E$4,L427&gt;TabelleFisse!E$5),1,""))</f>
        <v/>
      </c>
      <c r="AM427" s="36" t="str">
        <f aca="false">IF(OR(U427="",K427=""),"",IF(K427&gt;TabelleFisse!E$6,1,""))</f>
        <v/>
      </c>
      <c r="AN427" s="36" t="str">
        <f aca="false">IF(OR(U427="",L427=""),"",IF(L427&gt;TabelleFisse!E$6,1,""))</f>
        <v/>
      </c>
      <c r="AP427" s="36" t="str">
        <f aca="false">IF(U427="","",_xlfn.IFNA(VLOOKUP(C427,Partecipanti!$N$10:$O$1203,2,0),1))</f>
        <v/>
      </c>
      <c r="AS427" s="37" t="str">
        <f aca="false">IF(R427=1,CONCATENATE(C427," ",1),"")</f>
        <v/>
      </c>
    </row>
    <row r="428" customFormat="false" ht="100.5" hidden="false" customHeight="true" outlineLevel="0" collapsed="false">
      <c r="A428" s="25" t="s">
        <v>711</v>
      </c>
      <c r="B428" s="21" t="str">
        <f aca="false">IF(Q428="","",Q428)</f>
        <v/>
      </c>
      <c r="C428" s="26" t="str">
        <f aca="false">IF(E428="","",CONCATENATE("L",A428))</f>
        <v/>
      </c>
      <c r="D428" s="27"/>
      <c r="E428" s="42"/>
      <c r="F428" s="39" t="str">
        <f aca="false">IF(E428="","",TRIM(#REF!))</f>
        <v/>
      </c>
      <c r="G428" s="40" t="str">
        <f aca="false">IF(E428="","",TRIM(UPPER(#REF!)))</f>
        <v/>
      </c>
      <c r="H428" s="44"/>
      <c r="I428" s="44"/>
      <c r="J428" s="43"/>
      <c r="K428" s="41"/>
      <c r="L428" s="41"/>
      <c r="M428" s="45"/>
      <c r="N428" s="42"/>
      <c r="O428" s="42"/>
      <c r="Q428" s="20" t="str">
        <f aca="false">IF(AND(R428="",S428="",U428=""),"",IF(OR(R428=1,S428=1),"ERRORI / ANOMALIE","OK"))</f>
        <v/>
      </c>
      <c r="R428" s="21" t="str">
        <f aca="false">IF(U428="","",IF(SUM(X428:AC428)+SUM(AF428:AP428)&gt;0,1,""))</f>
        <v/>
      </c>
      <c r="S428" s="21" t="str">
        <f aca="false">IF(U428="","",IF(_xlfn.IFNA(VLOOKUP(CONCATENATE(C428," ",1),Partecipanti!AE$10:AF$1203,2,0),1)=1,"",1))</f>
        <v/>
      </c>
      <c r="U428" s="36" t="str">
        <f aca="false">TRIM(E428)</f>
        <v/>
      </c>
      <c r="V428" s="36"/>
      <c r="W428" s="36" t="str">
        <f aca="false">IF(R428="","",1)</f>
        <v/>
      </c>
      <c r="X428" s="36" t="str">
        <f aca="false">IF(U428="","",IF(COUNTIF(U$7:U$601,U428)=1,"",COUNTIF(U$7:U$601,U428)))</f>
        <v/>
      </c>
      <c r="Y428" s="36" t="str">
        <f aca="false">IF(X428="","",IF(X428&gt;1,1,""))</f>
        <v/>
      </c>
      <c r="Z428" s="36" t="str">
        <f aca="false">IF(U428="","",IF(LEN(TRIM(U428))&lt;&gt;10,1,""))</f>
        <v/>
      </c>
      <c r="AB428" s="36" t="str">
        <f aca="false">IF(U428="","",IF(OR(LEN(TRIM(H428))&gt;250,LEN(TRIM(H428))&lt;1),1,""))</f>
        <v/>
      </c>
      <c r="AC428" s="36" t="str">
        <f aca="false">IF(U428="","",IF(OR(LEN(TRIM(H428))&gt;220,LEN(TRIM(H428))&lt;1),1,""))</f>
        <v/>
      </c>
      <c r="AD428" s="37" t="str">
        <f aca="false">IF(U428="","",LEN(TRIM(H428)))</f>
        <v/>
      </c>
      <c r="AF428" s="36" t="str">
        <f aca="false">IF(I428="","",_xlfn.IFNA(VLOOKUP(I428,TabelleFisse!$B$4:$C$21,2,0),1))</f>
        <v/>
      </c>
      <c r="AH428" s="36" t="str">
        <f aca="false">IF(U428="","",IF(OR(ISNUMBER(J428)=0,J428&lt;0),1,""))</f>
        <v/>
      </c>
      <c r="AI428" s="36" t="str">
        <f aca="false">IF(U428="","",IF(OR(ISNUMBER(M428)=0,M428&lt;0),1,""))</f>
        <v/>
      </c>
      <c r="AK428" s="36" t="str">
        <f aca="false">IF(OR(U428="",K428=""),"",IF(OR(K428&lt;TabelleFisse!E$4,K428&gt;TabelleFisse!E$5),1,""))</f>
        <v/>
      </c>
      <c r="AL428" s="36" t="str">
        <f aca="false">IF(OR(U428="",L428=""),"",IF(OR(L428&lt;TabelleFisse!E$4,L428&gt;TabelleFisse!E$5),1,""))</f>
        <v/>
      </c>
      <c r="AM428" s="36" t="str">
        <f aca="false">IF(OR(U428="",K428=""),"",IF(K428&gt;TabelleFisse!E$6,1,""))</f>
        <v/>
      </c>
      <c r="AN428" s="36" t="str">
        <f aca="false">IF(OR(U428="",L428=""),"",IF(L428&gt;TabelleFisse!E$6,1,""))</f>
        <v/>
      </c>
      <c r="AP428" s="36" t="str">
        <f aca="false">IF(U428="","",_xlfn.IFNA(VLOOKUP(C428,Partecipanti!$N$10:$O$1203,2,0),1))</f>
        <v/>
      </c>
      <c r="AS428" s="37" t="str">
        <f aca="false">IF(R428=1,CONCATENATE(C428," ",1),"")</f>
        <v/>
      </c>
    </row>
    <row r="429" customFormat="false" ht="100.5" hidden="false" customHeight="true" outlineLevel="0" collapsed="false">
      <c r="A429" s="25" t="s">
        <v>712</v>
      </c>
      <c r="B429" s="21" t="str">
        <f aca="false">IF(Q429="","",Q429)</f>
        <v/>
      </c>
      <c r="C429" s="26" t="str">
        <f aca="false">IF(E429="","",CONCATENATE("L",A429))</f>
        <v/>
      </c>
      <c r="D429" s="27"/>
      <c r="E429" s="42"/>
      <c r="F429" s="39" t="str">
        <f aca="false">IF(E429="","",TRIM(#REF!))</f>
        <v/>
      </c>
      <c r="G429" s="40" t="str">
        <f aca="false">IF(E429="","",TRIM(UPPER(#REF!)))</f>
        <v/>
      </c>
      <c r="H429" s="44"/>
      <c r="I429" s="44"/>
      <c r="J429" s="43"/>
      <c r="K429" s="41"/>
      <c r="L429" s="41"/>
      <c r="M429" s="45"/>
      <c r="N429" s="42"/>
      <c r="O429" s="42"/>
      <c r="Q429" s="20" t="str">
        <f aca="false">IF(AND(R429="",S429="",U429=""),"",IF(OR(R429=1,S429=1),"ERRORI / ANOMALIE","OK"))</f>
        <v/>
      </c>
      <c r="R429" s="21" t="str">
        <f aca="false">IF(U429="","",IF(SUM(X429:AC429)+SUM(AF429:AP429)&gt;0,1,""))</f>
        <v/>
      </c>
      <c r="S429" s="21" t="str">
        <f aca="false">IF(U429="","",IF(_xlfn.IFNA(VLOOKUP(CONCATENATE(C429," ",1),Partecipanti!AE$10:AF$1203,2,0),1)=1,"",1))</f>
        <v/>
      </c>
      <c r="U429" s="36" t="str">
        <f aca="false">TRIM(E429)</f>
        <v/>
      </c>
      <c r="V429" s="36"/>
      <c r="W429" s="36" t="str">
        <f aca="false">IF(R429="","",1)</f>
        <v/>
      </c>
      <c r="X429" s="36" t="str">
        <f aca="false">IF(U429="","",IF(COUNTIF(U$7:U$601,U429)=1,"",COUNTIF(U$7:U$601,U429)))</f>
        <v/>
      </c>
      <c r="Y429" s="36" t="str">
        <f aca="false">IF(X429="","",IF(X429&gt;1,1,""))</f>
        <v/>
      </c>
      <c r="Z429" s="36" t="str">
        <f aca="false">IF(U429="","",IF(LEN(TRIM(U429))&lt;&gt;10,1,""))</f>
        <v/>
      </c>
      <c r="AB429" s="36" t="str">
        <f aca="false">IF(U429="","",IF(OR(LEN(TRIM(H429))&gt;250,LEN(TRIM(H429))&lt;1),1,""))</f>
        <v/>
      </c>
      <c r="AC429" s="36" t="str">
        <f aca="false">IF(U429="","",IF(OR(LEN(TRIM(H429))&gt;220,LEN(TRIM(H429))&lt;1),1,""))</f>
        <v/>
      </c>
      <c r="AD429" s="37" t="str">
        <f aca="false">IF(U429="","",LEN(TRIM(H429)))</f>
        <v/>
      </c>
      <c r="AF429" s="36" t="str">
        <f aca="false">IF(I429="","",_xlfn.IFNA(VLOOKUP(I429,TabelleFisse!$B$4:$C$21,2,0),1))</f>
        <v/>
      </c>
      <c r="AH429" s="36" t="str">
        <f aca="false">IF(U429="","",IF(OR(ISNUMBER(J429)=0,J429&lt;0),1,""))</f>
        <v/>
      </c>
      <c r="AI429" s="36" t="str">
        <f aca="false">IF(U429="","",IF(OR(ISNUMBER(M429)=0,M429&lt;0),1,""))</f>
        <v/>
      </c>
      <c r="AK429" s="36" t="str">
        <f aca="false">IF(OR(U429="",K429=""),"",IF(OR(K429&lt;TabelleFisse!E$4,K429&gt;TabelleFisse!E$5),1,""))</f>
        <v/>
      </c>
      <c r="AL429" s="36" t="str">
        <f aca="false">IF(OR(U429="",L429=""),"",IF(OR(L429&lt;TabelleFisse!E$4,L429&gt;TabelleFisse!E$5),1,""))</f>
        <v/>
      </c>
      <c r="AM429" s="36" t="str">
        <f aca="false">IF(OR(U429="",K429=""),"",IF(K429&gt;TabelleFisse!E$6,1,""))</f>
        <v/>
      </c>
      <c r="AN429" s="36" t="str">
        <f aca="false">IF(OR(U429="",L429=""),"",IF(L429&gt;TabelleFisse!E$6,1,""))</f>
        <v/>
      </c>
      <c r="AP429" s="36" t="str">
        <f aca="false">IF(U429="","",_xlfn.IFNA(VLOOKUP(C429,Partecipanti!$N$10:$O$1203,2,0),1))</f>
        <v/>
      </c>
      <c r="AS429" s="37" t="str">
        <f aca="false">IF(R429=1,CONCATENATE(C429," ",1),"")</f>
        <v/>
      </c>
    </row>
    <row r="430" customFormat="false" ht="100.5" hidden="false" customHeight="true" outlineLevel="0" collapsed="false">
      <c r="A430" s="25" t="s">
        <v>713</v>
      </c>
      <c r="B430" s="21" t="str">
        <f aca="false">IF(Q430="","",Q430)</f>
        <v/>
      </c>
      <c r="C430" s="26" t="str">
        <f aca="false">IF(E430="","",CONCATENATE("L",A430))</f>
        <v/>
      </c>
      <c r="D430" s="27"/>
      <c r="E430" s="42"/>
      <c r="F430" s="39" t="str">
        <f aca="false">IF(E430="","",TRIM(#REF!))</f>
        <v/>
      </c>
      <c r="G430" s="40" t="str">
        <f aca="false">IF(E430="","",TRIM(UPPER(#REF!)))</f>
        <v/>
      </c>
      <c r="H430" s="44"/>
      <c r="I430" s="44"/>
      <c r="J430" s="43"/>
      <c r="K430" s="41"/>
      <c r="L430" s="41"/>
      <c r="M430" s="45"/>
      <c r="N430" s="42"/>
      <c r="O430" s="42"/>
      <c r="Q430" s="20" t="str">
        <f aca="false">IF(AND(R430="",S430="",U430=""),"",IF(OR(R430=1,S430=1),"ERRORI / ANOMALIE","OK"))</f>
        <v/>
      </c>
      <c r="R430" s="21" t="str">
        <f aca="false">IF(U430="","",IF(SUM(X430:AC430)+SUM(AF430:AP430)&gt;0,1,""))</f>
        <v/>
      </c>
      <c r="S430" s="21" t="str">
        <f aca="false">IF(U430="","",IF(_xlfn.IFNA(VLOOKUP(CONCATENATE(C430," ",1),Partecipanti!AE$10:AF$1203,2,0),1)=1,"",1))</f>
        <v/>
      </c>
      <c r="U430" s="36" t="str">
        <f aca="false">TRIM(E430)</f>
        <v/>
      </c>
      <c r="V430" s="36"/>
      <c r="W430" s="36" t="str">
        <f aca="false">IF(R430="","",1)</f>
        <v/>
      </c>
      <c r="X430" s="36" t="str">
        <f aca="false">IF(U430="","",IF(COUNTIF(U$7:U$601,U430)=1,"",COUNTIF(U$7:U$601,U430)))</f>
        <v/>
      </c>
      <c r="Y430" s="36" t="str">
        <f aca="false">IF(X430="","",IF(X430&gt;1,1,""))</f>
        <v/>
      </c>
      <c r="Z430" s="36" t="str">
        <f aca="false">IF(U430="","",IF(LEN(TRIM(U430))&lt;&gt;10,1,""))</f>
        <v/>
      </c>
      <c r="AB430" s="36" t="str">
        <f aca="false">IF(U430="","",IF(OR(LEN(TRIM(H430))&gt;250,LEN(TRIM(H430))&lt;1),1,""))</f>
        <v/>
      </c>
      <c r="AC430" s="36" t="str">
        <f aca="false">IF(U430="","",IF(OR(LEN(TRIM(H430))&gt;220,LEN(TRIM(H430))&lt;1),1,""))</f>
        <v/>
      </c>
      <c r="AD430" s="37" t="str">
        <f aca="false">IF(U430="","",LEN(TRIM(H430)))</f>
        <v/>
      </c>
      <c r="AF430" s="36" t="str">
        <f aca="false">IF(I430="","",_xlfn.IFNA(VLOOKUP(I430,TabelleFisse!$B$4:$C$21,2,0),1))</f>
        <v/>
      </c>
      <c r="AH430" s="36" t="str">
        <f aca="false">IF(U430="","",IF(OR(ISNUMBER(J430)=0,J430&lt;0),1,""))</f>
        <v/>
      </c>
      <c r="AI430" s="36" t="str">
        <f aca="false">IF(U430="","",IF(OR(ISNUMBER(M430)=0,M430&lt;0),1,""))</f>
        <v/>
      </c>
      <c r="AK430" s="36" t="str">
        <f aca="false">IF(OR(U430="",K430=""),"",IF(OR(K430&lt;TabelleFisse!E$4,K430&gt;TabelleFisse!E$5),1,""))</f>
        <v/>
      </c>
      <c r="AL430" s="36" t="str">
        <f aca="false">IF(OR(U430="",L430=""),"",IF(OR(L430&lt;TabelleFisse!E$4,L430&gt;TabelleFisse!E$5),1,""))</f>
        <v/>
      </c>
      <c r="AM430" s="36" t="str">
        <f aca="false">IF(OR(U430="",K430=""),"",IF(K430&gt;TabelleFisse!E$6,1,""))</f>
        <v/>
      </c>
      <c r="AN430" s="36" t="str">
        <f aca="false">IF(OR(U430="",L430=""),"",IF(L430&gt;TabelleFisse!E$6,1,""))</f>
        <v/>
      </c>
      <c r="AP430" s="36" t="str">
        <f aca="false">IF(U430="","",_xlfn.IFNA(VLOOKUP(C430,Partecipanti!$N$10:$O$1203,2,0),1))</f>
        <v/>
      </c>
      <c r="AS430" s="37" t="str">
        <f aca="false">IF(R430=1,CONCATENATE(C430," ",1),"")</f>
        <v/>
      </c>
    </row>
    <row r="431" customFormat="false" ht="100.5" hidden="false" customHeight="true" outlineLevel="0" collapsed="false">
      <c r="A431" s="25" t="s">
        <v>714</v>
      </c>
      <c r="B431" s="21" t="str">
        <f aca="false">IF(Q431="","",Q431)</f>
        <v/>
      </c>
      <c r="C431" s="26" t="str">
        <f aca="false">IF(E431="","",CONCATENATE("L",A431))</f>
        <v/>
      </c>
      <c r="D431" s="27"/>
      <c r="E431" s="42"/>
      <c r="F431" s="39" t="str">
        <f aca="false">IF(E431="","",TRIM(#REF!))</f>
        <v/>
      </c>
      <c r="G431" s="40" t="str">
        <f aca="false">IF(E431="","",TRIM(UPPER(#REF!)))</f>
        <v/>
      </c>
      <c r="H431" s="44"/>
      <c r="I431" s="44"/>
      <c r="J431" s="43"/>
      <c r="K431" s="41"/>
      <c r="L431" s="41"/>
      <c r="M431" s="45"/>
      <c r="N431" s="42"/>
      <c r="O431" s="42"/>
      <c r="Q431" s="20" t="str">
        <f aca="false">IF(AND(R431="",S431="",U431=""),"",IF(OR(R431=1,S431=1),"ERRORI / ANOMALIE","OK"))</f>
        <v/>
      </c>
      <c r="R431" s="21" t="str">
        <f aca="false">IF(U431="","",IF(SUM(X431:AC431)+SUM(AF431:AP431)&gt;0,1,""))</f>
        <v/>
      </c>
      <c r="S431" s="21" t="str">
        <f aca="false">IF(U431="","",IF(_xlfn.IFNA(VLOOKUP(CONCATENATE(C431," ",1),Partecipanti!AE$10:AF$1203,2,0),1)=1,"",1))</f>
        <v/>
      </c>
      <c r="U431" s="36" t="str">
        <f aca="false">TRIM(E431)</f>
        <v/>
      </c>
      <c r="V431" s="36"/>
      <c r="W431" s="36" t="str">
        <f aca="false">IF(R431="","",1)</f>
        <v/>
      </c>
      <c r="X431" s="36" t="str">
        <f aca="false">IF(U431="","",IF(COUNTIF(U$7:U$601,U431)=1,"",COUNTIF(U$7:U$601,U431)))</f>
        <v/>
      </c>
      <c r="Y431" s="36" t="str">
        <f aca="false">IF(X431="","",IF(X431&gt;1,1,""))</f>
        <v/>
      </c>
      <c r="Z431" s="36" t="str">
        <f aca="false">IF(U431="","",IF(LEN(TRIM(U431))&lt;&gt;10,1,""))</f>
        <v/>
      </c>
      <c r="AB431" s="36" t="str">
        <f aca="false">IF(U431="","",IF(OR(LEN(TRIM(H431))&gt;250,LEN(TRIM(H431))&lt;1),1,""))</f>
        <v/>
      </c>
      <c r="AC431" s="36" t="str">
        <f aca="false">IF(U431="","",IF(OR(LEN(TRIM(H431))&gt;220,LEN(TRIM(H431))&lt;1),1,""))</f>
        <v/>
      </c>
      <c r="AD431" s="37" t="str">
        <f aca="false">IF(U431="","",LEN(TRIM(H431)))</f>
        <v/>
      </c>
      <c r="AF431" s="36" t="str">
        <f aca="false">IF(I431="","",_xlfn.IFNA(VLOOKUP(I431,TabelleFisse!$B$4:$C$21,2,0),1))</f>
        <v/>
      </c>
      <c r="AH431" s="36" t="str">
        <f aca="false">IF(U431="","",IF(OR(ISNUMBER(J431)=0,J431&lt;0),1,""))</f>
        <v/>
      </c>
      <c r="AI431" s="36" t="str">
        <f aca="false">IF(U431="","",IF(OR(ISNUMBER(M431)=0,M431&lt;0),1,""))</f>
        <v/>
      </c>
      <c r="AK431" s="36" t="str">
        <f aca="false">IF(OR(U431="",K431=""),"",IF(OR(K431&lt;TabelleFisse!E$4,K431&gt;TabelleFisse!E$5),1,""))</f>
        <v/>
      </c>
      <c r="AL431" s="36" t="str">
        <f aca="false">IF(OR(U431="",L431=""),"",IF(OR(L431&lt;TabelleFisse!E$4,L431&gt;TabelleFisse!E$5),1,""))</f>
        <v/>
      </c>
      <c r="AM431" s="36" t="str">
        <f aca="false">IF(OR(U431="",K431=""),"",IF(K431&gt;TabelleFisse!E$6,1,""))</f>
        <v/>
      </c>
      <c r="AN431" s="36" t="str">
        <f aca="false">IF(OR(U431="",L431=""),"",IF(L431&gt;TabelleFisse!E$6,1,""))</f>
        <v/>
      </c>
      <c r="AP431" s="36" t="str">
        <f aca="false">IF(U431="","",_xlfn.IFNA(VLOOKUP(C431,Partecipanti!$N$10:$O$1203,2,0),1))</f>
        <v/>
      </c>
      <c r="AS431" s="37" t="str">
        <f aca="false">IF(R431=1,CONCATENATE(C431," ",1),"")</f>
        <v/>
      </c>
    </row>
    <row r="432" customFormat="false" ht="100.5" hidden="false" customHeight="true" outlineLevel="0" collapsed="false">
      <c r="A432" s="25" t="s">
        <v>715</v>
      </c>
      <c r="B432" s="21" t="str">
        <f aca="false">IF(Q432="","",Q432)</f>
        <v/>
      </c>
      <c r="C432" s="26" t="str">
        <f aca="false">IF(E432="","",CONCATENATE("L",A432))</f>
        <v/>
      </c>
      <c r="D432" s="27"/>
      <c r="E432" s="42"/>
      <c r="F432" s="39" t="str">
        <f aca="false">IF(E432="","",TRIM(#REF!))</f>
        <v/>
      </c>
      <c r="G432" s="40" t="str">
        <f aca="false">IF(E432="","",TRIM(UPPER(#REF!)))</f>
        <v/>
      </c>
      <c r="H432" s="44"/>
      <c r="I432" s="44"/>
      <c r="J432" s="43"/>
      <c r="K432" s="41"/>
      <c r="L432" s="41"/>
      <c r="M432" s="45"/>
      <c r="N432" s="42"/>
      <c r="O432" s="42"/>
      <c r="Q432" s="20" t="str">
        <f aca="false">IF(AND(R432="",S432="",U432=""),"",IF(OR(R432=1,S432=1),"ERRORI / ANOMALIE","OK"))</f>
        <v/>
      </c>
      <c r="R432" s="21" t="str">
        <f aca="false">IF(U432="","",IF(SUM(X432:AC432)+SUM(AF432:AP432)&gt;0,1,""))</f>
        <v/>
      </c>
      <c r="S432" s="21" t="str">
        <f aca="false">IF(U432="","",IF(_xlfn.IFNA(VLOOKUP(CONCATENATE(C432," ",1),Partecipanti!AE$10:AF$1203,2,0),1)=1,"",1))</f>
        <v/>
      </c>
      <c r="U432" s="36" t="str">
        <f aca="false">TRIM(E432)</f>
        <v/>
      </c>
      <c r="V432" s="36"/>
      <c r="W432" s="36" t="str">
        <f aca="false">IF(R432="","",1)</f>
        <v/>
      </c>
      <c r="X432" s="36" t="str">
        <f aca="false">IF(U432="","",IF(COUNTIF(U$7:U$601,U432)=1,"",COUNTIF(U$7:U$601,U432)))</f>
        <v/>
      </c>
      <c r="Y432" s="36" t="str">
        <f aca="false">IF(X432="","",IF(X432&gt;1,1,""))</f>
        <v/>
      </c>
      <c r="Z432" s="36" t="str">
        <f aca="false">IF(U432="","",IF(LEN(TRIM(U432))&lt;&gt;10,1,""))</f>
        <v/>
      </c>
      <c r="AB432" s="36" t="str">
        <f aca="false">IF(U432="","",IF(OR(LEN(TRIM(H432))&gt;250,LEN(TRIM(H432))&lt;1),1,""))</f>
        <v/>
      </c>
      <c r="AC432" s="36" t="str">
        <f aca="false">IF(U432="","",IF(OR(LEN(TRIM(H432))&gt;220,LEN(TRIM(H432))&lt;1),1,""))</f>
        <v/>
      </c>
      <c r="AD432" s="37" t="str">
        <f aca="false">IF(U432="","",LEN(TRIM(H432)))</f>
        <v/>
      </c>
      <c r="AF432" s="36" t="str">
        <f aca="false">IF(I432="","",_xlfn.IFNA(VLOOKUP(I432,TabelleFisse!$B$4:$C$21,2,0),1))</f>
        <v/>
      </c>
      <c r="AH432" s="36" t="str">
        <f aca="false">IF(U432="","",IF(OR(ISNUMBER(J432)=0,J432&lt;0),1,""))</f>
        <v/>
      </c>
      <c r="AI432" s="36" t="str">
        <f aca="false">IF(U432="","",IF(OR(ISNUMBER(M432)=0,M432&lt;0),1,""))</f>
        <v/>
      </c>
      <c r="AK432" s="36" t="str">
        <f aca="false">IF(OR(U432="",K432=""),"",IF(OR(K432&lt;TabelleFisse!E$4,K432&gt;TabelleFisse!E$5),1,""))</f>
        <v/>
      </c>
      <c r="AL432" s="36" t="str">
        <f aca="false">IF(OR(U432="",L432=""),"",IF(OR(L432&lt;TabelleFisse!E$4,L432&gt;TabelleFisse!E$5),1,""))</f>
        <v/>
      </c>
      <c r="AM432" s="36" t="str">
        <f aca="false">IF(OR(U432="",K432=""),"",IF(K432&gt;TabelleFisse!E$6,1,""))</f>
        <v/>
      </c>
      <c r="AN432" s="36" t="str">
        <f aca="false">IF(OR(U432="",L432=""),"",IF(L432&gt;TabelleFisse!E$6,1,""))</f>
        <v/>
      </c>
      <c r="AP432" s="36" t="str">
        <f aca="false">IF(U432="","",_xlfn.IFNA(VLOOKUP(C432,Partecipanti!$N$10:$O$1203,2,0),1))</f>
        <v/>
      </c>
      <c r="AS432" s="37" t="str">
        <f aca="false">IF(R432=1,CONCATENATE(C432," ",1),"")</f>
        <v/>
      </c>
    </row>
    <row r="433" customFormat="false" ht="100.5" hidden="false" customHeight="true" outlineLevel="0" collapsed="false">
      <c r="A433" s="25" t="s">
        <v>716</v>
      </c>
      <c r="B433" s="21" t="str">
        <f aca="false">IF(Q433="","",Q433)</f>
        <v/>
      </c>
      <c r="C433" s="26" t="str">
        <f aca="false">IF(E433="","",CONCATENATE("L",A433))</f>
        <v/>
      </c>
      <c r="D433" s="27"/>
      <c r="E433" s="42"/>
      <c r="F433" s="39" t="str">
        <f aca="false">IF(E433="","",TRIM(#REF!))</f>
        <v/>
      </c>
      <c r="G433" s="40" t="str">
        <f aca="false">IF(E433="","",TRIM(UPPER(#REF!)))</f>
        <v/>
      </c>
      <c r="H433" s="44"/>
      <c r="I433" s="44"/>
      <c r="J433" s="43"/>
      <c r="K433" s="41"/>
      <c r="L433" s="41"/>
      <c r="M433" s="45"/>
      <c r="N433" s="42"/>
      <c r="O433" s="42"/>
      <c r="Q433" s="20" t="str">
        <f aca="false">IF(AND(R433="",S433="",U433=""),"",IF(OR(R433=1,S433=1),"ERRORI / ANOMALIE","OK"))</f>
        <v/>
      </c>
      <c r="R433" s="21" t="str">
        <f aca="false">IF(U433="","",IF(SUM(X433:AC433)+SUM(AF433:AP433)&gt;0,1,""))</f>
        <v/>
      </c>
      <c r="S433" s="21" t="str">
        <f aca="false">IF(U433="","",IF(_xlfn.IFNA(VLOOKUP(CONCATENATE(C433," ",1),Partecipanti!AE$10:AF$1203,2,0),1)=1,"",1))</f>
        <v/>
      </c>
      <c r="U433" s="36" t="str">
        <f aca="false">TRIM(E433)</f>
        <v/>
      </c>
      <c r="V433" s="36"/>
      <c r="W433" s="36" t="str">
        <f aca="false">IF(R433="","",1)</f>
        <v/>
      </c>
      <c r="X433" s="36" t="str">
        <f aca="false">IF(U433="","",IF(COUNTIF(U$7:U$601,U433)=1,"",COUNTIF(U$7:U$601,U433)))</f>
        <v/>
      </c>
      <c r="Y433" s="36" t="str">
        <f aca="false">IF(X433="","",IF(X433&gt;1,1,""))</f>
        <v/>
      </c>
      <c r="Z433" s="36" t="str">
        <f aca="false">IF(U433="","",IF(LEN(TRIM(U433))&lt;&gt;10,1,""))</f>
        <v/>
      </c>
      <c r="AB433" s="36" t="str">
        <f aca="false">IF(U433="","",IF(OR(LEN(TRIM(H433))&gt;250,LEN(TRIM(H433))&lt;1),1,""))</f>
        <v/>
      </c>
      <c r="AC433" s="36" t="str">
        <f aca="false">IF(U433="","",IF(OR(LEN(TRIM(H433))&gt;220,LEN(TRIM(H433))&lt;1),1,""))</f>
        <v/>
      </c>
      <c r="AD433" s="37" t="str">
        <f aca="false">IF(U433="","",LEN(TRIM(H433)))</f>
        <v/>
      </c>
      <c r="AF433" s="36" t="str">
        <f aca="false">IF(I433="","",_xlfn.IFNA(VLOOKUP(I433,TabelleFisse!$B$4:$C$21,2,0),1))</f>
        <v/>
      </c>
      <c r="AH433" s="36" t="str">
        <f aca="false">IF(U433="","",IF(OR(ISNUMBER(J433)=0,J433&lt;0),1,""))</f>
        <v/>
      </c>
      <c r="AI433" s="36" t="str">
        <f aca="false">IF(U433="","",IF(OR(ISNUMBER(M433)=0,M433&lt;0),1,""))</f>
        <v/>
      </c>
      <c r="AK433" s="36" t="str">
        <f aca="false">IF(OR(U433="",K433=""),"",IF(OR(K433&lt;TabelleFisse!E$4,K433&gt;TabelleFisse!E$5),1,""))</f>
        <v/>
      </c>
      <c r="AL433" s="36" t="str">
        <f aca="false">IF(OR(U433="",L433=""),"",IF(OR(L433&lt;TabelleFisse!E$4,L433&gt;TabelleFisse!E$5),1,""))</f>
        <v/>
      </c>
      <c r="AM433" s="36" t="str">
        <f aca="false">IF(OR(U433="",K433=""),"",IF(K433&gt;TabelleFisse!E$6,1,""))</f>
        <v/>
      </c>
      <c r="AN433" s="36" t="str">
        <f aca="false">IF(OR(U433="",L433=""),"",IF(L433&gt;TabelleFisse!E$6,1,""))</f>
        <v/>
      </c>
      <c r="AP433" s="36" t="str">
        <f aca="false">IF(U433="","",_xlfn.IFNA(VLOOKUP(C433,Partecipanti!$N$10:$O$1203,2,0),1))</f>
        <v/>
      </c>
      <c r="AS433" s="37" t="str">
        <f aca="false">IF(R433=1,CONCATENATE(C433," ",1),"")</f>
        <v/>
      </c>
    </row>
    <row r="434" customFormat="false" ht="100.5" hidden="false" customHeight="true" outlineLevel="0" collapsed="false">
      <c r="A434" s="25" t="s">
        <v>717</v>
      </c>
      <c r="B434" s="21" t="str">
        <f aca="false">IF(Q434="","",Q434)</f>
        <v/>
      </c>
      <c r="C434" s="26" t="str">
        <f aca="false">IF(E434="","",CONCATENATE("L",A434))</f>
        <v/>
      </c>
      <c r="D434" s="27"/>
      <c r="E434" s="42"/>
      <c r="F434" s="39" t="str">
        <f aca="false">IF(E434="","",TRIM(#REF!))</f>
        <v/>
      </c>
      <c r="G434" s="40" t="str">
        <f aca="false">IF(E434="","",TRIM(UPPER(#REF!)))</f>
        <v/>
      </c>
      <c r="H434" s="44"/>
      <c r="I434" s="44"/>
      <c r="J434" s="43"/>
      <c r="K434" s="41"/>
      <c r="L434" s="41"/>
      <c r="M434" s="45"/>
      <c r="N434" s="42"/>
      <c r="O434" s="42"/>
      <c r="Q434" s="20" t="str">
        <f aca="false">IF(AND(R434="",S434="",U434=""),"",IF(OR(R434=1,S434=1),"ERRORI / ANOMALIE","OK"))</f>
        <v/>
      </c>
      <c r="R434" s="21" t="str">
        <f aca="false">IF(U434="","",IF(SUM(X434:AC434)+SUM(AF434:AP434)&gt;0,1,""))</f>
        <v/>
      </c>
      <c r="S434" s="21" t="str">
        <f aca="false">IF(U434="","",IF(_xlfn.IFNA(VLOOKUP(CONCATENATE(C434," ",1),Partecipanti!AE$10:AF$1203,2,0),1)=1,"",1))</f>
        <v/>
      </c>
      <c r="U434" s="36" t="str">
        <f aca="false">TRIM(E434)</f>
        <v/>
      </c>
      <c r="V434" s="36"/>
      <c r="W434" s="36" t="str">
        <f aca="false">IF(R434="","",1)</f>
        <v/>
      </c>
      <c r="X434" s="36" t="str">
        <f aca="false">IF(U434="","",IF(COUNTIF(U$7:U$601,U434)=1,"",COUNTIF(U$7:U$601,U434)))</f>
        <v/>
      </c>
      <c r="Y434" s="36" t="str">
        <f aca="false">IF(X434="","",IF(X434&gt;1,1,""))</f>
        <v/>
      </c>
      <c r="Z434" s="36" t="str">
        <f aca="false">IF(U434="","",IF(LEN(TRIM(U434))&lt;&gt;10,1,""))</f>
        <v/>
      </c>
      <c r="AB434" s="36" t="str">
        <f aca="false">IF(U434="","",IF(OR(LEN(TRIM(H434))&gt;250,LEN(TRIM(H434))&lt;1),1,""))</f>
        <v/>
      </c>
      <c r="AC434" s="36" t="str">
        <f aca="false">IF(U434="","",IF(OR(LEN(TRIM(H434))&gt;220,LEN(TRIM(H434))&lt;1),1,""))</f>
        <v/>
      </c>
      <c r="AD434" s="37" t="str">
        <f aca="false">IF(U434="","",LEN(TRIM(H434)))</f>
        <v/>
      </c>
      <c r="AF434" s="36" t="str">
        <f aca="false">IF(I434="","",_xlfn.IFNA(VLOOKUP(I434,TabelleFisse!$B$4:$C$21,2,0),1))</f>
        <v/>
      </c>
      <c r="AH434" s="36" t="str">
        <f aca="false">IF(U434="","",IF(OR(ISNUMBER(J434)=0,J434&lt;0),1,""))</f>
        <v/>
      </c>
      <c r="AI434" s="36" t="str">
        <f aca="false">IF(U434="","",IF(OR(ISNUMBER(M434)=0,M434&lt;0),1,""))</f>
        <v/>
      </c>
      <c r="AK434" s="36" t="str">
        <f aca="false">IF(OR(U434="",K434=""),"",IF(OR(K434&lt;TabelleFisse!E$4,K434&gt;TabelleFisse!E$5),1,""))</f>
        <v/>
      </c>
      <c r="AL434" s="36" t="str">
        <f aca="false">IF(OR(U434="",L434=""),"",IF(OR(L434&lt;TabelleFisse!E$4,L434&gt;TabelleFisse!E$5),1,""))</f>
        <v/>
      </c>
      <c r="AM434" s="36" t="str">
        <f aca="false">IF(OR(U434="",K434=""),"",IF(K434&gt;TabelleFisse!E$6,1,""))</f>
        <v/>
      </c>
      <c r="AN434" s="36" t="str">
        <f aca="false">IF(OR(U434="",L434=""),"",IF(L434&gt;TabelleFisse!E$6,1,""))</f>
        <v/>
      </c>
      <c r="AP434" s="36" t="str">
        <f aca="false">IF(U434="","",_xlfn.IFNA(VLOOKUP(C434,Partecipanti!$N$10:$O$1203,2,0),1))</f>
        <v/>
      </c>
      <c r="AS434" s="37" t="str">
        <f aca="false">IF(R434=1,CONCATENATE(C434," ",1),"")</f>
        <v/>
      </c>
    </row>
    <row r="435" customFormat="false" ht="100.5" hidden="false" customHeight="true" outlineLevel="0" collapsed="false">
      <c r="A435" s="25" t="s">
        <v>718</v>
      </c>
      <c r="B435" s="21" t="str">
        <f aca="false">IF(Q435="","",Q435)</f>
        <v/>
      </c>
      <c r="C435" s="26" t="str">
        <f aca="false">IF(E435="","",CONCATENATE("L",A435))</f>
        <v/>
      </c>
      <c r="D435" s="27"/>
      <c r="E435" s="42"/>
      <c r="F435" s="39" t="str">
        <f aca="false">IF(E435="","",TRIM(#REF!))</f>
        <v/>
      </c>
      <c r="G435" s="40" t="str">
        <f aca="false">IF(E435="","",TRIM(UPPER(#REF!)))</f>
        <v/>
      </c>
      <c r="H435" s="44"/>
      <c r="I435" s="44"/>
      <c r="J435" s="43"/>
      <c r="K435" s="41"/>
      <c r="L435" s="41"/>
      <c r="M435" s="45"/>
      <c r="N435" s="42"/>
      <c r="O435" s="42"/>
      <c r="Q435" s="20" t="str">
        <f aca="false">IF(AND(R435="",S435="",U435=""),"",IF(OR(R435=1,S435=1),"ERRORI / ANOMALIE","OK"))</f>
        <v/>
      </c>
      <c r="R435" s="21" t="str">
        <f aca="false">IF(U435="","",IF(SUM(X435:AC435)+SUM(AF435:AP435)&gt;0,1,""))</f>
        <v/>
      </c>
      <c r="S435" s="21" t="str">
        <f aca="false">IF(U435="","",IF(_xlfn.IFNA(VLOOKUP(CONCATENATE(C435," ",1),Partecipanti!AE$10:AF$1203,2,0),1)=1,"",1))</f>
        <v/>
      </c>
      <c r="U435" s="36" t="str">
        <f aca="false">TRIM(E435)</f>
        <v/>
      </c>
      <c r="V435" s="36"/>
      <c r="W435" s="36" t="str">
        <f aca="false">IF(R435="","",1)</f>
        <v/>
      </c>
      <c r="X435" s="36" t="str">
        <f aca="false">IF(U435="","",IF(COUNTIF(U$7:U$601,U435)=1,"",COUNTIF(U$7:U$601,U435)))</f>
        <v/>
      </c>
      <c r="Y435" s="36" t="str">
        <f aca="false">IF(X435="","",IF(X435&gt;1,1,""))</f>
        <v/>
      </c>
      <c r="Z435" s="36" t="str">
        <f aca="false">IF(U435="","",IF(LEN(TRIM(U435))&lt;&gt;10,1,""))</f>
        <v/>
      </c>
      <c r="AB435" s="36" t="str">
        <f aca="false">IF(U435="","",IF(OR(LEN(TRIM(H435))&gt;250,LEN(TRIM(H435))&lt;1),1,""))</f>
        <v/>
      </c>
      <c r="AC435" s="36" t="str">
        <f aca="false">IF(U435="","",IF(OR(LEN(TRIM(H435))&gt;220,LEN(TRIM(H435))&lt;1),1,""))</f>
        <v/>
      </c>
      <c r="AD435" s="37" t="str">
        <f aca="false">IF(U435="","",LEN(TRIM(H435)))</f>
        <v/>
      </c>
      <c r="AF435" s="36" t="str">
        <f aca="false">IF(I435="","",_xlfn.IFNA(VLOOKUP(I435,TabelleFisse!$B$4:$C$21,2,0),1))</f>
        <v/>
      </c>
      <c r="AH435" s="36" t="str">
        <f aca="false">IF(U435="","",IF(OR(ISNUMBER(J435)=0,J435&lt;0),1,""))</f>
        <v/>
      </c>
      <c r="AI435" s="36" t="str">
        <f aca="false">IF(U435="","",IF(OR(ISNUMBER(M435)=0,M435&lt;0),1,""))</f>
        <v/>
      </c>
      <c r="AK435" s="36" t="str">
        <f aca="false">IF(OR(U435="",K435=""),"",IF(OR(K435&lt;TabelleFisse!E$4,K435&gt;TabelleFisse!E$5),1,""))</f>
        <v/>
      </c>
      <c r="AL435" s="36" t="str">
        <f aca="false">IF(OR(U435="",L435=""),"",IF(OR(L435&lt;TabelleFisse!E$4,L435&gt;TabelleFisse!E$5),1,""))</f>
        <v/>
      </c>
      <c r="AM435" s="36" t="str">
        <f aca="false">IF(OR(U435="",K435=""),"",IF(K435&gt;TabelleFisse!E$6,1,""))</f>
        <v/>
      </c>
      <c r="AN435" s="36" t="str">
        <f aca="false">IF(OR(U435="",L435=""),"",IF(L435&gt;TabelleFisse!E$6,1,""))</f>
        <v/>
      </c>
      <c r="AP435" s="36" t="str">
        <f aca="false">IF(U435="","",_xlfn.IFNA(VLOOKUP(C435,Partecipanti!$N$10:$O$1203,2,0),1))</f>
        <v/>
      </c>
      <c r="AS435" s="37" t="str">
        <f aca="false">IF(R435=1,CONCATENATE(C435," ",1),"")</f>
        <v/>
      </c>
    </row>
    <row r="436" customFormat="false" ht="100.5" hidden="false" customHeight="true" outlineLevel="0" collapsed="false">
      <c r="A436" s="25" t="s">
        <v>719</v>
      </c>
      <c r="B436" s="21" t="str">
        <f aca="false">IF(Q436="","",Q436)</f>
        <v/>
      </c>
      <c r="C436" s="26" t="str">
        <f aca="false">IF(E436="","",CONCATENATE("L",A436))</f>
        <v/>
      </c>
      <c r="D436" s="27"/>
      <c r="E436" s="42"/>
      <c r="F436" s="39" t="str">
        <f aca="false">IF(E436="","",TRIM(#REF!))</f>
        <v/>
      </c>
      <c r="G436" s="40" t="str">
        <f aca="false">IF(E436="","",TRIM(UPPER(#REF!)))</f>
        <v/>
      </c>
      <c r="H436" s="44"/>
      <c r="I436" s="44"/>
      <c r="J436" s="43"/>
      <c r="K436" s="41"/>
      <c r="L436" s="41"/>
      <c r="M436" s="45"/>
      <c r="N436" s="42"/>
      <c r="O436" s="42"/>
      <c r="Q436" s="20" t="str">
        <f aca="false">IF(AND(R436="",S436="",U436=""),"",IF(OR(R436=1,S436=1),"ERRORI / ANOMALIE","OK"))</f>
        <v/>
      </c>
      <c r="R436" s="21" t="str">
        <f aca="false">IF(U436="","",IF(SUM(X436:AC436)+SUM(AF436:AP436)&gt;0,1,""))</f>
        <v/>
      </c>
      <c r="S436" s="21" t="str">
        <f aca="false">IF(U436="","",IF(_xlfn.IFNA(VLOOKUP(CONCATENATE(C436," ",1),Partecipanti!AE$10:AF$1203,2,0),1)=1,"",1))</f>
        <v/>
      </c>
      <c r="U436" s="36" t="str">
        <f aca="false">TRIM(E436)</f>
        <v/>
      </c>
      <c r="V436" s="36"/>
      <c r="W436" s="36" t="str">
        <f aca="false">IF(R436="","",1)</f>
        <v/>
      </c>
      <c r="X436" s="36" t="str">
        <f aca="false">IF(U436="","",IF(COUNTIF(U$7:U$601,U436)=1,"",COUNTIF(U$7:U$601,U436)))</f>
        <v/>
      </c>
      <c r="Y436" s="36" t="str">
        <f aca="false">IF(X436="","",IF(X436&gt;1,1,""))</f>
        <v/>
      </c>
      <c r="Z436" s="36" t="str">
        <f aca="false">IF(U436="","",IF(LEN(TRIM(U436))&lt;&gt;10,1,""))</f>
        <v/>
      </c>
      <c r="AB436" s="36" t="str">
        <f aca="false">IF(U436="","",IF(OR(LEN(TRIM(H436))&gt;250,LEN(TRIM(H436))&lt;1),1,""))</f>
        <v/>
      </c>
      <c r="AC436" s="36" t="str">
        <f aca="false">IF(U436="","",IF(OR(LEN(TRIM(H436))&gt;220,LEN(TRIM(H436))&lt;1),1,""))</f>
        <v/>
      </c>
      <c r="AD436" s="37" t="str">
        <f aca="false">IF(U436="","",LEN(TRIM(H436)))</f>
        <v/>
      </c>
      <c r="AF436" s="36" t="str">
        <f aca="false">IF(I436="","",_xlfn.IFNA(VLOOKUP(I436,TabelleFisse!$B$4:$C$21,2,0),1))</f>
        <v/>
      </c>
      <c r="AH436" s="36" t="str">
        <f aca="false">IF(U436="","",IF(OR(ISNUMBER(J436)=0,J436&lt;0),1,""))</f>
        <v/>
      </c>
      <c r="AI436" s="36" t="str">
        <f aca="false">IF(U436="","",IF(OR(ISNUMBER(M436)=0,M436&lt;0),1,""))</f>
        <v/>
      </c>
      <c r="AK436" s="36" t="str">
        <f aca="false">IF(OR(U436="",K436=""),"",IF(OR(K436&lt;TabelleFisse!E$4,K436&gt;TabelleFisse!E$5),1,""))</f>
        <v/>
      </c>
      <c r="AL436" s="36" t="str">
        <f aca="false">IF(OR(U436="",L436=""),"",IF(OR(L436&lt;TabelleFisse!E$4,L436&gt;TabelleFisse!E$5),1,""))</f>
        <v/>
      </c>
      <c r="AM436" s="36" t="str">
        <f aca="false">IF(OR(U436="",K436=""),"",IF(K436&gt;TabelleFisse!E$6,1,""))</f>
        <v/>
      </c>
      <c r="AN436" s="36" t="str">
        <f aca="false">IF(OR(U436="",L436=""),"",IF(L436&gt;TabelleFisse!E$6,1,""))</f>
        <v/>
      </c>
      <c r="AP436" s="36" t="str">
        <f aca="false">IF(U436="","",_xlfn.IFNA(VLOOKUP(C436,Partecipanti!$N$10:$O$1203,2,0),1))</f>
        <v/>
      </c>
      <c r="AS436" s="37" t="str">
        <f aca="false">IF(R436=1,CONCATENATE(C436," ",1),"")</f>
        <v/>
      </c>
    </row>
    <row r="437" customFormat="false" ht="100.5" hidden="false" customHeight="true" outlineLevel="0" collapsed="false">
      <c r="A437" s="25" t="s">
        <v>720</v>
      </c>
      <c r="B437" s="21" t="str">
        <f aca="false">IF(Q437="","",Q437)</f>
        <v/>
      </c>
      <c r="C437" s="26" t="str">
        <f aca="false">IF(E437="","",CONCATENATE("L",A437))</f>
        <v/>
      </c>
      <c r="D437" s="27"/>
      <c r="E437" s="42"/>
      <c r="F437" s="39" t="str">
        <f aca="false">IF(E437="","",TRIM(#REF!))</f>
        <v/>
      </c>
      <c r="G437" s="40" t="str">
        <f aca="false">IF(E437="","",TRIM(UPPER(#REF!)))</f>
        <v/>
      </c>
      <c r="H437" s="44"/>
      <c r="I437" s="44"/>
      <c r="J437" s="43"/>
      <c r="K437" s="41"/>
      <c r="L437" s="41"/>
      <c r="M437" s="45"/>
      <c r="N437" s="42"/>
      <c r="O437" s="42"/>
      <c r="Q437" s="20" t="str">
        <f aca="false">IF(AND(R437="",S437="",U437=""),"",IF(OR(R437=1,S437=1),"ERRORI / ANOMALIE","OK"))</f>
        <v/>
      </c>
      <c r="R437" s="21" t="str">
        <f aca="false">IF(U437="","",IF(SUM(X437:AC437)+SUM(AF437:AP437)&gt;0,1,""))</f>
        <v/>
      </c>
      <c r="S437" s="21" t="str">
        <f aca="false">IF(U437="","",IF(_xlfn.IFNA(VLOOKUP(CONCATENATE(C437," ",1),Partecipanti!AE$10:AF$1203,2,0),1)=1,"",1))</f>
        <v/>
      </c>
      <c r="U437" s="36" t="str">
        <f aca="false">TRIM(E437)</f>
        <v/>
      </c>
      <c r="V437" s="36"/>
      <c r="W437" s="36" t="str">
        <f aca="false">IF(R437="","",1)</f>
        <v/>
      </c>
      <c r="X437" s="36" t="str">
        <f aca="false">IF(U437="","",IF(COUNTIF(U$7:U$601,U437)=1,"",COUNTIF(U$7:U$601,U437)))</f>
        <v/>
      </c>
      <c r="Y437" s="36" t="str">
        <f aca="false">IF(X437="","",IF(X437&gt;1,1,""))</f>
        <v/>
      </c>
      <c r="Z437" s="36" t="str">
        <f aca="false">IF(U437="","",IF(LEN(TRIM(U437))&lt;&gt;10,1,""))</f>
        <v/>
      </c>
      <c r="AB437" s="36" t="str">
        <f aca="false">IF(U437="","",IF(OR(LEN(TRIM(H437))&gt;250,LEN(TRIM(H437))&lt;1),1,""))</f>
        <v/>
      </c>
      <c r="AC437" s="36" t="str">
        <f aca="false">IF(U437="","",IF(OR(LEN(TRIM(H437))&gt;220,LEN(TRIM(H437))&lt;1),1,""))</f>
        <v/>
      </c>
      <c r="AD437" s="37" t="str">
        <f aca="false">IF(U437="","",LEN(TRIM(H437)))</f>
        <v/>
      </c>
      <c r="AF437" s="36" t="str">
        <f aca="false">IF(I437="","",_xlfn.IFNA(VLOOKUP(I437,TabelleFisse!$B$4:$C$21,2,0),1))</f>
        <v/>
      </c>
      <c r="AH437" s="36" t="str">
        <f aca="false">IF(U437="","",IF(OR(ISNUMBER(J437)=0,J437&lt;0),1,""))</f>
        <v/>
      </c>
      <c r="AI437" s="36" t="str">
        <f aca="false">IF(U437="","",IF(OR(ISNUMBER(M437)=0,M437&lt;0),1,""))</f>
        <v/>
      </c>
      <c r="AK437" s="36" t="str">
        <f aca="false">IF(OR(U437="",K437=""),"",IF(OR(K437&lt;TabelleFisse!E$4,K437&gt;TabelleFisse!E$5),1,""))</f>
        <v/>
      </c>
      <c r="AL437" s="36" t="str">
        <f aca="false">IF(OR(U437="",L437=""),"",IF(OR(L437&lt;TabelleFisse!E$4,L437&gt;TabelleFisse!E$5),1,""))</f>
        <v/>
      </c>
      <c r="AM437" s="36" t="str">
        <f aca="false">IF(OR(U437="",K437=""),"",IF(K437&gt;TabelleFisse!E$6,1,""))</f>
        <v/>
      </c>
      <c r="AN437" s="36" t="str">
        <f aca="false">IF(OR(U437="",L437=""),"",IF(L437&gt;TabelleFisse!E$6,1,""))</f>
        <v/>
      </c>
      <c r="AP437" s="36" t="str">
        <f aca="false">IF(U437="","",_xlfn.IFNA(VLOOKUP(C437,Partecipanti!$N$10:$O$1203,2,0),1))</f>
        <v/>
      </c>
      <c r="AS437" s="37" t="str">
        <f aca="false">IF(R437=1,CONCATENATE(C437," ",1),"")</f>
        <v/>
      </c>
    </row>
    <row r="438" customFormat="false" ht="100.5" hidden="false" customHeight="true" outlineLevel="0" collapsed="false">
      <c r="A438" s="25" t="s">
        <v>721</v>
      </c>
      <c r="B438" s="21" t="str">
        <f aca="false">IF(Q438="","",Q438)</f>
        <v/>
      </c>
      <c r="C438" s="26" t="str">
        <f aca="false">IF(E438="","",CONCATENATE("L",A438))</f>
        <v/>
      </c>
      <c r="D438" s="27"/>
      <c r="E438" s="42"/>
      <c r="F438" s="39" t="str">
        <f aca="false">IF(E438="","",TRIM(#REF!))</f>
        <v/>
      </c>
      <c r="G438" s="40" t="str">
        <f aca="false">IF(E438="","",TRIM(UPPER(#REF!)))</f>
        <v/>
      </c>
      <c r="H438" s="44"/>
      <c r="I438" s="44"/>
      <c r="J438" s="43"/>
      <c r="K438" s="41"/>
      <c r="L438" s="41"/>
      <c r="M438" s="45"/>
      <c r="N438" s="42"/>
      <c r="O438" s="42"/>
      <c r="Q438" s="20" t="str">
        <f aca="false">IF(AND(R438="",S438="",U438=""),"",IF(OR(R438=1,S438=1),"ERRORI / ANOMALIE","OK"))</f>
        <v/>
      </c>
      <c r="R438" s="21" t="str">
        <f aca="false">IF(U438="","",IF(SUM(X438:AC438)+SUM(AF438:AP438)&gt;0,1,""))</f>
        <v/>
      </c>
      <c r="S438" s="21" t="str">
        <f aca="false">IF(U438="","",IF(_xlfn.IFNA(VLOOKUP(CONCATENATE(C438," ",1),Partecipanti!AE$10:AF$1203,2,0),1)=1,"",1))</f>
        <v/>
      </c>
      <c r="U438" s="36" t="str">
        <f aca="false">TRIM(E438)</f>
        <v/>
      </c>
      <c r="V438" s="36"/>
      <c r="W438" s="36" t="str">
        <f aca="false">IF(R438="","",1)</f>
        <v/>
      </c>
      <c r="X438" s="36" t="str">
        <f aca="false">IF(U438="","",IF(COUNTIF(U$7:U$601,U438)=1,"",COUNTIF(U$7:U$601,U438)))</f>
        <v/>
      </c>
      <c r="Y438" s="36" t="str">
        <f aca="false">IF(X438="","",IF(X438&gt;1,1,""))</f>
        <v/>
      </c>
      <c r="Z438" s="36" t="str">
        <f aca="false">IF(U438="","",IF(LEN(TRIM(U438))&lt;&gt;10,1,""))</f>
        <v/>
      </c>
      <c r="AB438" s="36" t="str">
        <f aca="false">IF(U438="","",IF(OR(LEN(TRIM(H438))&gt;250,LEN(TRIM(H438))&lt;1),1,""))</f>
        <v/>
      </c>
      <c r="AC438" s="36" t="str">
        <f aca="false">IF(U438="","",IF(OR(LEN(TRIM(H438))&gt;220,LEN(TRIM(H438))&lt;1),1,""))</f>
        <v/>
      </c>
      <c r="AD438" s="37" t="str">
        <f aca="false">IF(U438="","",LEN(TRIM(H438)))</f>
        <v/>
      </c>
      <c r="AF438" s="36" t="str">
        <f aca="false">IF(I438="","",_xlfn.IFNA(VLOOKUP(I438,TabelleFisse!$B$4:$C$21,2,0),1))</f>
        <v/>
      </c>
      <c r="AH438" s="36" t="str">
        <f aca="false">IF(U438="","",IF(OR(ISNUMBER(J438)=0,J438&lt;0),1,""))</f>
        <v/>
      </c>
      <c r="AI438" s="36" t="str">
        <f aca="false">IF(U438="","",IF(OR(ISNUMBER(M438)=0,M438&lt;0),1,""))</f>
        <v/>
      </c>
      <c r="AK438" s="36" t="str">
        <f aca="false">IF(OR(U438="",K438=""),"",IF(OR(K438&lt;TabelleFisse!E$4,K438&gt;TabelleFisse!E$5),1,""))</f>
        <v/>
      </c>
      <c r="AL438" s="36" t="str">
        <f aca="false">IF(OR(U438="",L438=""),"",IF(OR(L438&lt;TabelleFisse!E$4,L438&gt;TabelleFisse!E$5),1,""))</f>
        <v/>
      </c>
      <c r="AM438" s="36" t="str">
        <f aca="false">IF(OR(U438="",K438=""),"",IF(K438&gt;TabelleFisse!E$6,1,""))</f>
        <v/>
      </c>
      <c r="AN438" s="36" t="str">
        <f aca="false">IF(OR(U438="",L438=""),"",IF(L438&gt;TabelleFisse!E$6,1,""))</f>
        <v/>
      </c>
      <c r="AP438" s="36" t="str">
        <f aca="false">IF(U438="","",_xlfn.IFNA(VLOOKUP(C438,Partecipanti!$N$10:$O$1203,2,0),1))</f>
        <v/>
      </c>
      <c r="AS438" s="37" t="str">
        <f aca="false">IF(R438=1,CONCATENATE(C438," ",1),"")</f>
        <v/>
      </c>
    </row>
    <row r="439" customFormat="false" ht="100.5" hidden="false" customHeight="true" outlineLevel="0" collapsed="false">
      <c r="A439" s="25" t="s">
        <v>722</v>
      </c>
      <c r="B439" s="21" t="str">
        <f aca="false">IF(Q439="","",Q439)</f>
        <v/>
      </c>
      <c r="C439" s="26" t="str">
        <f aca="false">IF(E439="","",CONCATENATE("L",A439))</f>
        <v/>
      </c>
      <c r="D439" s="27"/>
      <c r="E439" s="42"/>
      <c r="F439" s="39" t="str">
        <f aca="false">IF(E439="","",TRIM(#REF!))</f>
        <v/>
      </c>
      <c r="G439" s="40" t="str">
        <f aca="false">IF(E439="","",TRIM(UPPER(#REF!)))</f>
        <v/>
      </c>
      <c r="H439" s="44"/>
      <c r="I439" s="44"/>
      <c r="J439" s="43"/>
      <c r="K439" s="41"/>
      <c r="L439" s="41"/>
      <c r="M439" s="45"/>
      <c r="N439" s="42"/>
      <c r="O439" s="42"/>
      <c r="Q439" s="20" t="str">
        <f aca="false">IF(AND(R439="",S439="",U439=""),"",IF(OR(R439=1,S439=1),"ERRORI / ANOMALIE","OK"))</f>
        <v/>
      </c>
      <c r="R439" s="21" t="str">
        <f aca="false">IF(U439="","",IF(SUM(X439:AC439)+SUM(AF439:AP439)&gt;0,1,""))</f>
        <v/>
      </c>
      <c r="S439" s="21" t="str">
        <f aca="false">IF(U439="","",IF(_xlfn.IFNA(VLOOKUP(CONCATENATE(C439," ",1),Partecipanti!AE$10:AF$1203,2,0),1)=1,"",1))</f>
        <v/>
      </c>
      <c r="U439" s="36" t="str">
        <f aca="false">TRIM(E439)</f>
        <v/>
      </c>
      <c r="V439" s="36"/>
      <c r="W439" s="36" t="str">
        <f aca="false">IF(R439="","",1)</f>
        <v/>
      </c>
      <c r="X439" s="36" t="str">
        <f aca="false">IF(U439="","",IF(COUNTIF(U$7:U$601,U439)=1,"",COUNTIF(U$7:U$601,U439)))</f>
        <v/>
      </c>
      <c r="Y439" s="36" t="str">
        <f aca="false">IF(X439="","",IF(X439&gt;1,1,""))</f>
        <v/>
      </c>
      <c r="Z439" s="36" t="str">
        <f aca="false">IF(U439="","",IF(LEN(TRIM(U439))&lt;&gt;10,1,""))</f>
        <v/>
      </c>
      <c r="AB439" s="36" t="str">
        <f aca="false">IF(U439="","",IF(OR(LEN(TRIM(H439))&gt;250,LEN(TRIM(H439))&lt;1),1,""))</f>
        <v/>
      </c>
      <c r="AC439" s="36" t="str">
        <f aca="false">IF(U439="","",IF(OR(LEN(TRIM(H439))&gt;220,LEN(TRIM(H439))&lt;1),1,""))</f>
        <v/>
      </c>
      <c r="AD439" s="37" t="str">
        <f aca="false">IF(U439="","",LEN(TRIM(H439)))</f>
        <v/>
      </c>
      <c r="AF439" s="36" t="str">
        <f aca="false">IF(I439="","",_xlfn.IFNA(VLOOKUP(I439,TabelleFisse!$B$4:$C$21,2,0),1))</f>
        <v/>
      </c>
      <c r="AH439" s="36" t="str">
        <f aca="false">IF(U439="","",IF(OR(ISNUMBER(J439)=0,J439&lt;0),1,""))</f>
        <v/>
      </c>
      <c r="AI439" s="36" t="str">
        <f aca="false">IF(U439="","",IF(OR(ISNUMBER(M439)=0,M439&lt;0),1,""))</f>
        <v/>
      </c>
      <c r="AK439" s="36" t="str">
        <f aca="false">IF(OR(U439="",K439=""),"",IF(OR(K439&lt;TabelleFisse!E$4,K439&gt;TabelleFisse!E$5),1,""))</f>
        <v/>
      </c>
      <c r="AL439" s="36" t="str">
        <f aca="false">IF(OR(U439="",L439=""),"",IF(OR(L439&lt;TabelleFisse!E$4,L439&gt;TabelleFisse!E$5),1,""))</f>
        <v/>
      </c>
      <c r="AM439" s="36" t="str">
        <f aca="false">IF(OR(U439="",K439=""),"",IF(K439&gt;TabelleFisse!E$6,1,""))</f>
        <v/>
      </c>
      <c r="AN439" s="36" t="str">
        <f aca="false">IF(OR(U439="",L439=""),"",IF(L439&gt;TabelleFisse!E$6,1,""))</f>
        <v/>
      </c>
      <c r="AP439" s="36" t="str">
        <f aca="false">IF(U439="","",_xlfn.IFNA(VLOOKUP(C439,Partecipanti!$N$10:$O$1203,2,0),1))</f>
        <v/>
      </c>
      <c r="AS439" s="37" t="str">
        <f aca="false">IF(R439=1,CONCATENATE(C439," ",1),"")</f>
        <v/>
      </c>
    </row>
    <row r="440" customFormat="false" ht="100.5" hidden="false" customHeight="true" outlineLevel="0" collapsed="false">
      <c r="A440" s="25" t="s">
        <v>723</v>
      </c>
      <c r="B440" s="21" t="str">
        <f aca="false">IF(Q440="","",Q440)</f>
        <v/>
      </c>
      <c r="C440" s="26" t="str">
        <f aca="false">IF(E440="","",CONCATENATE("L",A440))</f>
        <v/>
      </c>
      <c r="D440" s="27"/>
      <c r="E440" s="42"/>
      <c r="F440" s="39" t="str">
        <f aca="false">IF(E440="","",TRIM(#REF!))</f>
        <v/>
      </c>
      <c r="G440" s="40" t="str">
        <f aca="false">IF(E440="","",TRIM(UPPER(#REF!)))</f>
        <v/>
      </c>
      <c r="H440" s="44"/>
      <c r="I440" s="44"/>
      <c r="J440" s="43"/>
      <c r="K440" s="41"/>
      <c r="L440" s="41"/>
      <c r="M440" s="45"/>
      <c r="N440" s="42"/>
      <c r="O440" s="42"/>
      <c r="Q440" s="20" t="str">
        <f aca="false">IF(AND(R440="",S440="",U440=""),"",IF(OR(R440=1,S440=1),"ERRORI / ANOMALIE","OK"))</f>
        <v/>
      </c>
      <c r="R440" s="21" t="str">
        <f aca="false">IF(U440="","",IF(SUM(X440:AC440)+SUM(AF440:AP440)&gt;0,1,""))</f>
        <v/>
      </c>
      <c r="S440" s="21" t="str">
        <f aca="false">IF(U440="","",IF(_xlfn.IFNA(VLOOKUP(CONCATENATE(C440," ",1),Partecipanti!AE$10:AF$1203,2,0),1)=1,"",1))</f>
        <v/>
      </c>
      <c r="U440" s="36" t="str">
        <f aca="false">TRIM(E440)</f>
        <v/>
      </c>
      <c r="V440" s="36"/>
      <c r="W440" s="36" t="str">
        <f aca="false">IF(R440="","",1)</f>
        <v/>
      </c>
      <c r="X440" s="36" t="str">
        <f aca="false">IF(U440="","",IF(COUNTIF(U$7:U$601,U440)=1,"",COUNTIF(U$7:U$601,U440)))</f>
        <v/>
      </c>
      <c r="Y440" s="36" t="str">
        <f aca="false">IF(X440="","",IF(X440&gt;1,1,""))</f>
        <v/>
      </c>
      <c r="Z440" s="36" t="str">
        <f aca="false">IF(U440="","",IF(LEN(TRIM(U440))&lt;&gt;10,1,""))</f>
        <v/>
      </c>
      <c r="AB440" s="36" t="str">
        <f aca="false">IF(U440="","",IF(OR(LEN(TRIM(H440))&gt;250,LEN(TRIM(H440))&lt;1),1,""))</f>
        <v/>
      </c>
      <c r="AC440" s="36" t="str">
        <f aca="false">IF(U440="","",IF(OR(LEN(TRIM(H440))&gt;220,LEN(TRIM(H440))&lt;1),1,""))</f>
        <v/>
      </c>
      <c r="AD440" s="37" t="str">
        <f aca="false">IF(U440="","",LEN(TRIM(H440)))</f>
        <v/>
      </c>
      <c r="AF440" s="36" t="str">
        <f aca="false">IF(I440="","",_xlfn.IFNA(VLOOKUP(I440,TabelleFisse!$B$4:$C$21,2,0),1))</f>
        <v/>
      </c>
      <c r="AH440" s="36" t="str">
        <f aca="false">IF(U440="","",IF(OR(ISNUMBER(J440)=0,J440&lt;0),1,""))</f>
        <v/>
      </c>
      <c r="AI440" s="36" t="str">
        <f aca="false">IF(U440="","",IF(OR(ISNUMBER(M440)=0,M440&lt;0),1,""))</f>
        <v/>
      </c>
      <c r="AK440" s="36" t="str">
        <f aca="false">IF(OR(U440="",K440=""),"",IF(OR(K440&lt;TabelleFisse!E$4,K440&gt;TabelleFisse!E$5),1,""))</f>
        <v/>
      </c>
      <c r="AL440" s="36" t="str">
        <f aca="false">IF(OR(U440="",L440=""),"",IF(OR(L440&lt;TabelleFisse!E$4,L440&gt;TabelleFisse!E$5),1,""))</f>
        <v/>
      </c>
      <c r="AM440" s="36" t="str">
        <f aca="false">IF(OR(U440="",K440=""),"",IF(K440&gt;TabelleFisse!E$6,1,""))</f>
        <v/>
      </c>
      <c r="AN440" s="36" t="str">
        <f aca="false">IF(OR(U440="",L440=""),"",IF(L440&gt;TabelleFisse!E$6,1,""))</f>
        <v/>
      </c>
      <c r="AP440" s="36" t="str">
        <f aca="false">IF(U440="","",_xlfn.IFNA(VLOOKUP(C440,Partecipanti!$N$10:$O$1203,2,0),1))</f>
        <v/>
      </c>
      <c r="AS440" s="37" t="str">
        <f aca="false">IF(R440=1,CONCATENATE(C440," ",1),"")</f>
        <v/>
      </c>
    </row>
    <row r="441" customFormat="false" ht="100.5" hidden="false" customHeight="true" outlineLevel="0" collapsed="false">
      <c r="A441" s="25" t="s">
        <v>724</v>
      </c>
      <c r="B441" s="21" t="str">
        <f aca="false">IF(Q441="","",Q441)</f>
        <v/>
      </c>
      <c r="C441" s="26" t="str">
        <f aca="false">IF(E441="","",CONCATENATE("L",A441))</f>
        <v/>
      </c>
      <c r="D441" s="27"/>
      <c r="E441" s="42"/>
      <c r="F441" s="39" t="str">
        <f aca="false">IF(E441="","",TRIM(#REF!))</f>
        <v/>
      </c>
      <c r="G441" s="40" t="str">
        <f aca="false">IF(E441="","",TRIM(UPPER(#REF!)))</f>
        <v/>
      </c>
      <c r="H441" s="44"/>
      <c r="I441" s="44"/>
      <c r="J441" s="43"/>
      <c r="K441" s="41"/>
      <c r="L441" s="41"/>
      <c r="M441" s="45"/>
      <c r="N441" s="42"/>
      <c r="O441" s="42"/>
      <c r="Q441" s="20" t="str">
        <f aca="false">IF(AND(R441="",S441="",U441=""),"",IF(OR(R441=1,S441=1),"ERRORI / ANOMALIE","OK"))</f>
        <v/>
      </c>
      <c r="R441" s="21" t="str">
        <f aca="false">IF(U441="","",IF(SUM(X441:AC441)+SUM(AF441:AP441)&gt;0,1,""))</f>
        <v/>
      </c>
      <c r="S441" s="21" t="str">
        <f aca="false">IF(U441="","",IF(_xlfn.IFNA(VLOOKUP(CONCATENATE(C441," ",1),Partecipanti!AE$10:AF$1203,2,0),1)=1,"",1))</f>
        <v/>
      </c>
      <c r="U441" s="36" t="str">
        <f aca="false">TRIM(E441)</f>
        <v/>
      </c>
      <c r="V441" s="36"/>
      <c r="W441" s="36" t="str">
        <f aca="false">IF(R441="","",1)</f>
        <v/>
      </c>
      <c r="X441" s="36" t="str">
        <f aca="false">IF(U441="","",IF(COUNTIF(U$7:U$601,U441)=1,"",COUNTIF(U$7:U$601,U441)))</f>
        <v/>
      </c>
      <c r="Y441" s="36" t="str">
        <f aca="false">IF(X441="","",IF(X441&gt;1,1,""))</f>
        <v/>
      </c>
      <c r="Z441" s="36" t="str">
        <f aca="false">IF(U441="","",IF(LEN(TRIM(U441))&lt;&gt;10,1,""))</f>
        <v/>
      </c>
      <c r="AB441" s="36" t="str">
        <f aca="false">IF(U441="","",IF(OR(LEN(TRIM(H441))&gt;250,LEN(TRIM(H441))&lt;1),1,""))</f>
        <v/>
      </c>
      <c r="AC441" s="36" t="str">
        <f aca="false">IF(U441="","",IF(OR(LEN(TRIM(H441))&gt;220,LEN(TRIM(H441))&lt;1),1,""))</f>
        <v/>
      </c>
      <c r="AD441" s="37" t="str">
        <f aca="false">IF(U441="","",LEN(TRIM(H441)))</f>
        <v/>
      </c>
      <c r="AF441" s="36" t="str">
        <f aca="false">IF(I441="","",_xlfn.IFNA(VLOOKUP(I441,TabelleFisse!$B$4:$C$21,2,0),1))</f>
        <v/>
      </c>
      <c r="AH441" s="36" t="str">
        <f aca="false">IF(U441="","",IF(OR(ISNUMBER(J441)=0,J441&lt;0),1,""))</f>
        <v/>
      </c>
      <c r="AI441" s="36" t="str">
        <f aca="false">IF(U441="","",IF(OR(ISNUMBER(M441)=0,M441&lt;0),1,""))</f>
        <v/>
      </c>
      <c r="AK441" s="36" t="str">
        <f aca="false">IF(OR(U441="",K441=""),"",IF(OR(K441&lt;TabelleFisse!E$4,K441&gt;TabelleFisse!E$5),1,""))</f>
        <v/>
      </c>
      <c r="AL441" s="36" t="str">
        <f aca="false">IF(OR(U441="",L441=""),"",IF(OR(L441&lt;TabelleFisse!E$4,L441&gt;TabelleFisse!E$5),1,""))</f>
        <v/>
      </c>
      <c r="AM441" s="36" t="str">
        <f aca="false">IF(OR(U441="",K441=""),"",IF(K441&gt;TabelleFisse!E$6,1,""))</f>
        <v/>
      </c>
      <c r="AN441" s="36" t="str">
        <f aca="false">IF(OR(U441="",L441=""),"",IF(L441&gt;TabelleFisse!E$6,1,""))</f>
        <v/>
      </c>
      <c r="AP441" s="36" t="str">
        <f aca="false">IF(U441="","",_xlfn.IFNA(VLOOKUP(C441,Partecipanti!$N$10:$O$1203,2,0),1))</f>
        <v/>
      </c>
      <c r="AS441" s="37" t="str">
        <f aca="false">IF(R441=1,CONCATENATE(C441," ",1),"")</f>
        <v/>
      </c>
    </row>
    <row r="442" customFormat="false" ht="100.5" hidden="false" customHeight="true" outlineLevel="0" collapsed="false">
      <c r="A442" s="25" t="s">
        <v>725</v>
      </c>
      <c r="B442" s="21" t="str">
        <f aca="false">IF(Q442="","",Q442)</f>
        <v/>
      </c>
      <c r="C442" s="26" t="str">
        <f aca="false">IF(E442="","",CONCATENATE("L",A442))</f>
        <v/>
      </c>
      <c r="D442" s="27"/>
      <c r="E442" s="42"/>
      <c r="F442" s="39" t="str">
        <f aca="false">IF(E442="","",TRIM(#REF!))</f>
        <v/>
      </c>
      <c r="G442" s="40" t="str">
        <f aca="false">IF(E442="","",TRIM(UPPER(#REF!)))</f>
        <v/>
      </c>
      <c r="H442" s="44"/>
      <c r="I442" s="44"/>
      <c r="J442" s="43"/>
      <c r="K442" s="41"/>
      <c r="L442" s="41"/>
      <c r="M442" s="45"/>
      <c r="N442" s="42"/>
      <c r="O442" s="42"/>
      <c r="Q442" s="20" t="str">
        <f aca="false">IF(AND(R442="",S442="",U442=""),"",IF(OR(R442=1,S442=1),"ERRORI / ANOMALIE","OK"))</f>
        <v/>
      </c>
      <c r="R442" s="21" t="str">
        <f aca="false">IF(U442="","",IF(SUM(X442:AC442)+SUM(AF442:AP442)&gt;0,1,""))</f>
        <v/>
      </c>
      <c r="S442" s="21" t="str">
        <f aca="false">IF(U442="","",IF(_xlfn.IFNA(VLOOKUP(CONCATENATE(C442," ",1),Partecipanti!AE$10:AF$1203,2,0),1)=1,"",1))</f>
        <v/>
      </c>
      <c r="U442" s="36" t="str">
        <f aca="false">TRIM(E442)</f>
        <v/>
      </c>
      <c r="V442" s="36"/>
      <c r="W442" s="36" t="str">
        <f aca="false">IF(R442="","",1)</f>
        <v/>
      </c>
      <c r="X442" s="36" t="str">
        <f aca="false">IF(U442="","",IF(COUNTIF(U$7:U$601,U442)=1,"",COUNTIF(U$7:U$601,U442)))</f>
        <v/>
      </c>
      <c r="Y442" s="36" t="str">
        <f aca="false">IF(X442="","",IF(X442&gt;1,1,""))</f>
        <v/>
      </c>
      <c r="Z442" s="36" t="str">
        <f aca="false">IF(U442="","",IF(LEN(TRIM(U442))&lt;&gt;10,1,""))</f>
        <v/>
      </c>
      <c r="AB442" s="36" t="str">
        <f aca="false">IF(U442="","",IF(OR(LEN(TRIM(H442))&gt;250,LEN(TRIM(H442))&lt;1),1,""))</f>
        <v/>
      </c>
      <c r="AC442" s="36" t="str">
        <f aca="false">IF(U442="","",IF(OR(LEN(TRIM(H442))&gt;220,LEN(TRIM(H442))&lt;1),1,""))</f>
        <v/>
      </c>
      <c r="AD442" s="37" t="str">
        <f aca="false">IF(U442="","",LEN(TRIM(H442)))</f>
        <v/>
      </c>
      <c r="AF442" s="36" t="str">
        <f aca="false">IF(I442="","",_xlfn.IFNA(VLOOKUP(I442,TabelleFisse!$B$4:$C$21,2,0),1))</f>
        <v/>
      </c>
      <c r="AH442" s="36" t="str">
        <f aca="false">IF(U442="","",IF(OR(ISNUMBER(J442)=0,J442&lt;0),1,""))</f>
        <v/>
      </c>
      <c r="AI442" s="36" t="str">
        <f aca="false">IF(U442="","",IF(OR(ISNUMBER(M442)=0,M442&lt;0),1,""))</f>
        <v/>
      </c>
      <c r="AK442" s="36" t="str">
        <f aca="false">IF(OR(U442="",K442=""),"",IF(OR(K442&lt;TabelleFisse!E$4,K442&gt;TabelleFisse!E$5),1,""))</f>
        <v/>
      </c>
      <c r="AL442" s="36" t="str">
        <f aca="false">IF(OR(U442="",L442=""),"",IF(OR(L442&lt;TabelleFisse!E$4,L442&gt;TabelleFisse!E$5),1,""))</f>
        <v/>
      </c>
      <c r="AM442" s="36" t="str">
        <f aca="false">IF(OR(U442="",K442=""),"",IF(K442&gt;TabelleFisse!E$6,1,""))</f>
        <v/>
      </c>
      <c r="AN442" s="36" t="str">
        <f aca="false">IF(OR(U442="",L442=""),"",IF(L442&gt;TabelleFisse!E$6,1,""))</f>
        <v/>
      </c>
      <c r="AP442" s="36" t="str">
        <f aca="false">IF(U442="","",_xlfn.IFNA(VLOOKUP(C442,Partecipanti!$N$10:$O$1203,2,0),1))</f>
        <v/>
      </c>
      <c r="AS442" s="37" t="str">
        <f aca="false">IF(R442=1,CONCATENATE(C442," ",1),"")</f>
        <v/>
      </c>
    </row>
    <row r="443" customFormat="false" ht="100.5" hidden="false" customHeight="true" outlineLevel="0" collapsed="false">
      <c r="A443" s="25" t="s">
        <v>726</v>
      </c>
      <c r="B443" s="21" t="str">
        <f aca="false">IF(Q443="","",Q443)</f>
        <v/>
      </c>
      <c r="C443" s="26" t="str">
        <f aca="false">IF(E443="","",CONCATENATE("L",A443))</f>
        <v/>
      </c>
      <c r="D443" s="27"/>
      <c r="E443" s="42"/>
      <c r="F443" s="39" t="str">
        <f aca="false">IF(E443="","",TRIM(#REF!))</f>
        <v/>
      </c>
      <c r="G443" s="40" t="str">
        <f aca="false">IF(E443="","",TRIM(UPPER(#REF!)))</f>
        <v/>
      </c>
      <c r="H443" s="44"/>
      <c r="I443" s="44"/>
      <c r="J443" s="43"/>
      <c r="K443" s="41"/>
      <c r="L443" s="41"/>
      <c r="M443" s="45"/>
      <c r="N443" s="42"/>
      <c r="O443" s="42"/>
      <c r="Q443" s="20" t="str">
        <f aca="false">IF(AND(R443="",S443="",U443=""),"",IF(OR(R443=1,S443=1),"ERRORI / ANOMALIE","OK"))</f>
        <v/>
      </c>
      <c r="R443" s="21" t="str">
        <f aca="false">IF(U443="","",IF(SUM(X443:AC443)+SUM(AF443:AP443)&gt;0,1,""))</f>
        <v/>
      </c>
      <c r="S443" s="21" t="str">
        <f aca="false">IF(U443="","",IF(_xlfn.IFNA(VLOOKUP(CONCATENATE(C443," ",1),Partecipanti!AE$10:AF$1203,2,0),1)=1,"",1))</f>
        <v/>
      </c>
      <c r="U443" s="36" t="str">
        <f aca="false">TRIM(E443)</f>
        <v/>
      </c>
      <c r="V443" s="36"/>
      <c r="W443" s="36" t="str">
        <f aca="false">IF(R443="","",1)</f>
        <v/>
      </c>
      <c r="X443" s="36" t="str">
        <f aca="false">IF(U443="","",IF(COUNTIF(U$7:U$601,U443)=1,"",COUNTIF(U$7:U$601,U443)))</f>
        <v/>
      </c>
      <c r="Y443" s="36" t="str">
        <f aca="false">IF(X443="","",IF(X443&gt;1,1,""))</f>
        <v/>
      </c>
      <c r="Z443" s="36" t="str">
        <f aca="false">IF(U443="","",IF(LEN(TRIM(U443))&lt;&gt;10,1,""))</f>
        <v/>
      </c>
      <c r="AB443" s="36" t="str">
        <f aca="false">IF(U443="","",IF(OR(LEN(TRIM(H443))&gt;250,LEN(TRIM(H443))&lt;1),1,""))</f>
        <v/>
      </c>
      <c r="AC443" s="36" t="str">
        <f aca="false">IF(U443="","",IF(OR(LEN(TRIM(H443))&gt;220,LEN(TRIM(H443))&lt;1),1,""))</f>
        <v/>
      </c>
      <c r="AD443" s="37" t="str">
        <f aca="false">IF(U443="","",LEN(TRIM(H443)))</f>
        <v/>
      </c>
      <c r="AF443" s="36" t="str">
        <f aca="false">IF(I443="","",_xlfn.IFNA(VLOOKUP(I443,TabelleFisse!$B$4:$C$21,2,0),1))</f>
        <v/>
      </c>
      <c r="AH443" s="36" t="str">
        <f aca="false">IF(U443="","",IF(OR(ISNUMBER(J443)=0,J443&lt;0),1,""))</f>
        <v/>
      </c>
      <c r="AI443" s="36" t="str">
        <f aca="false">IF(U443="","",IF(OR(ISNUMBER(M443)=0,M443&lt;0),1,""))</f>
        <v/>
      </c>
      <c r="AK443" s="36" t="str">
        <f aca="false">IF(OR(U443="",K443=""),"",IF(OR(K443&lt;TabelleFisse!E$4,K443&gt;TabelleFisse!E$5),1,""))</f>
        <v/>
      </c>
      <c r="AL443" s="36" t="str">
        <f aca="false">IF(OR(U443="",L443=""),"",IF(OR(L443&lt;TabelleFisse!E$4,L443&gt;TabelleFisse!E$5),1,""))</f>
        <v/>
      </c>
      <c r="AM443" s="36" t="str">
        <f aca="false">IF(OR(U443="",K443=""),"",IF(K443&gt;TabelleFisse!E$6,1,""))</f>
        <v/>
      </c>
      <c r="AN443" s="36" t="str">
        <f aca="false">IF(OR(U443="",L443=""),"",IF(L443&gt;TabelleFisse!E$6,1,""))</f>
        <v/>
      </c>
      <c r="AP443" s="36" t="str">
        <f aca="false">IF(U443="","",_xlfn.IFNA(VLOOKUP(C443,Partecipanti!$N$10:$O$1203,2,0),1))</f>
        <v/>
      </c>
      <c r="AS443" s="37" t="str">
        <f aca="false">IF(R443=1,CONCATENATE(C443," ",1),"")</f>
        <v/>
      </c>
    </row>
    <row r="444" customFormat="false" ht="100.5" hidden="false" customHeight="true" outlineLevel="0" collapsed="false">
      <c r="A444" s="25" t="s">
        <v>727</v>
      </c>
      <c r="B444" s="21" t="str">
        <f aca="false">IF(Q444="","",Q444)</f>
        <v/>
      </c>
      <c r="C444" s="26" t="str">
        <f aca="false">IF(E444="","",CONCATENATE("L",A444))</f>
        <v/>
      </c>
      <c r="D444" s="27"/>
      <c r="E444" s="42"/>
      <c r="F444" s="39" t="str">
        <f aca="false">IF(E444="","",TRIM(#REF!))</f>
        <v/>
      </c>
      <c r="G444" s="40" t="str">
        <f aca="false">IF(E444="","",TRIM(UPPER(#REF!)))</f>
        <v/>
      </c>
      <c r="H444" s="44"/>
      <c r="I444" s="44"/>
      <c r="J444" s="43"/>
      <c r="K444" s="41"/>
      <c r="L444" s="41"/>
      <c r="M444" s="45"/>
      <c r="N444" s="42"/>
      <c r="O444" s="42"/>
      <c r="Q444" s="20" t="str">
        <f aca="false">IF(AND(R444="",S444="",U444=""),"",IF(OR(R444=1,S444=1),"ERRORI / ANOMALIE","OK"))</f>
        <v/>
      </c>
      <c r="R444" s="21" t="str">
        <f aca="false">IF(U444="","",IF(SUM(X444:AC444)+SUM(AF444:AP444)&gt;0,1,""))</f>
        <v/>
      </c>
      <c r="S444" s="21" t="str">
        <f aca="false">IF(U444="","",IF(_xlfn.IFNA(VLOOKUP(CONCATENATE(C444," ",1),Partecipanti!AE$10:AF$1203,2,0),1)=1,"",1))</f>
        <v/>
      </c>
      <c r="U444" s="36" t="str">
        <f aca="false">TRIM(E444)</f>
        <v/>
      </c>
      <c r="V444" s="36"/>
      <c r="W444" s="36" t="str">
        <f aca="false">IF(R444="","",1)</f>
        <v/>
      </c>
      <c r="X444" s="36" t="str">
        <f aca="false">IF(U444="","",IF(COUNTIF(U$7:U$601,U444)=1,"",COUNTIF(U$7:U$601,U444)))</f>
        <v/>
      </c>
      <c r="Y444" s="36" t="str">
        <f aca="false">IF(X444="","",IF(X444&gt;1,1,""))</f>
        <v/>
      </c>
      <c r="Z444" s="36" t="str">
        <f aca="false">IF(U444="","",IF(LEN(TRIM(U444))&lt;&gt;10,1,""))</f>
        <v/>
      </c>
      <c r="AB444" s="36" t="str">
        <f aca="false">IF(U444="","",IF(OR(LEN(TRIM(H444))&gt;250,LEN(TRIM(H444))&lt;1),1,""))</f>
        <v/>
      </c>
      <c r="AC444" s="36" t="str">
        <f aca="false">IF(U444="","",IF(OR(LEN(TRIM(H444))&gt;220,LEN(TRIM(H444))&lt;1),1,""))</f>
        <v/>
      </c>
      <c r="AD444" s="37" t="str">
        <f aca="false">IF(U444="","",LEN(TRIM(H444)))</f>
        <v/>
      </c>
      <c r="AF444" s="36" t="str">
        <f aca="false">IF(I444="","",_xlfn.IFNA(VLOOKUP(I444,TabelleFisse!$B$4:$C$21,2,0),1))</f>
        <v/>
      </c>
      <c r="AH444" s="36" t="str">
        <f aca="false">IF(U444="","",IF(OR(ISNUMBER(J444)=0,J444&lt;0),1,""))</f>
        <v/>
      </c>
      <c r="AI444" s="36" t="str">
        <f aca="false">IF(U444="","",IF(OR(ISNUMBER(M444)=0,M444&lt;0),1,""))</f>
        <v/>
      </c>
      <c r="AK444" s="36" t="str">
        <f aca="false">IF(OR(U444="",K444=""),"",IF(OR(K444&lt;TabelleFisse!E$4,K444&gt;TabelleFisse!E$5),1,""))</f>
        <v/>
      </c>
      <c r="AL444" s="36" t="str">
        <f aca="false">IF(OR(U444="",L444=""),"",IF(OR(L444&lt;TabelleFisse!E$4,L444&gt;TabelleFisse!E$5),1,""))</f>
        <v/>
      </c>
      <c r="AM444" s="36" t="str">
        <f aca="false">IF(OR(U444="",K444=""),"",IF(K444&gt;TabelleFisse!E$6,1,""))</f>
        <v/>
      </c>
      <c r="AN444" s="36" t="str">
        <f aca="false">IF(OR(U444="",L444=""),"",IF(L444&gt;TabelleFisse!E$6,1,""))</f>
        <v/>
      </c>
      <c r="AP444" s="36" t="str">
        <f aca="false">IF(U444="","",_xlfn.IFNA(VLOOKUP(C444,Partecipanti!$N$10:$O$1203,2,0),1))</f>
        <v/>
      </c>
      <c r="AS444" s="37" t="str">
        <f aca="false">IF(R444=1,CONCATENATE(C444," ",1),"")</f>
        <v/>
      </c>
    </row>
    <row r="445" customFormat="false" ht="100.5" hidden="false" customHeight="true" outlineLevel="0" collapsed="false">
      <c r="A445" s="25" t="s">
        <v>728</v>
      </c>
      <c r="B445" s="21" t="str">
        <f aca="false">IF(Q445="","",Q445)</f>
        <v/>
      </c>
      <c r="C445" s="26" t="str">
        <f aca="false">IF(E445="","",CONCATENATE("L",A445))</f>
        <v/>
      </c>
      <c r="D445" s="27"/>
      <c r="E445" s="42"/>
      <c r="F445" s="39" t="str">
        <f aca="false">IF(E445="","",TRIM(#REF!))</f>
        <v/>
      </c>
      <c r="G445" s="40" t="str">
        <f aca="false">IF(E445="","",TRIM(UPPER(#REF!)))</f>
        <v/>
      </c>
      <c r="H445" s="44"/>
      <c r="I445" s="44"/>
      <c r="J445" s="43"/>
      <c r="K445" s="41"/>
      <c r="L445" s="41"/>
      <c r="M445" s="45"/>
      <c r="N445" s="42"/>
      <c r="O445" s="42"/>
      <c r="Q445" s="20" t="str">
        <f aca="false">IF(AND(R445="",S445="",U445=""),"",IF(OR(R445=1,S445=1),"ERRORI / ANOMALIE","OK"))</f>
        <v/>
      </c>
      <c r="R445" s="21" t="str">
        <f aca="false">IF(U445="","",IF(SUM(X445:AC445)+SUM(AF445:AP445)&gt;0,1,""))</f>
        <v/>
      </c>
      <c r="S445" s="21" t="str">
        <f aca="false">IF(U445="","",IF(_xlfn.IFNA(VLOOKUP(CONCATENATE(C445," ",1),Partecipanti!AE$10:AF$1203,2,0),1)=1,"",1))</f>
        <v/>
      </c>
      <c r="U445" s="36" t="str">
        <f aca="false">TRIM(E445)</f>
        <v/>
      </c>
      <c r="V445" s="36"/>
      <c r="W445" s="36" t="str">
        <f aca="false">IF(R445="","",1)</f>
        <v/>
      </c>
      <c r="X445" s="36" t="str">
        <f aca="false">IF(U445="","",IF(COUNTIF(U$7:U$601,U445)=1,"",COUNTIF(U$7:U$601,U445)))</f>
        <v/>
      </c>
      <c r="Y445" s="36" t="str">
        <f aca="false">IF(X445="","",IF(X445&gt;1,1,""))</f>
        <v/>
      </c>
      <c r="Z445" s="36" t="str">
        <f aca="false">IF(U445="","",IF(LEN(TRIM(U445))&lt;&gt;10,1,""))</f>
        <v/>
      </c>
      <c r="AB445" s="36" t="str">
        <f aca="false">IF(U445="","",IF(OR(LEN(TRIM(H445))&gt;250,LEN(TRIM(H445))&lt;1),1,""))</f>
        <v/>
      </c>
      <c r="AC445" s="36" t="str">
        <f aca="false">IF(U445="","",IF(OR(LEN(TRIM(H445))&gt;220,LEN(TRIM(H445))&lt;1),1,""))</f>
        <v/>
      </c>
      <c r="AD445" s="37" t="str">
        <f aca="false">IF(U445="","",LEN(TRIM(H445)))</f>
        <v/>
      </c>
      <c r="AF445" s="36" t="str">
        <f aca="false">IF(I445="","",_xlfn.IFNA(VLOOKUP(I445,TabelleFisse!$B$4:$C$21,2,0),1))</f>
        <v/>
      </c>
      <c r="AH445" s="36" t="str">
        <f aca="false">IF(U445="","",IF(OR(ISNUMBER(J445)=0,J445&lt;0),1,""))</f>
        <v/>
      </c>
      <c r="AI445" s="36" t="str">
        <f aca="false">IF(U445="","",IF(OR(ISNUMBER(M445)=0,M445&lt;0),1,""))</f>
        <v/>
      </c>
      <c r="AK445" s="36" t="str">
        <f aca="false">IF(OR(U445="",K445=""),"",IF(OR(K445&lt;TabelleFisse!E$4,K445&gt;TabelleFisse!E$5),1,""))</f>
        <v/>
      </c>
      <c r="AL445" s="36" t="str">
        <f aca="false">IF(OR(U445="",L445=""),"",IF(OR(L445&lt;TabelleFisse!E$4,L445&gt;TabelleFisse!E$5),1,""))</f>
        <v/>
      </c>
      <c r="AM445" s="36" t="str">
        <f aca="false">IF(OR(U445="",K445=""),"",IF(K445&gt;TabelleFisse!E$6,1,""))</f>
        <v/>
      </c>
      <c r="AN445" s="36" t="str">
        <f aca="false">IF(OR(U445="",L445=""),"",IF(L445&gt;TabelleFisse!E$6,1,""))</f>
        <v/>
      </c>
      <c r="AP445" s="36" t="str">
        <f aca="false">IF(U445="","",_xlfn.IFNA(VLOOKUP(C445,Partecipanti!$N$10:$O$1203,2,0),1))</f>
        <v/>
      </c>
      <c r="AS445" s="37" t="str">
        <f aca="false">IF(R445=1,CONCATENATE(C445," ",1),"")</f>
        <v/>
      </c>
    </row>
    <row r="446" customFormat="false" ht="100.5" hidden="false" customHeight="true" outlineLevel="0" collapsed="false">
      <c r="A446" s="25" t="s">
        <v>729</v>
      </c>
      <c r="B446" s="21" t="str">
        <f aca="false">IF(Q446="","",Q446)</f>
        <v/>
      </c>
      <c r="C446" s="26" t="str">
        <f aca="false">IF(E446="","",CONCATENATE("L",A446))</f>
        <v/>
      </c>
      <c r="D446" s="27"/>
      <c r="E446" s="42"/>
      <c r="F446" s="39" t="str">
        <f aca="false">IF(E446="","",TRIM(#REF!))</f>
        <v/>
      </c>
      <c r="G446" s="40" t="str">
        <f aca="false">IF(E446="","",TRIM(UPPER(#REF!)))</f>
        <v/>
      </c>
      <c r="H446" s="44"/>
      <c r="I446" s="44"/>
      <c r="J446" s="43"/>
      <c r="K446" s="41"/>
      <c r="L446" s="41"/>
      <c r="M446" s="45"/>
      <c r="N446" s="42"/>
      <c r="O446" s="42"/>
      <c r="Q446" s="20" t="str">
        <f aca="false">IF(AND(R446="",S446="",U446=""),"",IF(OR(R446=1,S446=1),"ERRORI / ANOMALIE","OK"))</f>
        <v/>
      </c>
      <c r="R446" s="21" t="str">
        <f aca="false">IF(U446="","",IF(SUM(X446:AC446)+SUM(AF446:AP446)&gt;0,1,""))</f>
        <v/>
      </c>
      <c r="S446" s="21" t="str">
        <f aca="false">IF(U446="","",IF(_xlfn.IFNA(VLOOKUP(CONCATENATE(C446," ",1),Partecipanti!AE$10:AF$1203,2,0),1)=1,"",1))</f>
        <v/>
      </c>
      <c r="U446" s="36" t="str">
        <f aca="false">TRIM(E446)</f>
        <v/>
      </c>
      <c r="V446" s="36"/>
      <c r="W446" s="36" t="str">
        <f aca="false">IF(R446="","",1)</f>
        <v/>
      </c>
      <c r="X446" s="36" t="str">
        <f aca="false">IF(U446="","",IF(COUNTIF(U$7:U$601,U446)=1,"",COUNTIF(U$7:U$601,U446)))</f>
        <v/>
      </c>
      <c r="Y446" s="36" t="str">
        <f aca="false">IF(X446="","",IF(X446&gt;1,1,""))</f>
        <v/>
      </c>
      <c r="Z446" s="36" t="str">
        <f aca="false">IF(U446="","",IF(LEN(TRIM(U446))&lt;&gt;10,1,""))</f>
        <v/>
      </c>
      <c r="AB446" s="36" t="str">
        <f aca="false">IF(U446="","",IF(OR(LEN(TRIM(H446))&gt;250,LEN(TRIM(H446))&lt;1),1,""))</f>
        <v/>
      </c>
      <c r="AC446" s="36" t="str">
        <f aca="false">IF(U446="","",IF(OR(LEN(TRIM(H446))&gt;220,LEN(TRIM(H446))&lt;1),1,""))</f>
        <v/>
      </c>
      <c r="AD446" s="37" t="str">
        <f aca="false">IF(U446="","",LEN(TRIM(H446)))</f>
        <v/>
      </c>
      <c r="AF446" s="36" t="str">
        <f aca="false">IF(I446="","",_xlfn.IFNA(VLOOKUP(I446,TabelleFisse!$B$4:$C$21,2,0),1))</f>
        <v/>
      </c>
      <c r="AH446" s="36" t="str">
        <f aca="false">IF(U446="","",IF(OR(ISNUMBER(J446)=0,J446&lt;0),1,""))</f>
        <v/>
      </c>
      <c r="AI446" s="36" t="str">
        <f aca="false">IF(U446="","",IF(OR(ISNUMBER(M446)=0,M446&lt;0),1,""))</f>
        <v/>
      </c>
      <c r="AK446" s="36" t="str">
        <f aca="false">IF(OR(U446="",K446=""),"",IF(OR(K446&lt;TabelleFisse!E$4,K446&gt;TabelleFisse!E$5),1,""))</f>
        <v/>
      </c>
      <c r="AL446" s="36" t="str">
        <f aca="false">IF(OR(U446="",L446=""),"",IF(OR(L446&lt;TabelleFisse!E$4,L446&gt;TabelleFisse!E$5),1,""))</f>
        <v/>
      </c>
      <c r="AM446" s="36" t="str">
        <f aca="false">IF(OR(U446="",K446=""),"",IF(K446&gt;TabelleFisse!E$6,1,""))</f>
        <v/>
      </c>
      <c r="AN446" s="36" t="str">
        <f aca="false">IF(OR(U446="",L446=""),"",IF(L446&gt;TabelleFisse!E$6,1,""))</f>
        <v/>
      </c>
      <c r="AP446" s="36" t="str">
        <f aca="false">IF(U446="","",_xlfn.IFNA(VLOOKUP(C446,Partecipanti!$N$10:$O$1203,2,0),1))</f>
        <v/>
      </c>
      <c r="AS446" s="37" t="str">
        <f aca="false">IF(R446=1,CONCATENATE(C446," ",1),"")</f>
        <v/>
      </c>
    </row>
    <row r="447" customFormat="false" ht="100.5" hidden="false" customHeight="true" outlineLevel="0" collapsed="false">
      <c r="A447" s="25" t="s">
        <v>730</v>
      </c>
      <c r="B447" s="21" t="str">
        <f aca="false">IF(Q447="","",Q447)</f>
        <v/>
      </c>
      <c r="C447" s="26" t="str">
        <f aca="false">IF(E447="","",CONCATENATE("L",A447))</f>
        <v/>
      </c>
      <c r="D447" s="27"/>
      <c r="E447" s="42"/>
      <c r="F447" s="39" t="str">
        <f aca="false">IF(E447="","",TRIM(#REF!))</f>
        <v/>
      </c>
      <c r="G447" s="40" t="str">
        <f aca="false">IF(E447="","",TRIM(UPPER(#REF!)))</f>
        <v/>
      </c>
      <c r="H447" s="44"/>
      <c r="I447" s="44"/>
      <c r="J447" s="43"/>
      <c r="K447" s="41"/>
      <c r="L447" s="41"/>
      <c r="M447" s="45"/>
      <c r="N447" s="42"/>
      <c r="O447" s="42"/>
      <c r="Q447" s="20" t="str">
        <f aca="false">IF(AND(R447="",S447="",U447=""),"",IF(OR(R447=1,S447=1),"ERRORI / ANOMALIE","OK"))</f>
        <v/>
      </c>
      <c r="R447" s="21" t="str">
        <f aca="false">IF(U447="","",IF(SUM(X447:AC447)+SUM(AF447:AP447)&gt;0,1,""))</f>
        <v/>
      </c>
      <c r="S447" s="21" t="str">
        <f aca="false">IF(U447="","",IF(_xlfn.IFNA(VLOOKUP(CONCATENATE(C447," ",1),Partecipanti!AE$10:AF$1203,2,0),1)=1,"",1))</f>
        <v/>
      </c>
      <c r="U447" s="36" t="str">
        <f aca="false">TRIM(E447)</f>
        <v/>
      </c>
      <c r="V447" s="36"/>
      <c r="W447" s="36" t="str">
        <f aca="false">IF(R447="","",1)</f>
        <v/>
      </c>
      <c r="X447" s="36" t="str">
        <f aca="false">IF(U447="","",IF(COUNTIF(U$7:U$601,U447)=1,"",COUNTIF(U$7:U$601,U447)))</f>
        <v/>
      </c>
      <c r="Y447" s="36" t="str">
        <f aca="false">IF(X447="","",IF(X447&gt;1,1,""))</f>
        <v/>
      </c>
      <c r="Z447" s="36" t="str">
        <f aca="false">IF(U447="","",IF(LEN(TRIM(U447))&lt;&gt;10,1,""))</f>
        <v/>
      </c>
      <c r="AB447" s="36" t="str">
        <f aca="false">IF(U447="","",IF(OR(LEN(TRIM(H447))&gt;250,LEN(TRIM(H447))&lt;1),1,""))</f>
        <v/>
      </c>
      <c r="AC447" s="36" t="str">
        <f aca="false">IF(U447="","",IF(OR(LEN(TRIM(H447))&gt;220,LEN(TRIM(H447))&lt;1),1,""))</f>
        <v/>
      </c>
      <c r="AD447" s="37" t="str">
        <f aca="false">IF(U447="","",LEN(TRIM(H447)))</f>
        <v/>
      </c>
      <c r="AF447" s="36" t="str">
        <f aca="false">IF(I447="","",_xlfn.IFNA(VLOOKUP(I447,TabelleFisse!$B$4:$C$21,2,0),1))</f>
        <v/>
      </c>
      <c r="AH447" s="36" t="str">
        <f aca="false">IF(U447="","",IF(OR(ISNUMBER(J447)=0,J447&lt;0),1,""))</f>
        <v/>
      </c>
      <c r="AI447" s="36" t="str">
        <f aca="false">IF(U447="","",IF(OR(ISNUMBER(M447)=0,M447&lt;0),1,""))</f>
        <v/>
      </c>
      <c r="AK447" s="36" t="str">
        <f aca="false">IF(OR(U447="",K447=""),"",IF(OR(K447&lt;TabelleFisse!E$4,K447&gt;TabelleFisse!E$5),1,""))</f>
        <v/>
      </c>
      <c r="AL447" s="36" t="str">
        <f aca="false">IF(OR(U447="",L447=""),"",IF(OR(L447&lt;TabelleFisse!E$4,L447&gt;TabelleFisse!E$5),1,""))</f>
        <v/>
      </c>
      <c r="AM447" s="36" t="str">
        <f aca="false">IF(OR(U447="",K447=""),"",IF(K447&gt;TabelleFisse!E$6,1,""))</f>
        <v/>
      </c>
      <c r="AN447" s="36" t="str">
        <f aca="false">IF(OR(U447="",L447=""),"",IF(L447&gt;TabelleFisse!E$6,1,""))</f>
        <v/>
      </c>
      <c r="AP447" s="36" t="str">
        <f aca="false">IF(U447="","",_xlfn.IFNA(VLOOKUP(C447,Partecipanti!$N$10:$O$1203,2,0),1))</f>
        <v/>
      </c>
      <c r="AS447" s="37" t="str">
        <f aca="false">IF(R447=1,CONCATENATE(C447," ",1),"")</f>
        <v/>
      </c>
    </row>
    <row r="448" customFormat="false" ht="100.5" hidden="false" customHeight="true" outlineLevel="0" collapsed="false">
      <c r="A448" s="25" t="s">
        <v>731</v>
      </c>
      <c r="B448" s="21" t="str">
        <f aca="false">IF(Q448="","",Q448)</f>
        <v/>
      </c>
      <c r="C448" s="26" t="str">
        <f aca="false">IF(E448="","",CONCATENATE("L",A448))</f>
        <v/>
      </c>
      <c r="D448" s="27"/>
      <c r="E448" s="42"/>
      <c r="F448" s="39" t="str">
        <f aca="false">IF(E448="","",TRIM(#REF!))</f>
        <v/>
      </c>
      <c r="G448" s="40" t="str">
        <f aca="false">IF(E448="","",TRIM(UPPER(#REF!)))</f>
        <v/>
      </c>
      <c r="H448" s="44"/>
      <c r="I448" s="44"/>
      <c r="J448" s="43"/>
      <c r="K448" s="41"/>
      <c r="L448" s="41"/>
      <c r="M448" s="45"/>
      <c r="N448" s="42"/>
      <c r="O448" s="42"/>
      <c r="Q448" s="20" t="str">
        <f aca="false">IF(AND(R448="",S448="",U448=""),"",IF(OR(R448=1,S448=1),"ERRORI / ANOMALIE","OK"))</f>
        <v/>
      </c>
      <c r="R448" s="21" t="str">
        <f aca="false">IF(U448="","",IF(SUM(X448:AC448)+SUM(AF448:AP448)&gt;0,1,""))</f>
        <v/>
      </c>
      <c r="S448" s="21" t="str">
        <f aca="false">IF(U448="","",IF(_xlfn.IFNA(VLOOKUP(CONCATENATE(C448," ",1),Partecipanti!AE$10:AF$1203,2,0),1)=1,"",1))</f>
        <v/>
      </c>
      <c r="U448" s="36" t="str">
        <f aca="false">TRIM(E448)</f>
        <v/>
      </c>
      <c r="V448" s="36"/>
      <c r="W448" s="36" t="str">
        <f aca="false">IF(R448="","",1)</f>
        <v/>
      </c>
      <c r="X448" s="36" t="str">
        <f aca="false">IF(U448="","",IF(COUNTIF(U$7:U$601,U448)=1,"",COUNTIF(U$7:U$601,U448)))</f>
        <v/>
      </c>
      <c r="Y448" s="36" t="str">
        <f aca="false">IF(X448="","",IF(X448&gt;1,1,""))</f>
        <v/>
      </c>
      <c r="Z448" s="36" t="str">
        <f aca="false">IF(U448="","",IF(LEN(TRIM(U448))&lt;&gt;10,1,""))</f>
        <v/>
      </c>
      <c r="AB448" s="36" t="str">
        <f aca="false">IF(U448="","",IF(OR(LEN(TRIM(H448))&gt;250,LEN(TRIM(H448))&lt;1),1,""))</f>
        <v/>
      </c>
      <c r="AC448" s="36" t="str">
        <f aca="false">IF(U448="","",IF(OR(LEN(TRIM(H448))&gt;220,LEN(TRIM(H448))&lt;1),1,""))</f>
        <v/>
      </c>
      <c r="AD448" s="37" t="str">
        <f aca="false">IF(U448="","",LEN(TRIM(H448)))</f>
        <v/>
      </c>
      <c r="AF448" s="36" t="str">
        <f aca="false">IF(I448="","",_xlfn.IFNA(VLOOKUP(I448,TabelleFisse!$B$4:$C$21,2,0),1))</f>
        <v/>
      </c>
      <c r="AH448" s="36" t="str">
        <f aca="false">IF(U448="","",IF(OR(ISNUMBER(J448)=0,J448&lt;0),1,""))</f>
        <v/>
      </c>
      <c r="AI448" s="36" t="str">
        <f aca="false">IF(U448="","",IF(OR(ISNUMBER(M448)=0,M448&lt;0),1,""))</f>
        <v/>
      </c>
      <c r="AK448" s="36" t="str">
        <f aca="false">IF(OR(U448="",K448=""),"",IF(OR(K448&lt;TabelleFisse!E$4,K448&gt;TabelleFisse!E$5),1,""))</f>
        <v/>
      </c>
      <c r="AL448" s="36" t="str">
        <f aca="false">IF(OR(U448="",L448=""),"",IF(OR(L448&lt;TabelleFisse!E$4,L448&gt;TabelleFisse!E$5),1,""))</f>
        <v/>
      </c>
      <c r="AM448" s="36" t="str">
        <f aca="false">IF(OR(U448="",K448=""),"",IF(K448&gt;TabelleFisse!E$6,1,""))</f>
        <v/>
      </c>
      <c r="AN448" s="36" t="str">
        <f aca="false">IF(OR(U448="",L448=""),"",IF(L448&gt;TabelleFisse!E$6,1,""))</f>
        <v/>
      </c>
      <c r="AP448" s="36" t="str">
        <f aca="false">IF(U448="","",_xlfn.IFNA(VLOOKUP(C448,Partecipanti!$N$10:$O$1203,2,0),1))</f>
        <v/>
      </c>
      <c r="AS448" s="37" t="str">
        <f aca="false">IF(R448=1,CONCATENATE(C448," ",1),"")</f>
        <v/>
      </c>
    </row>
    <row r="449" customFormat="false" ht="100.5" hidden="false" customHeight="true" outlineLevel="0" collapsed="false">
      <c r="A449" s="25" t="s">
        <v>732</v>
      </c>
      <c r="B449" s="21" t="str">
        <f aca="false">IF(Q449="","",Q449)</f>
        <v/>
      </c>
      <c r="C449" s="26" t="str">
        <f aca="false">IF(E449="","",CONCATENATE("L",A449))</f>
        <v/>
      </c>
      <c r="D449" s="27"/>
      <c r="E449" s="42"/>
      <c r="F449" s="39" t="str">
        <f aca="false">IF(E449="","",TRIM(#REF!))</f>
        <v/>
      </c>
      <c r="G449" s="40" t="str">
        <f aca="false">IF(E449="","",TRIM(UPPER(#REF!)))</f>
        <v/>
      </c>
      <c r="H449" s="44"/>
      <c r="I449" s="44"/>
      <c r="J449" s="43"/>
      <c r="K449" s="41"/>
      <c r="L449" s="41"/>
      <c r="M449" s="45"/>
      <c r="N449" s="42"/>
      <c r="O449" s="42"/>
      <c r="Q449" s="20" t="str">
        <f aca="false">IF(AND(R449="",S449="",U449=""),"",IF(OR(R449=1,S449=1),"ERRORI / ANOMALIE","OK"))</f>
        <v/>
      </c>
      <c r="R449" s="21" t="str">
        <f aca="false">IF(U449="","",IF(SUM(X449:AC449)+SUM(AF449:AP449)&gt;0,1,""))</f>
        <v/>
      </c>
      <c r="S449" s="21" t="str">
        <f aca="false">IF(U449="","",IF(_xlfn.IFNA(VLOOKUP(CONCATENATE(C449," ",1),Partecipanti!AE$10:AF$1203,2,0),1)=1,"",1))</f>
        <v/>
      </c>
      <c r="U449" s="36" t="str">
        <f aca="false">TRIM(E449)</f>
        <v/>
      </c>
      <c r="V449" s="36"/>
      <c r="W449" s="36" t="str">
        <f aca="false">IF(R449="","",1)</f>
        <v/>
      </c>
      <c r="X449" s="36" t="str">
        <f aca="false">IF(U449="","",IF(COUNTIF(U$7:U$601,U449)=1,"",COUNTIF(U$7:U$601,U449)))</f>
        <v/>
      </c>
      <c r="Y449" s="36" t="str">
        <f aca="false">IF(X449="","",IF(X449&gt;1,1,""))</f>
        <v/>
      </c>
      <c r="Z449" s="36" t="str">
        <f aca="false">IF(U449="","",IF(LEN(TRIM(U449))&lt;&gt;10,1,""))</f>
        <v/>
      </c>
      <c r="AB449" s="36" t="str">
        <f aca="false">IF(U449="","",IF(OR(LEN(TRIM(H449))&gt;250,LEN(TRIM(H449))&lt;1),1,""))</f>
        <v/>
      </c>
      <c r="AC449" s="36" t="str">
        <f aca="false">IF(U449="","",IF(OR(LEN(TRIM(H449))&gt;220,LEN(TRIM(H449))&lt;1),1,""))</f>
        <v/>
      </c>
      <c r="AD449" s="37" t="str">
        <f aca="false">IF(U449="","",LEN(TRIM(H449)))</f>
        <v/>
      </c>
      <c r="AF449" s="36" t="str">
        <f aca="false">IF(I449="","",_xlfn.IFNA(VLOOKUP(I449,TabelleFisse!$B$4:$C$21,2,0),1))</f>
        <v/>
      </c>
      <c r="AH449" s="36" t="str">
        <f aca="false">IF(U449="","",IF(OR(ISNUMBER(J449)=0,J449&lt;0),1,""))</f>
        <v/>
      </c>
      <c r="AI449" s="36" t="str">
        <f aca="false">IF(U449="","",IF(OR(ISNUMBER(M449)=0,M449&lt;0),1,""))</f>
        <v/>
      </c>
      <c r="AK449" s="36" t="str">
        <f aca="false">IF(OR(U449="",K449=""),"",IF(OR(K449&lt;TabelleFisse!E$4,K449&gt;TabelleFisse!E$5),1,""))</f>
        <v/>
      </c>
      <c r="AL449" s="36" t="str">
        <f aca="false">IF(OR(U449="",L449=""),"",IF(OR(L449&lt;TabelleFisse!E$4,L449&gt;TabelleFisse!E$5),1,""))</f>
        <v/>
      </c>
      <c r="AM449" s="36" t="str">
        <f aca="false">IF(OR(U449="",K449=""),"",IF(K449&gt;TabelleFisse!E$6,1,""))</f>
        <v/>
      </c>
      <c r="AN449" s="36" t="str">
        <f aca="false">IF(OR(U449="",L449=""),"",IF(L449&gt;TabelleFisse!E$6,1,""))</f>
        <v/>
      </c>
      <c r="AP449" s="36" t="str">
        <f aca="false">IF(U449="","",_xlfn.IFNA(VLOOKUP(C449,Partecipanti!$N$10:$O$1203,2,0),1))</f>
        <v/>
      </c>
      <c r="AS449" s="37" t="str">
        <f aca="false">IF(R449=1,CONCATENATE(C449," ",1),"")</f>
        <v/>
      </c>
    </row>
    <row r="450" customFormat="false" ht="100.5" hidden="false" customHeight="true" outlineLevel="0" collapsed="false">
      <c r="A450" s="25" t="s">
        <v>733</v>
      </c>
      <c r="B450" s="21" t="str">
        <f aca="false">IF(Q450="","",Q450)</f>
        <v/>
      </c>
      <c r="C450" s="26" t="str">
        <f aca="false">IF(E450="","",CONCATENATE("L",A450))</f>
        <v/>
      </c>
      <c r="D450" s="27"/>
      <c r="E450" s="42"/>
      <c r="F450" s="39" t="str">
        <f aca="false">IF(E450="","",TRIM(#REF!))</f>
        <v/>
      </c>
      <c r="G450" s="40" t="str">
        <f aca="false">IF(E450="","",TRIM(UPPER(#REF!)))</f>
        <v/>
      </c>
      <c r="H450" s="44"/>
      <c r="I450" s="44"/>
      <c r="J450" s="43"/>
      <c r="K450" s="41"/>
      <c r="L450" s="41"/>
      <c r="M450" s="45"/>
      <c r="N450" s="42"/>
      <c r="O450" s="42"/>
      <c r="Q450" s="20" t="str">
        <f aca="false">IF(AND(R450="",S450="",U450=""),"",IF(OR(R450=1,S450=1),"ERRORI / ANOMALIE","OK"))</f>
        <v/>
      </c>
      <c r="R450" s="21" t="str">
        <f aca="false">IF(U450="","",IF(SUM(X450:AC450)+SUM(AF450:AP450)&gt;0,1,""))</f>
        <v/>
      </c>
      <c r="S450" s="21" t="str">
        <f aca="false">IF(U450="","",IF(_xlfn.IFNA(VLOOKUP(CONCATENATE(C450," ",1),Partecipanti!AE$10:AF$1203,2,0),1)=1,"",1))</f>
        <v/>
      </c>
      <c r="U450" s="36" t="str">
        <f aca="false">TRIM(E450)</f>
        <v/>
      </c>
      <c r="V450" s="36"/>
      <c r="W450" s="36" t="str">
        <f aca="false">IF(R450="","",1)</f>
        <v/>
      </c>
      <c r="X450" s="36" t="str">
        <f aca="false">IF(U450="","",IF(COUNTIF(U$7:U$601,U450)=1,"",COUNTIF(U$7:U$601,U450)))</f>
        <v/>
      </c>
      <c r="Y450" s="36" t="str">
        <f aca="false">IF(X450="","",IF(X450&gt;1,1,""))</f>
        <v/>
      </c>
      <c r="Z450" s="36" t="str">
        <f aca="false">IF(U450="","",IF(LEN(TRIM(U450))&lt;&gt;10,1,""))</f>
        <v/>
      </c>
      <c r="AB450" s="36" t="str">
        <f aca="false">IF(U450="","",IF(OR(LEN(TRIM(H450))&gt;250,LEN(TRIM(H450))&lt;1),1,""))</f>
        <v/>
      </c>
      <c r="AC450" s="36" t="str">
        <f aca="false">IF(U450="","",IF(OR(LEN(TRIM(H450))&gt;220,LEN(TRIM(H450))&lt;1),1,""))</f>
        <v/>
      </c>
      <c r="AD450" s="37" t="str">
        <f aca="false">IF(U450="","",LEN(TRIM(H450)))</f>
        <v/>
      </c>
      <c r="AF450" s="36" t="str">
        <f aca="false">IF(I450="","",_xlfn.IFNA(VLOOKUP(I450,TabelleFisse!$B$4:$C$21,2,0),1))</f>
        <v/>
      </c>
      <c r="AH450" s="36" t="str">
        <f aca="false">IF(U450="","",IF(OR(ISNUMBER(J450)=0,J450&lt;0),1,""))</f>
        <v/>
      </c>
      <c r="AI450" s="36" t="str">
        <f aca="false">IF(U450="","",IF(OR(ISNUMBER(M450)=0,M450&lt;0),1,""))</f>
        <v/>
      </c>
      <c r="AK450" s="36" t="str">
        <f aca="false">IF(OR(U450="",K450=""),"",IF(OR(K450&lt;TabelleFisse!E$4,K450&gt;TabelleFisse!E$5),1,""))</f>
        <v/>
      </c>
      <c r="AL450" s="36" t="str">
        <f aca="false">IF(OR(U450="",L450=""),"",IF(OR(L450&lt;TabelleFisse!E$4,L450&gt;TabelleFisse!E$5),1,""))</f>
        <v/>
      </c>
      <c r="AM450" s="36" t="str">
        <f aca="false">IF(OR(U450="",K450=""),"",IF(K450&gt;TabelleFisse!E$6,1,""))</f>
        <v/>
      </c>
      <c r="AN450" s="36" t="str">
        <f aca="false">IF(OR(U450="",L450=""),"",IF(L450&gt;TabelleFisse!E$6,1,""))</f>
        <v/>
      </c>
      <c r="AP450" s="36" t="str">
        <f aca="false">IF(U450="","",_xlfn.IFNA(VLOOKUP(C450,Partecipanti!$N$10:$O$1203,2,0),1))</f>
        <v/>
      </c>
      <c r="AS450" s="37" t="str">
        <f aca="false">IF(R450=1,CONCATENATE(C450," ",1),"")</f>
        <v/>
      </c>
    </row>
    <row r="451" customFormat="false" ht="100.5" hidden="false" customHeight="true" outlineLevel="0" collapsed="false">
      <c r="A451" s="25" t="s">
        <v>734</v>
      </c>
      <c r="B451" s="21" t="str">
        <f aca="false">IF(Q451="","",Q451)</f>
        <v/>
      </c>
      <c r="C451" s="26" t="str">
        <f aca="false">IF(E451="","",CONCATENATE("L",A451))</f>
        <v/>
      </c>
      <c r="D451" s="27"/>
      <c r="E451" s="42"/>
      <c r="F451" s="39" t="str">
        <f aca="false">IF(E451="","",TRIM(#REF!))</f>
        <v/>
      </c>
      <c r="G451" s="40" t="str">
        <f aca="false">IF(E451="","",TRIM(UPPER(#REF!)))</f>
        <v/>
      </c>
      <c r="H451" s="44"/>
      <c r="I451" s="44"/>
      <c r="J451" s="43"/>
      <c r="K451" s="41"/>
      <c r="L451" s="41"/>
      <c r="M451" s="45"/>
      <c r="N451" s="42"/>
      <c r="O451" s="42"/>
      <c r="Q451" s="20" t="str">
        <f aca="false">IF(AND(R451="",S451="",U451=""),"",IF(OR(R451=1,S451=1),"ERRORI / ANOMALIE","OK"))</f>
        <v/>
      </c>
      <c r="R451" s="21" t="str">
        <f aca="false">IF(U451="","",IF(SUM(X451:AC451)+SUM(AF451:AP451)&gt;0,1,""))</f>
        <v/>
      </c>
      <c r="S451" s="21" t="str">
        <f aca="false">IF(U451="","",IF(_xlfn.IFNA(VLOOKUP(CONCATENATE(C451," ",1),Partecipanti!AE$10:AF$1203,2,0),1)=1,"",1))</f>
        <v/>
      </c>
      <c r="U451" s="36" t="str">
        <f aca="false">TRIM(E451)</f>
        <v/>
      </c>
      <c r="V451" s="36"/>
      <c r="W451" s="36" t="str">
        <f aca="false">IF(R451="","",1)</f>
        <v/>
      </c>
      <c r="X451" s="36" t="str">
        <f aca="false">IF(U451="","",IF(COUNTIF(U$7:U$601,U451)=1,"",COUNTIF(U$7:U$601,U451)))</f>
        <v/>
      </c>
      <c r="Y451" s="36" t="str">
        <f aca="false">IF(X451="","",IF(X451&gt;1,1,""))</f>
        <v/>
      </c>
      <c r="Z451" s="36" t="str">
        <f aca="false">IF(U451="","",IF(LEN(TRIM(U451))&lt;&gt;10,1,""))</f>
        <v/>
      </c>
      <c r="AB451" s="36" t="str">
        <f aca="false">IF(U451="","",IF(OR(LEN(TRIM(H451))&gt;250,LEN(TRIM(H451))&lt;1),1,""))</f>
        <v/>
      </c>
      <c r="AC451" s="36" t="str">
        <f aca="false">IF(U451="","",IF(OR(LEN(TRIM(H451))&gt;220,LEN(TRIM(H451))&lt;1),1,""))</f>
        <v/>
      </c>
      <c r="AD451" s="37" t="str">
        <f aca="false">IF(U451="","",LEN(TRIM(H451)))</f>
        <v/>
      </c>
      <c r="AF451" s="36" t="str">
        <f aca="false">IF(I451="","",_xlfn.IFNA(VLOOKUP(I451,TabelleFisse!$B$4:$C$21,2,0),1))</f>
        <v/>
      </c>
      <c r="AH451" s="36" t="str">
        <f aca="false">IF(U451="","",IF(OR(ISNUMBER(J451)=0,J451&lt;0),1,""))</f>
        <v/>
      </c>
      <c r="AI451" s="36" t="str">
        <f aca="false">IF(U451="","",IF(OR(ISNUMBER(M451)=0,M451&lt;0),1,""))</f>
        <v/>
      </c>
      <c r="AK451" s="36" t="str">
        <f aca="false">IF(OR(U451="",K451=""),"",IF(OR(K451&lt;TabelleFisse!E$4,K451&gt;TabelleFisse!E$5),1,""))</f>
        <v/>
      </c>
      <c r="AL451" s="36" t="str">
        <f aca="false">IF(OR(U451="",L451=""),"",IF(OR(L451&lt;TabelleFisse!E$4,L451&gt;TabelleFisse!E$5),1,""))</f>
        <v/>
      </c>
      <c r="AM451" s="36" t="str">
        <f aca="false">IF(OR(U451="",K451=""),"",IF(K451&gt;TabelleFisse!E$6,1,""))</f>
        <v/>
      </c>
      <c r="AN451" s="36" t="str">
        <f aca="false">IF(OR(U451="",L451=""),"",IF(L451&gt;TabelleFisse!E$6,1,""))</f>
        <v/>
      </c>
      <c r="AP451" s="36" t="str">
        <f aca="false">IF(U451="","",_xlfn.IFNA(VLOOKUP(C451,Partecipanti!$N$10:$O$1203,2,0),1))</f>
        <v/>
      </c>
      <c r="AS451" s="37" t="str">
        <f aca="false">IF(R451=1,CONCATENATE(C451," ",1),"")</f>
        <v/>
      </c>
    </row>
    <row r="452" customFormat="false" ht="100.5" hidden="false" customHeight="true" outlineLevel="0" collapsed="false">
      <c r="A452" s="25" t="s">
        <v>735</v>
      </c>
      <c r="B452" s="21" t="str">
        <f aca="false">IF(Q452="","",Q452)</f>
        <v/>
      </c>
      <c r="C452" s="26" t="str">
        <f aca="false">IF(E452="","",CONCATENATE("L",A452))</f>
        <v/>
      </c>
      <c r="D452" s="27"/>
      <c r="E452" s="42"/>
      <c r="F452" s="39" t="str">
        <f aca="false">IF(E452="","",TRIM(#REF!))</f>
        <v/>
      </c>
      <c r="G452" s="40" t="str">
        <f aca="false">IF(E452="","",TRIM(UPPER(#REF!)))</f>
        <v/>
      </c>
      <c r="H452" s="44"/>
      <c r="I452" s="44"/>
      <c r="J452" s="43"/>
      <c r="K452" s="41"/>
      <c r="L452" s="41"/>
      <c r="M452" s="45"/>
      <c r="N452" s="42"/>
      <c r="O452" s="42"/>
      <c r="Q452" s="20" t="str">
        <f aca="false">IF(AND(R452="",S452="",U452=""),"",IF(OR(R452=1,S452=1),"ERRORI / ANOMALIE","OK"))</f>
        <v/>
      </c>
      <c r="R452" s="21" t="str">
        <f aca="false">IF(U452="","",IF(SUM(X452:AC452)+SUM(AF452:AP452)&gt;0,1,""))</f>
        <v/>
      </c>
      <c r="S452" s="21" t="str">
        <f aca="false">IF(U452="","",IF(_xlfn.IFNA(VLOOKUP(CONCATENATE(C452," ",1),Partecipanti!AE$10:AF$1203,2,0),1)=1,"",1))</f>
        <v/>
      </c>
      <c r="U452" s="36" t="str">
        <f aca="false">TRIM(E452)</f>
        <v/>
      </c>
      <c r="V452" s="36"/>
      <c r="W452" s="36" t="str">
        <f aca="false">IF(R452="","",1)</f>
        <v/>
      </c>
      <c r="X452" s="36" t="str">
        <f aca="false">IF(U452="","",IF(COUNTIF(U$7:U$601,U452)=1,"",COUNTIF(U$7:U$601,U452)))</f>
        <v/>
      </c>
      <c r="Y452" s="36" t="str">
        <f aca="false">IF(X452="","",IF(X452&gt;1,1,""))</f>
        <v/>
      </c>
      <c r="Z452" s="36" t="str">
        <f aca="false">IF(U452="","",IF(LEN(TRIM(U452))&lt;&gt;10,1,""))</f>
        <v/>
      </c>
      <c r="AB452" s="36" t="str">
        <f aca="false">IF(U452="","",IF(OR(LEN(TRIM(H452))&gt;250,LEN(TRIM(H452))&lt;1),1,""))</f>
        <v/>
      </c>
      <c r="AC452" s="36" t="str">
        <f aca="false">IF(U452="","",IF(OR(LEN(TRIM(H452))&gt;220,LEN(TRIM(H452))&lt;1),1,""))</f>
        <v/>
      </c>
      <c r="AD452" s="37" t="str">
        <f aca="false">IF(U452="","",LEN(TRIM(H452)))</f>
        <v/>
      </c>
      <c r="AF452" s="36" t="str">
        <f aca="false">IF(I452="","",_xlfn.IFNA(VLOOKUP(I452,TabelleFisse!$B$4:$C$21,2,0),1))</f>
        <v/>
      </c>
      <c r="AH452" s="36" t="str">
        <f aca="false">IF(U452="","",IF(OR(ISNUMBER(J452)=0,J452&lt;0),1,""))</f>
        <v/>
      </c>
      <c r="AI452" s="36" t="str">
        <f aca="false">IF(U452="","",IF(OR(ISNUMBER(M452)=0,M452&lt;0),1,""))</f>
        <v/>
      </c>
      <c r="AK452" s="36" t="str">
        <f aca="false">IF(OR(U452="",K452=""),"",IF(OR(K452&lt;TabelleFisse!E$4,K452&gt;TabelleFisse!E$5),1,""))</f>
        <v/>
      </c>
      <c r="AL452" s="36" t="str">
        <f aca="false">IF(OR(U452="",L452=""),"",IF(OR(L452&lt;TabelleFisse!E$4,L452&gt;TabelleFisse!E$5),1,""))</f>
        <v/>
      </c>
      <c r="AM452" s="36" t="str">
        <f aca="false">IF(OR(U452="",K452=""),"",IF(K452&gt;TabelleFisse!E$6,1,""))</f>
        <v/>
      </c>
      <c r="AN452" s="36" t="str">
        <f aca="false">IF(OR(U452="",L452=""),"",IF(L452&gt;TabelleFisse!E$6,1,""))</f>
        <v/>
      </c>
      <c r="AP452" s="36" t="str">
        <f aca="false">IF(U452="","",_xlfn.IFNA(VLOOKUP(C452,Partecipanti!$N$10:$O$1203,2,0),1))</f>
        <v/>
      </c>
      <c r="AS452" s="37" t="str">
        <f aca="false">IF(R452=1,CONCATENATE(C452," ",1),"")</f>
        <v/>
      </c>
    </row>
    <row r="453" customFormat="false" ht="100.5" hidden="false" customHeight="true" outlineLevel="0" collapsed="false">
      <c r="A453" s="25" t="s">
        <v>736</v>
      </c>
      <c r="B453" s="21" t="str">
        <f aca="false">IF(Q453="","",Q453)</f>
        <v/>
      </c>
      <c r="C453" s="26" t="str">
        <f aca="false">IF(E453="","",CONCATENATE("L",A453))</f>
        <v/>
      </c>
      <c r="D453" s="27"/>
      <c r="E453" s="42"/>
      <c r="F453" s="39" t="str">
        <f aca="false">IF(E453="","",TRIM(#REF!))</f>
        <v/>
      </c>
      <c r="G453" s="40" t="str">
        <f aca="false">IF(E453="","",TRIM(UPPER(#REF!)))</f>
        <v/>
      </c>
      <c r="H453" s="44"/>
      <c r="I453" s="44"/>
      <c r="J453" s="43"/>
      <c r="K453" s="41"/>
      <c r="L453" s="41"/>
      <c r="M453" s="45"/>
      <c r="N453" s="42"/>
      <c r="O453" s="42"/>
      <c r="Q453" s="20" t="str">
        <f aca="false">IF(AND(R453="",S453="",U453=""),"",IF(OR(R453=1,S453=1),"ERRORI / ANOMALIE","OK"))</f>
        <v/>
      </c>
      <c r="R453" s="21" t="str">
        <f aca="false">IF(U453="","",IF(SUM(X453:AC453)+SUM(AF453:AP453)&gt;0,1,""))</f>
        <v/>
      </c>
      <c r="S453" s="21" t="str">
        <f aca="false">IF(U453="","",IF(_xlfn.IFNA(VLOOKUP(CONCATENATE(C453," ",1),Partecipanti!AE$10:AF$1203,2,0),1)=1,"",1))</f>
        <v/>
      </c>
      <c r="U453" s="36" t="str">
        <f aca="false">TRIM(E453)</f>
        <v/>
      </c>
      <c r="V453" s="36"/>
      <c r="W453" s="36" t="str">
        <f aca="false">IF(R453="","",1)</f>
        <v/>
      </c>
      <c r="X453" s="36" t="str">
        <f aca="false">IF(U453="","",IF(COUNTIF(U$7:U$601,U453)=1,"",COUNTIF(U$7:U$601,U453)))</f>
        <v/>
      </c>
      <c r="Y453" s="36" t="str">
        <f aca="false">IF(X453="","",IF(X453&gt;1,1,""))</f>
        <v/>
      </c>
      <c r="Z453" s="36" t="str">
        <f aca="false">IF(U453="","",IF(LEN(TRIM(U453))&lt;&gt;10,1,""))</f>
        <v/>
      </c>
      <c r="AB453" s="36" t="str">
        <f aca="false">IF(U453="","",IF(OR(LEN(TRIM(H453))&gt;250,LEN(TRIM(H453))&lt;1),1,""))</f>
        <v/>
      </c>
      <c r="AC453" s="36" t="str">
        <f aca="false">IF(U453="","",IF(OR(LEN(TRIM(H453))&gt;220,LEN(TRIM(H453))&lt;1),1,""))</f>
        <v/>
      </c>
      <c r="AD453" s="37" t="str">
        <f aca="false">IF(U453="","",LEN(TRIM(H453)))</f>
        <v/>
      </c>
      <c r="AF453" s="36" t="str">
        <f aca="false">IF(I453="","",_xlfn.IFNA(VLOOKUP(I453,TabelleFisse!$B$4:$C$21,2,0),1))</f>
        <v/>
      </c>
      <c r="AH453" s="36" t="str">
        <f aca="false">IF(U453="","",IF(OR(ISNUMBER(J453)=0,J453&lt;0),1,""))</f>
        <v/>
      </c>
      <c r="AI453" s="36" t="str">
        <f aca="false">IF(U453="","",IF(OR(ISNUMBER(M453)=0,M453&lt;0),1,""))</f>
        <v/>
      </c>
      <c r="AK453" s="36" t="str">
        <f aca="false">IF(OR(U453="",K453=""),"",IF(OR(K453&lt;TabelleFisse!E$4,K453&gt;TabelleFisse!E$5),1,""))</f>
        <v/>
      </c>
      <c r="AL453" s="36" t="str">
        <f aca="false">IF(OR(U453="",L453=""),"",IF(OR(L453&lt;TabelleFisse!E$4,L453&gt;TabelleFisse!E$5),1,""))</f>
        <v/>
      </c>
      <c r="AM453" s="36" t="str">
        <f aca="false">IF(OR(U453="",K453=""),"",IF(K453&gt;TabelleFisse!E$6,1,""))</f>
        <v/>
      </c>
      <c r="AN453" s="36" t="str">
        <f aca="false">IF(OR(U453="",L453=""),"",IF(L453&gt;TabelleFisse!E$6,1,""))</f>
        <v/>
      </c>
      <c r="AP453" s="36" t="str">
        <f aca="false">IF(U453="","",_xlfn.IFNA(VLOOKUP(C453,Partecipanti!$N$10:$O$1203,2,0),1))</f>
        <v/>
      </c>
      <c r="AS453" s="37" t="str">
        <f aca="false">IF(R453=1,CONCATENATE(C453," ",1),"")</f>
        <v/>
      </c>
    </row>
    <row r="454" customFormat="false" ht="100.5" hidden="false" customHeight="true" outlineLevel="0" collapsed="false">
      <c r="A454" s="25" t="s">
        <v>737</v>
      </c>
      <c r="B454" s="21" t="str">
        <f aca="false">IF(Q454="","",Q454)</f>
        <v/>
      </c>
      <c r="C454" s="26" t="str">
        <f aca="false">IF(E454="","",CONCATENATE("L",A454))</f>
        <v/>
      </c>
      <c r="D454" s="27"/>
      <c r="E454" s="42"/>
      <c r="F454" s="39" t="str">
        <f aca="false">IF(E454="","",TRIM(#REF!))</f>
        <v/>
      </c>
      <c r="G454" s="40" t="str">
        <f aca="false">IF(E454="","",TRIM(UPPER(#REF!)))</f>
        <v/>
      </c>
      <c r="H454" s="44"/>
      <c r="I454" s="44"/>
      <c r="J454" s="43"/>
      <c r="K454" s="41"/>
      <c r="L454" s="41"/>
      <c r="M454" s="45"/>
      <c r="N454" s="42"/>
      <c r="O454" s="42"/>
      <c r="Q454" s="20" t="str">
        <f aca="false">IF(AND(R454="",S454="",U454=""),"",IF(OR(R454=1,S454=1),"ERRORI / ANOMALIE","OK"))</f>
        <v/>
      </c>
      <c r="R454" s="21" t="str">
        <f aca="false">IF(U454="","",IF(SUM(X454:AC454)+SUM(AF454:AP454)&gt;0,1,""))</f>
        <v/>
      </c>
      <c r="S454" s="21" t="str">
        <f aca="false">IF(U454="","",IF(_xlfn.IFNA(VLOOKUP(CONCATENATE(C454," ",1),Partecipanti!AE$10:AF$1203,2,0),1)=1,"",1))</f>
        <v/>
      </c>
      <c r="U454" s="36" t="str">
        <f aca="false">TRIM(E454)</f>
        <v/>
      </c>
      <c r="V454" s="36"/>
      <c r="W454" s="36" t="str">
        <f aca="false">IF(R454="","",1)</f>
        <v/>
      </c>
      <c r="X454" s="36" t="str">
        <f aca="false">IF(U454="","",IF(COUNTIF(U$7:U$601,U454)=1,"",COUNTIF(U$7:U$601,U454)))</f>
        <v/>
      </c>
      <c r="Y454" s="36" t="str">
        <f aca="false">IF(X454="","",IF(X454&gt;1,1,""))</f>
        <v/>
      </c>
      <c r="Z454" s="36" t="str">
        <f aca="false">IF(U454="","",IF(LEN(TRIM(U454))&lt;&gt;10,1,""))</f>
        <v/>
      </c>
      <c r="AB454" s="36" t="str">
        <f aca="false">IF(U454="","",IF(OR(LEN(TRIM(H454))&gt;250,LEN(TRIM(H454))&lt;1),1,""))</f>
        <v/>
      </c>
      <c r="AC454" s="36" t="str">
        <f aca="false">IF(U454="","",IF(OR(LEN(TRIM(H454))&gt;220,LEN(TRIM(H454))&lt;1),1,""))</f>
        <v/>
      </c>
      <c r="AD454" s="37" t="str">
        <f aca="false">IF(U454="","",LEN(TRIM(H454)))</f>
        <v/>
      </c>
      <c r="AF454" s="36" t="str">
        <f aca="false">IF(I454="","",_xlfn.IFNA(VLOOKUP(I454,TabelleFisse!$B$4:$C$21,2,0),1))</f>
        <v/>
      </c>
      <c r="AH454" s="36" t="str">
        <f aca="false">IF(U454="","",IF(OR(ISNUMBER(J454)=0,J454&lt;0),1,""))</f>
        <v/>
      </c>
      <c r="AI454" s="36" t="str">
        <f aca="false">IF(U454="","",IF(OR(ISNUMBER(M454)=0,M454&lt;0),1,""))</f>
        <v/>
      </c>
      <c r="AK454" s="36" t="str">
        <f aca="false">IF(OR(U454="",K454=""),"",IF(OR(K454&lt;TabelleFisse!E$4,K454&gt;TabelleFisse!E$5),1,""))</f>
        <v/>
      </c>
      <c r="AL454" s="36" t="str">
        <f aca="false">IF(OR(U454="",L454=""),"",IF(OR(L454&lt;TabelleFisse!E$4,L454&gt;TabelleFisse!E$5),1,""))</f>
        <v/>
      </c>
      <c r="AM454" s="36" t="str">
        <f aca="false">IF(OR(U454="",K454=""),"",IF(K454&gt;TabelleFisse!E$6,1,""))</f>
        <v/>
      </c>
      <c r="AN454" s="36" t="str">
        <f aca="false">IF(OR(U454="",L454=""),"",IF(L454&gt;TabelleFisse!E$6,1,""))</f>
        <v/>
      </c>
      <c r="AP454" s="36" t="str">
        <f aca="false">IF(U454="","",_xlfn.IFNA(VLOOKUP(C454,Partecipanti!$N$10:$O$1203,2,0),1))</f>
        <v/>
      </c>
      <c r="AS454" s="37" t="str">
        <f aca="false">IF(R454=1,CONCATENATE(C454," ",1),"")</f>
        <v/>
      </c>
    </row>
    <row r="455" customFormat="false" ht="100.5" hidden="false" customHeight="true" outlineLevel="0" collapsed="false">
      <c r="A455" s="25" t="s">
        <v>738</v>
      </c>
      <c r="B455" s="21" t="str">
        <f aca="false">IF(Q455="","",Q455)</f>
        <v/>
      </c>
      <c r="C455" s="26" t="str">
        <f aca="false">IF(E455="","",CONCATENATE("L",A455))</f>
        <v/>
      </c>
      <c r="D455" s="27"/>
      <c r="E455" s="42"/>
      <c r="F455" s="39" t="str">
        <f aca="false">IF(E455="","",TRIM(#REF!))</f>
        <v/>
      </c>
      <c r="G455" s="40" t="str">
        <f aca="false">IF(E455="","",TRIM(UPPER(#REF!)))</f>
        <v/>
      </c>
      <c r="H455" s="44"/>
      <c r="I455" s="44"/>
      <c r="J455" s="43"/>
      <c r="K455" s="41"/>
      <c r="L455" s="41"/>
      <c r="M455" s="45"/>
      <c r="N455" s="42"/>
      <c r="O455" s="42"/>
      <c r="Q455" s="20" t="str">
        <f aca="false">IF(AND(R455="",S455="",U455=""),"",IF(OR(R455=1,S455=1),"ERRORI / ANOMALIE","OK"))</f>
        <v/>
      </c>
      <c r="R455" s="21" t="str">
        <f aca="false">IF(U455="","",IF(SUM(X455:AC455)+SUM(AF455:AP455)&gt;0,1,""))</f>
        <v/>
      </c>
      <c r="S455" s="21" t="str">
        <f aca="false">IF(U455="","",IF(_xlfn.IFNA(VLOOKUP(CONCATENATE(C455," ",1),Partecipanti!AE$10:AF$1203,2,0),1)=1,"",1))</f>
        <v/>
      </c>
      <c r="U455" s="36" t="str">
        <f aca="false">TRIM(E455)</f>
        <v/>
      </c>
      <c r="V455" s="36"/>
      <c r="W455" s="36" t="str">
        <f aca="false">IF(R455="","",1)</f>
        <v/>
      </c>
      <c r="X455" s="36" t="str">
        <f aca="false">IF(U455="","",IF(COUNTIF(U$7:U$601,U455)=1,"",COUNTIF(U$7:U$601,U455)))</f>
        <v/>
      </c>
      <c r="Y455" s="36" t="str">
        <f aca="false">IF(X455="","",IF(X455&gt;1,1,""))</f>
        <v/>
      </c>
      <c r="Z455" s="36" t="str">
        <f aca="false">IF(U455="","",IF(LEN(TRIM(U455))&lt;&gt;10,1,""))</f>
        <v/>
      </c>
      <c r="AB455" s="36" t="str">
        <f aca="false">IF(U455="","",IF(OR(LEN(TRIM(H455))&gt;250,LEN(TRIM(H455))&lt;1),1,""))</f>
        <v/>
      </c>
      <c r="AC455" s="36" t="str">
        <f aca="false">IF(U455="","",IF(OR(LEN(TRIM(H455))&gt;220,LEN(TRIM(H455))&lt;1),1,""))</f>
        <v/>
      </c>
      <c r="AD455" s="37" t="str">
        <f aca="false">IF(U455="","",LEN(TRIM(H455)))</f>
        <v/>
      </c>
      <c r="AF455" s="36" t="str">
        <f aca="false">IF(I455="","",_xlfn.IFNA(VLOOKUP(I455,TabelleFisse!$B$4:$C$21,2,0),1))</f>
        <v/>
      </c>
      <c r="AH455" s="36" t="str">
        <f aca="false">IF(U455="","",IF(OR(ISNUMBER(J455)=0,J455&lt;0),1,""))</f>
        <v/>
      </c>
      <c r="AI455" s="36" t="str">
        <f aca="false">IF(U455="","",IF(OR(ISNUMBER(M455)=0,M455&lt;0),1,""))</f>
        <v/>
      </c>
      <c r="AK455" s="36" t="str">
        <f aca="false">IF(OR(U455="",K455=""),"",IF(OR(K455&lt;TabelleFisse!E$4,K455&gt;TabelleFisse!E$5),1,""))</f>
        <v/>
      </c>
      <c r="AL455" s="36" t="str">
        <f aca="false">IF(OR(U455="",L455=""),"",IF(OR(L455&lt;TabelleFisse!E$4,L455&gt;TabelleFisse!E$5),1,""))</f>
        <v/>
      </c>
      <c r="AM455" s="36" t="str">
        <f aca="false">IF(OR(U455="",K455=""),"",IF(K455&gt;TabelleFisse!E$6,1,""))</f>
        <v/>
      </c>
      <c r="AN455" s="36" t="str">
        <f aca="false">IF(OR(U455="",L455=""),"",IF(L455&gt;TabelleFisse!E$6,1,""))</f>
        <v/>
      </c>
      <c r="AP455" s="36" t="str">
        <f aca="false">IF(U455="","",_xlfn.IFNA(VLOOKUP(C455,Partecipanti!$N$10:$O$1203,2,0),1))</f>
        <v/>
      </c>
      <c r="AS455" s="37" t="str">
        <f aca="false">IF(R455=1,CONCATENATE(C455," ",1),"")</f>
        <v/>
      </c>
    </row>
    <row r="456" customFormat="false" ht="100.5" hidden="false" customHeight="true" outlineLevel="0" collapsed="false">
      <c r="A456" s="25" t="s">
        <v>739</v>
      </c>
      <c r="B456" s="21" t="str">
        <f aca="false">IF(Q456="","",Q456)</f>
        <v/>
      </c>
      <c r="C456" s="26" t="str">
        <f aca="false">IF(E456="","",CONCATENATE("L",A456))</f>
        <v/>
      </c>
      <c r="D456" s="27"/>
      <c r="E456" s="42"/>
      <c r="F456" s="39" t="str">
        <f aca="false">IF(E456="","",TRIM(#REF!))</f>
        <v/>
      </c>
      <c r="G456" s="40" t="str">
        <f aca="false">IF(E456="","",TRIM(UPPER(#REF!)))</f>
        <v/>
      </c>
      <c r="H456" s="44"/>
      <c r="I456" s="44"/>
      <c r="J456" s="43"/>
      <c r="K456" s="41"/>
      <c r="L456" s="41"/>
      <c r="M456" s="45"/>
      <c r="N456" s="42"/>
      <c r="O456" s="42"/>
      <c r="Q456" s="20" t="str">
        <f aca="false">IF(AND(R456="",S456="",U456=""),"",IF(OR(R456=1,S456=1),"ERRORI / ANOMALIE","OK"))</f>
        <v/>
      </c>
      <c r="R456" s="21" t="str">
        <f aca="false">IF(U456="","",IF(SUM(X456:AC456)+SUM(AF456:AP456)&gt;0,1,""))</f>
        <v/>
      </c>
      <c r="S456" s="21" t="str">
        <f aca="false">IF(U456="","",IF(_xlfn.IFNA(VLOOKUP(CONCATENATE(C456," ",1),Partecipanti!AE$10:AF$1203,2,0),1)=1,"",1))</f>
        <v/>
      </c>
      <c r="U456" s="36" t="str">
        <f aca="false">TRIM(E456)</f>
        <v/>
      </c>
      <c r="V456" s="36"/>
      <c r="W456" s="36" t="str">
        <f aca="false">IF(R456="","",1)</f>
        <v/>
      </c>
      <c r="X456" s="36" t="str">
        <f aca="false">IF(U456="","",IF(COUNTIF(U$7:U$601,U456)=1,"",COUNTIF(U$7:U$601,U456)))</f>
        <v/>
      </c>
      <c r="Y456" s="36" t="str">
        <f aca="false">IF(X456="","",IF(X456&gt;1,1,""))</f>
        <v/>
      </c>
      <c r="Z456" s="36" t="str">
        <f aca="false">IF(U456="","",IF(LEN(TRIM(U456))&lt;&gt;10,1,""))</f>
        <v/>
      </c>
      <c r="AB456" s="36" t="str">
        <f aca="false">IF(U456="","",IF(OR(LEN(TRIM(H456))&gt;250,LEN(TRIM(H456))&lt;1),1,""))</f>
        <v/>
      </c>
      <c r="AC456" s="36" t="str">
        <f aca="false">IF(U456="","",IF(OR(LEN(TRIM(H456))&gt;220,LEN(TRIM(H456))&lt;1),1,""))</f>
        <v/>
      </c>
      <c r="AD456" s="37" t="str">
        <f aca="false">IF(U456="","",LEN(TRIM(H456)))</f>
        <v/>
      </c>
      <c r="AF456" s="36" t="str">
        <f aca="false">IF(I456="","",_xlfn.IFNA(VLOOKUP(I456,TabelleFisse!$B$4:$C$21,2,0),1))</f>
        <v/>
      </c>
      <c r="AH456" s="36" t="str">
        <f aca="false">IF(U456="","",IF(OR(ISNUMBER(J456)=0,J456&lt;0),1,""))</f>
        <v/>
      </c>
      <c r="AI456" s="36" t="str">
        <f aca="false">IF(U456="","",IF(OR(ISNUMBER(M456)=0,M456&lt;0),1,""))</f>
        <v/>
      </c>
      <c r="AK456" s="36" t="str">
        <f aca="false">IF(OR(U456="",K456=""),"",IF(OR(K456&lt;TabelleFisse!E$4,K456&gt;TabelleFisse!E$5),1,""))</f>
        <v/>
      </c>
      <c r="AL456" s="36" t="str">
        <f aca="false">IF(OR(U456="",L456=""),"",IF(OR(L456&lt;TabelleFisse!E$4,L456&gt;TabelleFisse!E$5),1,""))</f>
        <v/>
      </c>
      <c r="AM456" s="36" t="str">
        <f aca="false">IF(OR(U456="",K456=""),"",IF(K456&gt;TabelleFisse!E$6,1,""))</f>
        <v/>
      </c>
      <c r="AN456" s="36" t="str">
        <f aca="false">IF(OR(U456="",L456=""),"",IF(L456&gt;TabelleFisse!E$6,1,""))</f>
        <v/>
      </c>
      <c r="AP456" s="36" t="str">
        <f aca="false">IF(U456="","",_xlfn.IFNA(VLOOKUP(C456,Partecipanti!$N$10:$O$1203,2,0),1))</f>
        <v/>
      </c>
      <c r="AS456" s="37" t="str">
        <f aca="false">IF(R456=1,CONCATENATE(C456," ",1),"")</f>
        <v/>
      </c>
    </row>
    <row r="457" customFormat="false" ht="100.5" hidden="false" customHeight="true" outlineLevel="0" collapsed="false">
      <c r="A457" s="25" t="s">
        <v>740</v>
      </c>
      <c r="B457" s="21" t="str">
        <f aca="false">IF(Q457="","",Q457)</f>
        <v/>
      </c>
      <c r="C457" s="26" t="str">
        <f aca="false">IF(E457="","",CONCATENATE("L",A457))</f>
        <v/>
      </c>
      <c r="D457" s="27"/>
      <c r="E457" s="42"/>
      <c r="F457" s="39" t="str">
        <f aca="false">IF(E457="","",TRIM(#REF!))</f>
        <v/>
      </c>
      <c r="G457" s="40" t="str">
        <f aca="false">IF(E457="","",TRIM(UPPER(#REF!)))</f>
        <v/>
      </c>
      <c r="H457" s="44"/>
      <c r="I457" s="44"/>
      <c r="J457" s="43"/>
      <c r="K457" s="41"/>
      <c r="L457" s="41"/>
      <c r="M457" s="45"/>
      <c r="N457" s="42"/>
      <c r="O457" s="42"/>
      <c r="Q457" s="20" t="str">
        <f aca="false">IF(AND(R457="",S457="",U457=""),"",IF(OR(R457=1,S457=1),"ERRORI / ANOMALIE","OK"))</f>
        <v/>
      </c>
      <c r="R457" s="21" t="str">
        <f aca="false">IF(U457="","",IF(SUM(X457:AC457)+SUM(AF457:AP457)&gt;0,1,""))</f>
        <v/>
      </c>
      <c r="S457" s="21" t="str">
        <f aca="false">IF(U457="","",IF(_xlfn.IFNA(VLOOKUP(CONCATENATE(C457," ",1),Partecipanti!AE$10:AF$1203,2,0),1)=1,"",1))</f>
        <v/>
      </c>
      <c r="U457" s="36" t="str">
        <f aca="false">TRIM(E457)</f>
        <v/>
      </c>
      <c r="V457" s="36"/>
      <c r="W457" s="36" t="str">
        <f aca="false">IF(R457="","",1)</f>
        <v/>
      </c>
      <c r="X457" s="36" t="str">
        <f aca="false">IF(U457="","",IF(COUNTIF(U$7:U$601,U457)=1,"",COUNTIF(U$7:U$601,U457)))</f>
        <v/>
      </c>
      <c r="Y457" s="36" t="str">
        <f aca="false">IF(X457="","",IF(X457&gt;1,1,""))</f>
        <v/>
      </c>
      <c r="Z457" s="36" t="str">
        <f aca="false">IF(U457="","",IF(LEN(TRIM(U457))&lt;&gt;10,1,""))</f>
        <v/>
      </c>
      <c r="AB457" s="36" t="str">
        <f aca="false">IF(U457="","",IF(OR(LEN(TRIM(H457))&gt;250,LEN(TRIM(H457))&lt;1),1,""))</f>
        <v/>
      </c>
      <c r="AC457" s="36" t="str">
        <f aca="false">IF(U457="","",IF(OR(LEN(TRIM(H457))&gt;220,LEN(TRIM(H457))&lt;1),1,""))</f>
        <v/>
      </c>
      <c r="AD457" s="37" t="str">
        <f aca="false">IF(U457="","",LEN(TRIM(H457)))</f>
        <v/>
      </c>
      <c r="AF457" s="36" t="str">
        <f aca="false">IF(I457="","",_xlfn.IFNA(VLOOKUP(I457,TabelleFisse!$B$4:$C$21,2,0),1))</f>
        <v/>
      </c>
      <c r="AH457" s="36" t="str">
        <f aca="false">IF(U457="","",IF(OR(ISNUMBER(J457)=0,J457&lt;0),1,""))</f>
        <v/>
      </c>
      <c r="AI457" s="36" t="str">
        <f aca="false">IF(U457="","",IF(OR(ISNUMBER(M457)=0,M457&lt;0),1,""))</f>
        <v/>
      </c>
      <c r="AK457" s="36" t="str">
        <f aca="false">IF(OR(U457="",K457=""),"",IF(OR(K457&lt;TabelleFisse!E$4,K457&gt;TabelleFisse!E$5),1,""))</f>
        <v/>
      </c>
      <c r="AL457" s="36" t="str">
        <f aca="false">IF(OR(U457="",L457=""),"",IF(OR(L457&lt;TabelleFisse!E$4,L457&gt;TabelleFisse!E$5),1,""))</f>
        <v/>
      </c>
      <c r="AM457" s="36" t="str">
        <f aca="false">IF(OR(U457="",K457=""),"",IF(K457&gt;TabelleFisse!E$6,1,""))</f>
        <v/>
      </c>
      <c r="AN457" s="36" t="str">
        <f aca="false">IF(OR(U457="",L457=""),"",IF(L457&gt;TabelleFisse!E$6,1,""))</f>
        <v/>
      </c>
      <c r="AP457" s="36" t="str">
        <f aca="false">IF(U457="","",_xlfn.IFNA(VLOOKUP(C457,Partecipanti!$N$10:$O$1203,2,0),1))</f>
        <v/>
      </c>
      <c r="AS457" s="37" t="str">
        <f aca="false">IF(R457=1,CONCATENATE(C457," ",1),"")</f>
        <v/>
      </c>
    </row>
    <row r="458" customFormat="false" ht="100.5" hidden="false" customHeight="true" outlineLevel="0" collapsed="false">
      <c r="A458" s="25" t="s">
        <v>741</v>
      </c>
      <c r="B458" s="21" t="str">
        <f aca="false">IF(Q458="","",Q458)</f>
        <v/>
      </c>
      <c r="C458" s="26" t="str">
        <f aca="false">IF(E458="","",CONCATENATE("L",A458))</f>
        <v/>
      </c>
      <c r="D458" s="27"/>
      <c r="E458" s="42"/>
      <c r="F458" s="39" t="str">
        <f aca="false">IF(E458="","",TRIM(#REF!))</f>
        <v/>
      </c>
      <c r="G458" s="40" t="str">
        <f aca="false">IF(E458="","",TRIM(UPPER(#REF!)))</f>
        <v/>
      </c>
      <c r="H458" s="44"/>
      <c r="I458" s="44"/>
      <c r="J458" s="43"/>
      <c r="K458" s="41"/>
      <c r="L458" s="41"/>
      <c r="M458" s="45"/>
      <c r="N458" s="42"/>
      <c r="O458" s="42"/>
      <c r="Q458" s="20" t="str">
        <f aca="false">IF(AND(R458="",S458="",U458=""),"",IF(OR(R458=1,S458=1),"ERRORI / ANOMALIE","OK"))</f>
        <v/>
      </c>
      <c r="R458" s="21" t="str">
        <f aca="false">IF(U458="","",IF(SUM(X458:AC458)+SUM(AF458:AP458)&gt;0,1,""))</f>
        <v/>
      </c>
      <c r="S458" s="21" t="str">
        <f aca="false">IF(U458="","",IF(_xlfn.IFNA(VLOOKUP(CONCATENATE(C458," ",1),Partecipanti!AE$10:AF$1203,2,0),1)=1,"",1))</f>
        <v/>
      </c>
      <c r="U458" s="36" t="str">
        <f aca="false">TRIM(E458)</f>
        <v/>
      </c>
      <c r="V458" s="36"/>
      <c r="W458" s="36" t="str">
        <f aca="false">IF(R458="","",1)</f>
        <v/>
      </c>
      <c r="X458" s="36" t="str">
        <f aca="false">IF(U458="","",IF(COUNTIF(U$7:U$601,U458)=1,"",COUNTIF(U$7:U$601,U458)))</f>
        <v/>
      </c>
      <c r="Y458" s="36" t="str">
        <f aca="false">IF(X458="","",IF(X458&gt;1,1,""))</f>
        <v/>
      </c>
      <c r="Z458" s="36" t="str">
        <f aca="false">IF(U458="","",IF(LEN(TRIM(U458))&lt;&gt;10,1,""))</f>
        <v/>
      </c>
      <c r="AB458" s="36" t="str">
        <f aca="false">IF(U458="","",IF(OR(LEN(TRIM(H458))&gt;250,LEN(TRIM(H458))&lt;1),1,""))</f>
        <v/>
      </c>
      <c r="AC458" s="36" t="str">
        <f aca="false">IF(U458="","",IF(OR(LEN(TRIM(H458))&gt;220,LEN(TRIM(H458))&lt;1),1,""))</f>
        <v/>
      </c>
      <c r="AD458" s="37" t="str">
        <f aca="false">IF(U458="","",LEN(TRIM(H458)))</f>
        <v/>
      </c>
      <c r="AF458" s="36" t="str">
        <f aca="false">IF(I458="","",_xlfn.IFNA(VLOOKUP(I458,TabelleFisse!$B$4:$C$21,2,0),1))</f>
        <v/>
      </c>
      <c r="AH458" s="36" t="str">
        <f aca="false">IF(U458="","",IF(OR(ISNUMBER(J458)=0,J458&lt;0),1,""))</f>
        <v/>
      </c>
      <c r="AI458" s="36" t="str">
        <f aca="false">IF(U458="","",IF(OR(ISNUMBER(M458)=0,M458&lt;0),1,""))</f>
        <v/>
      </c>
      <c r="AK458" s="36" t="str">
        <f aca="false">IF(OR(U458="",K458=""),"",IF(OR(K458&lt;TabelleFisse!E$4,K458&gt;TabelleFisse!E$5),1,""))</f>
        <v/>
      </c>
      <c r="AL458" s="36" t="str">
        <f aca="false">IF(OR(U458="",L458=""),"",IF(OR(L458&lt;TabelleFisse!E$4,L458&gt;TabelleFisse!E$5),1,""))</f>
        <v/>
      </c>
      <c r="AM458" s="36" t="str">
        <f aca="false">IF(OR(U458="",K458=""),"",IF(K458&gt;TabelleFisse!E$6,1,""))</f>
        <v/>
      </c>
      <c r="AN458" s="36" t="str">
        <f aca="false">IF(OR(U458="",L458=""),"",IF(L458&gt;TabelleFisse!E$6,1,""))</f>
        <v/>
      </c>
      <c r="AP458" s="36" t="str">
        <f aca="false">IF(U458="","",_xlfn.IFNA(VLOOKUP(C458,Partecipanti!$N$10:$O$1203,2,0),1))</f>
        <v/>
      </c>
      <c r="AS458" s="37" t="str">
        <f aca="false">IF(R458=1,CONCATENATE(C458," ",1),"")</f>
        <v/>
      </c>
    </row>
    <row r="459" customFormat="false" ht="100.5" hidden="false" customHeight="true" outlineLevel="0" collapsed="false">
      <c r="A459" s="25" t="s">
        <v>742</v>
      </c>
      <c r="B459" s="21" t="str">
        <f aca="false">IF(Q459="","",Q459)</f>
        <v/>
      </c>
      <c r="C459" s="26" t="str">
        <f aca="false">IF(E459="","",CONCATENATE("L",A459))</f>
        <v/>
      </c>
      <c r="D459" s="27"/>
      <c r="E459" s="42"/>
      <c r="F459" s="39" t="str">
        <f aca="false">IF(E459="","",TRIM(#REF!))</f>
        <v/>
      </c>
      <c r="G459" s="40" t="str">
        <f aca="false">IF(E459="","",TRIM(UPPER(#REF!)))</f>
        <v/>
      </c>
      <c r="H459" s="44"/>
      <c r="I459" s="44"/>
      <c r="J459" s="43"/>
      <c r="K459" s="41"/>
      <c r="L459" s="41"/>
      <c r="M459" s="45"/>
      <c r="N459" s="42"/>
      <c r="O459" s="42"/>
      <c r="Q459" s="20" t="str">
        <f aca="false">IF(AND(R459="",S459="",U459=""),"",IF(OR(R459=1,S459=1),"ERRORI / ANOMALIE","OK"))</f>
        <v/>
      </c>
      <c r="R459" s="21" t="str">
        <f aca="false">IF(U459="","",IF(SUM(X459:AC459)+SUM(AF459:AP459)&gt;0,1,""))</f>
        <v/>
      </c>
      <c r="S459" s="21" t="str">
        <f aca="false">IF(U459="","",IF(_xlfn.IFNA(VLOOKUP(CONCATENATE(C459," ",1),Partecipanti!AE$10:AF$1203,2,0),1)=1,"",1))</f>
        <v/>
      </c>
      <c r="U459" s="36" t="str">
        <f aca="false">TRIM(E459)</f>
        <v/>
      </c>
      <c r="V459" s="36"/>
      <c r="W459" s="36" t="str">
        <f aca="false">IF(R459="","",1)</f>
        <v/>
      </c>
      <c r="X459" s="36" t="str">
        <f aca="false">IF(U459="","",IF(COUNTIF(U$7:U$601,U459)=1,"",COUNTIF(U$7:U$601,U459)))</f>
        <v/>
      </c>
      <c r="Y459" s="36" t="str">
        <f aca="false">IF(X459="","",IF(X459&gt;1,1,""))</f>
        <v/>
      </c>
      <c r="Z459" s="36" t="str">
        <f aca="false">IF(U459="","",IF(LEN(TRIM(U459))&lt;&gt;10,1,""))</f>
        <v/>
      </c>
      <c r="AB459" s="36" t="str">
        <f aca="false">IF(U459="","",IF(OR(LEN(TRIM(H459))&gt;250,LEN(TRIM(H459))&lt;1),1,""))</f>
        <v/>
      </c>
      <c r="AC459" s="36" t="str">
        <f aca="false">IF(U459="","",IF(OR(LEN(TRIM(H459))&gt;220,LEN(TRIM(H459))&lt;1),1,""))</f>
        <v/>
      </c>
      <c r="AD459" s="37" t="str">
        <f aca="false">IF(U459="","",LEN(TRIM(H459)))</f>
        <v/>
      </c>
      <c r="AF459" s="36" t="str">
        <f aca="false">IF(I459="","",_xlfn.IFNA(VLOOKUP(I459,TabelleFisse!$B$4:$C$21,2,0),1))</f>
        <v/>
      </c>
      <c r="AH459" s="36" t="str">
        <f aca="false">IF(U459="","",IF(OR(ISNUMBER(J459)=0,J459&lt;0),1,""))</f>
        <v/>
      </c>
      <c r="AI459" s="36" t="str">
        <f aca="false">IF(U459="","",IF(OR(ISNUMBER(M459)=0,M459&lt;0),1,""))</f>
        <v/>
      </c>
      <c r="AK459" s="36" t="str">
        <f aca="false">IF(OR(U459="",K459=""),"",IF(OR(K459&lt;TabelleFisse!E$4,K459&gt;TabelleFisse!E$5),1,""))</f>
        <v/>
      </c>
      <c r="AL459" s="36" t="str">
        <f aca="false">IF(OR(U459="",L459=""),"",IF(OR(L459&lt;TabelleFisse!E$4,L459&gt;TabelleFisse!E$5),1,""))</f>
        <v/>
      </c>
      <c r="AM459" s="36" t="str">
        <f aca="false">IF(OR(U459="",K459=""),"",IF(K459&gt;TabelleFisse!E$6,1,""))</f>
        <v/>
      </c>
      <c r="AN459" s="36" t="str">
        <f aca="false">IF(OR(U459="",L459=""),"",IF(L459&gt;TabelleFisse!E$6,1,""))</f>
        <v/>
      </c>
      <c r="AP459" s="36" t="str">
        <f aca="false">IF(U459="","",_xlfn.IFNA(VLOOKUP(C459,Partecipanti!$N$10:$O$1203,2,0),1))</f>
        <v/>
      </c>
      <c r="AS459" s="37" t="str">
        <f aca="false">IF(R459=1,CONCATENATE(C459," ",1),"")</f>
        <v/>
      </c>
    </row>
    <row r="460" customFormat="false" ht="100.5" hidden="false" customHeight="true" outlineLevel="0" collapsed="false">
      <c r="A460" s="25" t="s">
        <v>743</v>
      </c>
      <c r="B460" s="21" t="str">
        <f aca="false">IF(Q460="","",Q460)</f>
        <v/>
      </c>
      <c r="C460" s="26" t="str">
        <f aca="false">IF(E460="","",CONCATENATE("L",A460))</f>
        <v/>
      </c>
      <c r="D460" s="27"/>
      <c r="E460" s="42"/>
      <c r="F460" s="39" t="str">
        <f aca="false">IF(E460="","",TRIM(#REF!))</f>
        <v/>
      </c>
      <c r="G460" s="40" t="str">
        <f aca="false">IF(E460="","",TRIM(UPPER(#REF!)))</f>
        <v/>
      </c>
      <c r="H460" s="44"/>
      <c r="I460" s="44"/>
      <c r="J460" s="43"/>
      <c r="K460" s="41"/>
      <c r="L460" s="41"/>
      <c r="M460" s="45"/>
      <c r="N460" s="42"/>
      <c r="O460" s="42"/>
      <c r="Q460" s="20" t="str">
        <f aca="false">IF(AND(R460="",S460="",U460=""),"",IF(OR(R460=1,S460=1),"ERRORI / ANOMALIE","OK"))</f>
        <v/>
      </c>
      <c r="R460" s="21" t="str">
        <f aca="false">IF(U460="","",IF(SUM(X460:AC460)+SUM(AF460:AP460)&gt;0,1,""))</f>
        <v/>
      </c>
      <c r="S460" s="21" t="str">
        <f aca="false">IF(U460="","",IF(_xlfn.IFNA(VLOOKUP(CONCATENATE(C460," ",1),Partecipanti!AE$10:AF$1203,2,0),1)=1,"",1))</f>
        <v/>
      </c>
      <c r="U460" s="36" t="str">
        <f aca="false">TRIM(E460)</f>
        <v/>
      </c>
      <c r="V460" s="36"/>
      <c r="W460" s="36" t="str">
        <f aca="false">IF(R460="","",1)</f>
        <v/>
      </c>
      <c r="X460" s="36" t="str">
        <f aca="false">IF(U460="","",IF(COUNTIF(U$7:U$601,U460)=1,"",COUNTIF(U$7:U$601,U460)))</f>
        <v/>
      </c>
      <c r="Y460" s="36" t="str">
        <f aca="false">IF(X460="","",IF(X460&gt;1,1,""))</f>
        <v/>
      </c>
      <c r="Z460" s="36" t="str">
        <f aca="false">IF(U460="","",IF(LEN(TRIM(U460))&lt;&gt;10,1,""))</f>
        <v/>
      </c>
      <c r="AB460" s="36" t="str">
        <f aca="false">IF(U460="","",IF(OR(LEN(TRIM(H460))&gt;250,LEN(TRIM(H460))&lt;1),1,""))</f>
        <v/>
      </c>
      <c r="AC460" s="36" t="str">
        <f aca="false">IF(U460="","",IF(OR(LEN(TRIM(H460))&gt;220,LEN(TRIM(H460))&lt;1),1,""))</f>
        <v/>
      </c>
      <c r="AD460" s="37" t="str">
        <f aca="false">IF(U460="","",LEN(TRIM(H460)))</f>
        <v/>
      </c>
      <c r="AF460" s="36" t="str">
        <f aca="false">IF(I460="","",_xlfn.IFNA(VLOOKUP(I460,TabelleFisse!$B$4:$C$21,2,0),1))</f>
        <v/>
      </c>
      <c r="AH460" s="36" t="str">
        <f aca="false">IF(U460="","",IF(OR(ISNUMBER(J460)=0,J460&lt;0),1,""))</f>
        <v/>
      </c>
      <c r="AI460" s="36" t="str">
        <f aca="false">IF(U460="","",IF(OR(ISNUMBER(M460)=0,M460&lt;0),1,""))</f>
        <v/>
      </c>
      <c r="AK460" s="36" t="str">
        <f aca="false">IF(OR(U460="",K460=""),"",IF(OR(K460&lt;TabelleFisse!E$4,K460&gt;TabelleFisse!E$5),1,""))</f>
        <v/>
      </c>
      <c r="AL460" s="36" t="str">
        <f aca="false">IF(OR(U460="",L460=""),"",IF(OR(L460&lt;TabelleFisse!E$4,L460&gt;TabelleFisse!E$5),1,""))</f>
        <v/>
      </c>
      <c r="AM460" s="36" t="str">
        <f aca="false">IF(OR(U460="",K460=""),"",IF(K460&gt;TabelleFisse!E$6,1,""))</f>
        <v/>
      </c>
      <c r="AN460" s="36" t="str">
        <f aca="false">IF(OR(U460="",L460=""),"",IF(L460&gt;TabelleFisse!E$6,1,""))</f>
        <v/>
      </c>
      <c r="AP460" s="36" t="str">
        <f aca="false">IF(U460="","",_xlfn.IFNA(VLOOKUP(C460,Partecipanti!$N$10:$O$1203,2,0),1))</f>
        <v/>
      </c>
      <c r="AS460" s="37" t="str">
        <f aca="false">IF(R460=1,CONCATENATE(C460," ",1),"")</f>
        <v/>
      </c>
    </row>
    <row r="461" customFormat="false" ht="100.5" hidden="false" customHeight="true" outlineLevel="0" collapsed="false">
      <c r="A461" s="25" t="s">
        <v>744</v>
      </c>
      <c r="B461" s="21" t="str">
        <f aca="false">IF(Q461="","",Q461)</f>
        <v/>
      </c>
      <c r="C461" s="26" t="str">
        <f aca="false">IF(E461="","",CONCATENATE("L",A461))</f>
        <v/>
      </c>
      <c r="D461" s="27"/>
      <c r="E461" s="42"/>
      <c r="F461" s="39" t="str">
        <f aca="false">IF(E461="","",TRIM(#REF!))</f>
        <v/>
      </c>
      <c r="G461" s="40" t="str">
        <f aca="false">IF(E461="","",TRIM(UPPER(#REF!)))</f>
        <v/>
      </c>
      <c r="H461" s="44"/>
      <c r="I461" s="44"/>
      <c r="J461" s="43"/>
      <c r="K461" s="41"/>
      <c r="L461" s="41"/>
      <c r="M461" s="45"/>
      <c r="N461" s="42"/>
      <c r="O461" s="42"/>
      <c r="Q461" s="20" t="str">
        <f aca="false">IF(AND(R461="",S461="",U461=""),"",IF(OR(R461=1,S461=1),"ERRORI / ANOMALIE","OK"))</f>
        <v/>
      </c>
      <c r="R461" s="21" t="str">
        <f aca="false">IF(U461="","",IF(SUM(X461:AC461)+SUM(AF461:AP461)&gt;0,1,""))</f>
        <v/>
      </c>
      <c r="S461" s="21" t="str">
        <f aca="false">IF(U461="","",IF(_xlfn.IFNA(VLOOKUP(CONCATENATE(C461," ",1),Partecipanti!AE$10:AF$1203,2,0),1)=1,"",1))</f>
        <v/>
      </c>
      <c r="U461" s="36" t="str">
        <f aca="false">TRIM(E461)</f>
        <v/>
      </c>
      <c r="V461" s="36"/>
      <c r="W461" s="36" t="str">
        <f aca="false">IF(R461="","",1)</f>
        <v/>
      </c>
      <c r="X461" s="36" t="str">
        <f aca="false">IF(U461="","",IF(COUNTIF(U$7:U$601,U461)=1,"",COUNTIF(U$7:U$601,U461)))</f>
        <v/>
      </c>
      <c r="Y461" s="36" t="str">
        <f aca="false">IF(X461="","",IF(X461&gt;1,1,""))</f>
        <v/>
      </c>
      <c r="Z461" s="36" t="str">
        <f aca="false">IF(U461="","",IF(LEN(TRIM(U461))&lt;&gt;10,1,""))</f>
        <v/>
      </c>
      <c r="AB461" s="36" t="str">
        <f aca="false">IF(U461="","",IF(OR(LEN(TRIM(H461))&gt;250,LEN(TRIM(H461))&lt;1),1,""))</f>
        <v/>
      </c>
      <c r="AC461" s="36" t="str">
        <f aca="false">IF(U461="","",IF(OR(LEN(TRIM(H461))&gt;220,LEN(TRIM(H461))&lt;1),1,""))</f>
        <v/>
      </c>
      <c r="AD461" s="37" t="str">
        <f aca="false">IF(U461="","",LEN(TRIM(H461)))</f>
        <v/>
      </c>
      <c r="AF461" s="36" t="str">
        <f aca="false">IF(I461="","",_xlfn.IFNA(VLOOKUP(I461,TabelleFisse!$B$4:$C$21,2,0),1))</f>
        <v/>
      </c>
      <c r="AH461" s="36" t="str">
        <f aca="false">IF(U461="","",IF(OR(ISNUMBER(J461)=0,J461&lt;0),1,""))</f>
        <v/>
      </c>
      <c r="AI461" s="36" t="str">
        <f aca="false">IF(U461="","",IF(OR(ISNUMBER(M461)=0,M461&lt;0),1,""))</f>
        <v/>
      </c>
      <c r="AK461" s="36" t="str">
        <f aca="false">IF(OR(U461="",K461=""),"",IF(OR(K461&lt;TabelleFisse!E$4,K461&gt;TabelleFisse!E$5),1,""))</f>
        <v/>
      </c>
      <c r="AL461" s="36" t="str">
        <f aca="false">IF(OR(U461="",L461=""),"",IF(OR(L461&lt;TabelleFisse!E$4,L461&gt;TabelleFisse!E$5),1,""))</f>
        <v/>
      </c>
      <c r="AM461" s="36" t="str">
        <f aca="false">IF(OR(U461="",K461=""),"",IF(K461&gt;TabelleFisse!E$6,1,""))</f>
        <v/>
      </c>
      <c r="AN461" s="36" t="str">
        <f aca="false">IF(OR(U461="",L461=""),"",IF(L461&gt;TabelleFisse!E$6,1,""))</f>
        <v/>
      </c>
      <c r="AP461" s="36" t="str">
        <f aca="false">IF(U461="","",_xlfn.IFNA(VLOOKUP(C461,Partecipanti!$N$10:$O$1203,2,0),1))</f>
        <v/>
      </c>
      <c r="AS461" s="37" t="str">
        <f aca="false">IF(R461=1,CONCATENATE(C461," ",1),"")</f>
        <v/>
      </c>
    </row>
    <row r="462" customFormat="false" ht="100.5" hidden="false" customHeight="true" outlineLevel="0" collapsed="false">
      <c r="A462" s="25" t="s">
        <v>745</v>
      </c>
      <c r="B462" s="21" t="str">
        <f aca="false">IF(Q462="","",Q462)</f>
        <v/>
      </c>
      <c r="C462" s="26" t="str">
        <f aca="false">IF(E462="","",CONCATENATE("L",A462))</f>
        <v/>
      </c>
      <c r="D462" s="27"/>
      <c r="E462" s="42"/>
      <c r="F462" s="39" t="str">
        <f aca="false">IF(E462="","",TRIM(#REF!))</f>
        <v/>
      </c>
      <c r="G462" s="40" t="str">
        <f aca="false">IF(E462="","",TRIM(UPPER(#REF!)))</f>
        <v/>
      </c>
      <c r="H462" s="44"/>
      <c r="I462" s="44"/>
      <c r="J462" s="43"/>
      <c r="K462" s="41"/>
      <c r="L462" s="41"/>
      <c r="M462" s="45"/>
      <c r="N462" s="42"/>
      <c r="O462" s="42"/>
      <c r="Q462" s="20" t="str">
        <f aca="false">IF(AND(R462="",S462="",U462=""),"",IF(OR(R462=1,S462=1),"ERRORI / ANOMALIE","OK"))</f>
        <v/>
      </c>
      <c r="R462" s="21" t="str">
        <f aca="false">IF(U462="","",IF(SUM(X462:AC462)+SUM(AF462:AP462)&gt;0,1,""))</f>
        <v/>
      </c>
      <c r="S462" s="21" t="str">
        <f aca="false">IF(U462="","",IF(_xlfn.IFNA(VLOOKUP(CONCATENATE(C462," ",1),Partecipanti!AE$10:AF$1203,2,0),1)=1,"",1))</f>
        <v/>
      </c>
      <c r="U462" s="36" t="str">
        <f aca="false">TRIM(E462)</f>
        <v/>
      </c>
      <c r="V462" s="36"/>
      <c r="W462" s="36" t="str">
        <f aca="false">IF(R462="","",1)</f>
        <v/>
      </c>
      <c r="X462" s="36" t="str">
        <f aca="false">IF(U462="","",IF(COUNTIF(U$7:U$601,U462)=1,"",COUNTIF(U$7:U$601,U462)))</f>
        <v/>
      </c>
      <c r="Y462" s="36" t="str">
        <f aca="false">IF(X462="","",IF(X462&gt;1,1,""))</f>
        <v/>
      </c>
      <c r="Z462" s="36" t="str">
        <f aca="false">IF(U462="","",IF(LEN(TRIM(U462))&lt;&gt;10,1,""))</f>
        <v/>
      </c>
      <c r="AB462" s="36" t="str">
        <f aca="false">IF(U462="","",IF(OR(LEN(TRIM(H462))&gt;250,LEN(TRIM(H462))&lt;1),1,""))</f>
        <v/>
      </c>
      <c r="AC462" s="36" t="str">
        <f aca="false">IF(U462="","",IF(OR(LEN(TRIM(H462))&gt;220,LEN(TRIM(H462))&lt;1),1,""))</f>
        <v/>
      </c>
      <c r="AD462" s="37" t="str">
        <f aca="false">IF(U462="","",LEN(TRIM(H462)))</f>
        <v/>
      </c>
      <c r="AF462" s="36" t="str">
        <f aca="false">IF(I462="","",_xlfn.IFNA(VLOOKUP(I462,TabelleFisse!$B$4:$C$21,2,0),1))</f>
        <v/>
      </c>
      <c r="AH462" s="36" t="str">
        <f aca="false">IF(U462="","",IF(OR(ISNUMBER(J462)=0,J462&lt;0),1,""))</f>
        <v/>
      </c>
      <c r="AI462" s="36" t="str">
        <f aca="false">IF(U462="","",IF(OR(ISNUMBER(M462)=0,M462&lt;0),1,""))</f>
        <v/>
      </c>
      <c r="AK462" s="36" t="str">
        <f aca="false">IF(OR(U462="",K462=""),"",IF(OR(K462&lt;TabelleFisse!E$4,K462&gt;TabelleFisse!E$5),1,""))</f>
        <v/>
      </c>
      <c r="AL462" s="36" t="str">
        <f aca="false">IF(OR(U462="",L462=""),"",IF(OR(L462&lt;TabelleFisse!E$4,L462&gt;TabelleFisse!E$5),1,""))</f>
        <v/>
      </c>
      <c r="AM462" s="36" t="str">
        <f aca="false">IF(OR(U462="",K462=""),"",IF(K462&gt;TabelleFisse!E$6,1,""))</f>
        <v/>
      </c>
      <c r="AN462" s="36" t="str">
        <f aca="false">IF(OR(U462="",L462=""),"",IF(L462&gt;TabelleFisse!E$6,1,""))</f>
        <v/>
      </c>
      <c r="AP462" s="36" t="str">
        <f aca="false">IF(U462="","",_xlfn.IFNA(VLOOKUP(C462,Partecipanti!$N$10:$O$1203,2,0),1))</f>
        <v/>
      </c>
      <c r="AS462" s="37" t="str">
        <f aca="false">IF(R462=1,CONCATENATE(C462," ",1),"")</f>
        <v/>
      </c>
    </row>
    <row r="463" customFormat="false" ht="100.5" hidden="false" customHeight="true" outlineLevel="0" collapsed="false">
      <c r="A463" s="25" t="s">
        <v>746</v>
      </c>
      <c r="B463" s="21" t="str">
        <f aca="false">IF(Q463="","",Q463)</f>
        <v/>
      </c>
      <c r="C463" s="26" t="str">
        <f aca="false">IF(E463="","",CONCATENATE("L",A463))</f>
        <v/>
      </c>
      <c r="D463" s="27"/>
      <c r="E463" s="42"/>
      <c r="F463" s="39" t="str">
        <f aca="false">IF(E463="","",TRIM(#REF!))</f>
        <v/>
      </c>
      <c r="G463" s="40" t="str">
        <f aca="false">IF(E463="","",TRIM(UPPER(#REF!)))</f>
        <v/>
      </c>
      <c r="H463" s="44"/>
      <c r="I463" s="44"/>
      <c r="J463" s="43"/>
      <c r="K463" s="41"/>
      <c r="L463" s="41"/>
      <c r="M463" s="45"/>
      <c r="N463" s="42"/>
      <c r="O463" s="42"/>
      <c r="Q463" s="20" t="str">
        <f aca="false">IF(AND(R463="",S463="",U463=""),"",IF(OR(R463=1,S463=1),"ERRORI / ANOMALIE","OK"))</f>
        <v/>
      </c>
      <c r="R463" s="21" t="str">
        <f aca="false">IF(U463="","",IF(SUM(X463:AC463)+SUM(AF463:AP463)&gt;0,1,""))</f>
        <v/>
      </c>
      <c r="S463" s="21" t="str">
        <f aca="false">IF(U463="","",IF(_xlfn.IFNA(VLOOKUP(CONCATENATE(C463," ",1),Partecipanti!AE$10:AF$1203,2,0),1)=1,"",1))</f>
        <v/>
      </c>
      <c r="U463" s="36" t="str">
        <f aca="false">TRIM(E463)</f>
        <v/>
      </c>
      <c r="V463" s="36"/>
      <c r="W463" s="36" t="str">
        <f aca="false">IF(R463="","",1)</f>
        <v/>
      </c>
      <c r="X463" s="36" t="str">
        <f aca="false">IF(U463="","",IF(COUNTIF(U$7:U$601,U463)=1,"",COUNTIF(U$7:U$601,U463)))</f>
        <v/>
      </c>
      <c r="Y463" s="36" t="str">
        <f aca="false">IF(X463="","",IF(X463&gt;1,1,""))</f>
        <v/>
      </c>
      <c r="Z463" s="36" t="str">
        <f aca="false">IF(U463="","",IF(LEN(TRIM(U463))&lt;&gt;10,1,""))</f>
        <v/>
      </c>
      <c r="AB463" s="36" t="str">
        <f aca="false">IF(U463="","",IF(OR(LEN(TRIM(H463))&gt;250,LEN(TRIM(H463))&lt;1),1,""))</f>
        <v/>
      </c>
      <c r="AC463" s="36" t="str">
        <f aca="false">IF(U463="","",IF(OR(LEN(TRIM(H463))&gt;220,LEN(TRIM(H463))&lt;1),1,""))</f>
        <v/>
      </c>
      <c r="AD463" s="37" t="str">
        <f aca="false">IF(U463="","",LEN(TRIM(H463)))</f>
        <v/>
      </c>
      <c r="AF463" s="36" t="str">
        <f aca="false">IF(I463="","",_xlfn.IFNA(VLOOKUP(I463,TabelleFisse!$B$4:$C$21,2,0),1))</f>
        <v/>
      </c>
      <c r="AH463" s="36" t="str">
        <f aca="false">IF(U463="","",IF(OR(ISNUMBER(J463)=0,J463&lt;0),1,""))</f>
        <v/>
      </c>
      <c r="AI463" s="36" t="str">
        <f aca="false">IF(U463="","",IF(OR(ISNUMBER(M463)=0,M463&lt;0),1,""))</f>
        <v/>
      </c>
      <c r="AK463" s="36" t="str">
        <f aca="false">IF(OR(U463="",K463=""),"",IF(OR(K463&lt;TabelleFisse!E$4,K463&gt;TabelleFisse!E$5),1,""))</f>
        <v/>
      </c>
      <c r="AL463" s="36" t="str">
        <f aca="false">IF(OR(U463="",L463=""),"",IF(OR(L463&lt;TabelleFisse!E$4,L463&gt;TabelleFisse!E$5),1,""))</f>
        <v/>
      </c>
      <c r="AM463" s="36" t="str">
        <f aca="false">IF(OR(U463="",K463=""),"",IF(K463&gt;TabelleFisse!E$6,1,""))</f>
        <v/>
      </c>
      <c r="AN463" s="36" t="str">
        <f aca="false">IF(OR(U463="",L463=""),"",IF(L463&gt;TabelleFisse!E$6,1,""))</f>
        <v/>
      </c>
      <c r="AP463" s="36" t="str">
        <f aca="false">IF(U463="","",_xlfn.IFNA(VLOOKUP(C463,Partecipanti!$N$10:$O$1203,2,0),1))</f>
        <v/>
      </c>
      <c r="AS463" s="37" t="str">
        <f aca="false">IF(R463=1,CONCATENATE(C463," ",1),"")</f>
        <v/>
      </c>
    </row>
    <row r="464" customFormat="false" ht="100.5" hidden="false" customHeight="true" outlineLevel="0" collapsed="false">
      <c r="A464" s="25" t="s">
        <v>747</v>
      </c>
      <c r="B464" s="21" t="str">
        <f aca="false">IF(Q464="","",Q464)</f>
        <v/>
      </c>
      <c r="C464" s="26" t="str">
        <f aca="false">IF(E464="","",CONCATENATE("L",A464))</f>
        <v/>
      </c>
      <c r="D464" s="27"/>
      <c r="E464" s="42"/>
      <c r="F464" s="39" t="str">
        <f aca="false">IF(E464="","",TRIM(#REF!))</f>
        <v/>
      </c>
      <c r="G464" s="40" t="str">
        <f aca="false">IF(E464="","",TRIM(UPPER(#REF!)))</f>
        <v/>
      </c>
      <c r="H464" s="44"/>
      <c r="I464" s="44"/>
      <c r="J464" s="43"/>
      <c r="K464" s="41"/>
      <c r="L464" s="41"/>
      <c r="M464" s="45"/>
      <c r="N464" s="42"/>
      <c r="O464" s="42"/>
      <c r="Q464" s="20" t="str">
        <f aca="false">IF(AND(R464="",S464="",U464=""),"",IF(OR(R464=1,S464=1),"ERRORI / ANOMALIE","OK"))</f>
        <v/>
      </c>
      <c r="R464" s="21" t="str">
        <f aca="false">IF(U464="","",IF(SUM(X464:AC464)+SUM(AF464:AP464)&gt;0,1,""))</f>
        <v/>
      </c>
      <c r="S464" s="21" t="str">
        <f aca="false">IF(U464="","",IF(_xlfn.IFNA(VLOOKUP(CONCATENATE(C464," ",1),Partecipanti!AE$10:AF$1203,2,0),1)=1,"",1))</f>
        <v/>
      </c>
      <c r="U464" s="36" t="str">
        <f aca="false">TRIM(E464)</f>
        <v/>
      </c>
      <c r="V464" s="36"/>
      <c r="W464" s="36" t="str">
        <f aca="false">IF(R464="","",1)</f>
        <v/>
      </c>
      <c r="X464" s="36" t="str">
        <f aca="false">IF(U464="","",IF(COUNTIF(U$7:U$601,U464)=1,"",COUNTIF(U$7:U$601,U464)))</f>
        <v/>
      </c>
      <c r="Y464" s="36" t="str">
        <f aca="false">IF(X464="","",IF(X464&gt;1,1,""))</f>
        <v/>
      </c>
      <c r="Z464" s="36" t="str">
        <f aca="false">IF(U464="","",IF(LEN(TRIM(U464))&lt;&gt;10,1,""))</f>
        <v/>
      </c>
      <c r="AB464" s="36" t="str">
        <f aca="false">IF(U464="","",IF(OR(LEN(TRIM(H464))&gt;250,LEN(TRIM(H464))&lt;1),1,""))</f>
        <v/>
      </c>
      <c r="AC464" s="36" t="str">
        <f aca="false">IF(U464="","",IF(OR(LEN(TRIM(H464))&gt;220,LEN(TRIM(H464))&lt;1),1,""))</f>
        <v/>
      </c>
      <c r="AD464" s="37" t="str">
        <f aca="false">IF(U464="","",LEN(TRIM(H464)))</f>
        <v/>
      </c>
      <c r="AF464" s="36" t="str">
        <f aca="false">IF(I464="","",_xlfn.IFNA(VLOOKUP(I464,TabelleFisse!$B$4:$C$21,2,0),1))</f>
        <v/>
      </c>
      <c r="AH464" s="36" t="str">
        <f aca="false">IF(U464="","",IF(OR(ISNUMBER(J464)=0,J464&lt;0),1,""))</f>
        <v/>
      </c>
      <c r="AI464" s="36" t="str">
        <f aca="false">IF(U464="","",IF(OR(ISNUMBER(M464)=0,M464&lt;0),1,""))</f>
        <v/>
      </c>
      <c r="AK464" s="36" t="str">
        <f aca="false">IF(OR(U464="",K464=""),"",IF(OR(K464&lt;TabelleFisse!E$4,K464&gt;TabelleFisse!E$5),1,""))</f>
        <v/>
      </c>
      <c r="AL464" s="36" t="str">
        <f aca="false">IF(OR(U464="",L464=""),"",IF(OR(L464&lt;TabelleFisse!E$4,L464&gt;TabelleFisse!E$5),1,""))</f>
        <v/>
      </c>
      <c r="AM464" s="36" t="str">
        <f aca="false">IF(OR(U464="",K464=""),"",IF(K464&gt;TabelleFisse!E$6,1,""))</f>
        <v/>
      </c>
      <c r="AN464" s="36" t="str">
        <f aca="false">IF(OR(U464="",L464=""),"",IF(L464&gt;TabelleFisse!E$6,1,""))</f>
        <v/>
      </c>
      <c r="AP464" s="36" t="str">
        <f aca="false">IF(U464="","",_xlfn.IFNA(VLOOKUP(C464,Partecipanti!$N$10:$O$1203,2,0),1))</f>
        <v/>
      </c>
      <c r="AS464" s="37" t="str">
        <f aca="false">IF(R464=1,CONCATENATE(C464," ",1),"")</f>
        <v/>
      </c>
    </row>
    <row r="465" customFormat="false" ht="100.5" hidden="false" customHeight="true" outlineLevel="0" collapsed="false">
      <c r="A465" s="25" t="s">
        <v>748</v>
      </c>
      <c r="B465" s="21" t="str">
        <f aca="false">IF(Q465="","",Q465)</f>
        <v/>
      </c>
      <c r="C465" s="26" t="str">
        <f aca="false">IF(E465="","",CONCATENATE("L",A465))</f>
        <v/>
      </c>
      <c r="D465" s="27"/>
      <c r="E465" s="42"/>
      <c r="F465" s="39" t="str">
        <f aca="false">IF(E465="","",TRIM(#REF!))</f>
        <v/>
      </c>
      <c r="G465" s="40" t="str">
        <f aca="false">IF(E465="","",TRIM(UPPER(#REF!)))</f>
        <v/>
      </c>
      <c r="H465" s="44"/>
      <c r="I465" s="44"/>
      <c r="J465" s="43"/>
      <c r="K465" s="41"/>
      <c r="L465" s="41"/>
      <c r="M465" s="45"/>
      <c r="N465" s="42"/>
      <c r="O465" s="42"/>
      <c r="Q465" s="20" t="str">
        <f aca="false">IF(AND(R465="",S465="",U465=""),"",IF(OR(R465=1,S465=1),"ERRORI / ANOMALIE","OK"))</f>
        <v/>
      </c>
      <c r="R465" s="21" t="str">
        <f aca="false">IF(U465="","",IF(SUM(X465:AC465)+SUM(AF465:AP465)&gt;0,1,""))</f>
        <v/>
      </c>
      <c r="S465" s="21" t="str">
        <f aca="false">IF(U465="","",IF(_xlfn.IFNA(VLOOKUP(CONCATENATE(C465," ",1),Partecipanti!AE$10:AF$1203,2,0),1)=1,"",1))</f>
        <v/>
      </c>
      <c r="U465" s="36" t="str">
        <f aca="false">TRIM(E465)</f>
        <v/>
      </c>
      <c r="V465" s="36"/>
      <c r="W465" s="36" t="str">
        <f aca="false">IF(R465="","",1)</f>
        <v/>
      </c>
      <c r="X465" s="36" t="str">
        <f aca="false">IF(U465="","",IF(COUNTIF(U$7:U$601,U465)=1,"",COUNTIF(U$7:U$601,U465)))</f>
        <v/>
      </c>
      <c r="Y465" s="36" t="str">
        <f aca="false">IF(X465="","",IF(X465&gt;1,1,""))</f>
        <v/>
      </c>
      <c r="Z465" s="36" t="str">
        <f aca="false">IF(U465="","",IF(LEN(TRIM(U465))&lt;&gt;10,1,""))</f>
        <v/>
      </c>
      <c r="AB465" s="36" t="str">
        <f aca="false">IF(U465="","",IF(OR(LEN(TRIM(H465))&gt;250,LEN(TRIM(H465))&lt;1),1,""))</f>
        <v/>
      </c>
      <c r="AC465" s="36" t="str">
        <f aca="false">IF(U465="","",IF(OR(LEN(TRIM(H465))&gt;220,LEN(TRIM(H465))&lt;1),1,""))</f>
        <v/>
      </c>
      <c r="AD465" s="37" t="str">
        <f aca="false">IF(U465="","",LEN(TRIM(H465)))</f>
        <v/>
      </c>
      <c r="AF465" s="36" t="str">
        <f aca="false">IF(I465="","",_xlfn.IFNA(VLOOKUP(I465,TabelleFisse!$B$4:$C$21,2,0),1))</f>
        <v/>
      </c>
      <c r="AH465" s="36" t="str">
        <f aca="false">IF(U465="","",IF(OR(ISNUMBER(J465)=0,J465&lt;0),1,""))</f>
        <v/>
      </c>
      <c r="AI465" s="36" t="str">
        <f aca="false">IF(U465="","",IF(OR(ISNUMBER(M465)=0,M465&lt;0),1,""))</f>
        <v/>
      </c>
      <c r="AK465" s="36" t="str">
        <f aca="false">IF(OR(U465="",K465=""),"",IF(OR(K465&lt;TabelleFisse!E$4,K465&gt;TabelleFisse!E$5),1,""))</f>
        <v/>
      </c>
      <c r="AL465" s="36" t="str">
        <f aca="false">IF(OR(U465="",L465=""),"",IF(OR(L465&lt;TabelleFisse!E$4,L465&gt;TabelleFisse!E$5),1,""))</f>
        <v/>
      </c>
      <c r="AM465" s="36" t="str">
        <f aca="false">IF(OR(U465="",K465=""),"",IF(K465&gt;TabelleFisse!E$6,1,""))</f>
        <v/>
      </c>
      <c r="AN465" s="36" t="str">
        <f aca="false">IF(OR(U465="",L465=""),"",IF(L465&gt;TabelleFisse!E$6,1,""))</f>
        <v/>
      </c>
      <c r="AP465" s="36" t="str">
        <f aca="false">IF(U465="","",_xlfn.IFNA(VLOOKUP(C465,Partecipanti!$N$10:$O$1203,2,0),1))</f>
        <v/>
      </c>
      <c r="AS465" s="37" t="str">
        <f aca="false">IF(R465=1,CONCATENATE(C465," ",1),"")</f>
        <v/>
      </c>
    </row>
    <row r="466" customFormat="false" ht="100.5" hidden="false" customHeight="true" outlineLevel="0" collapsed="false">
      <c r="A466" s="25" t="s">
        <v>749</v>
      </c>
      <c r="B466" s="21" t="str">
        <f aca="false">IF(Q466="","",Q466)</f>
        <v/>
      </c>
      <c r="C466" s="26" t="str">
        <f aca="false">IF(E466="","",CONCATENATE("L",A466))</f>
        <v/>
      </c>
      <c r="D466" s="27"/>
      <c r="E466" s="42"/>
      <c r="F466" s="39" t="str">
        <f aca="false">IF(E466="","",TRIM(#REF!))</f>
        <v/>
      </c>
      <c r="G466" s="40" t="str">
        <f aca="false">IF(E466="","",TRIM(UPPER(#REF!)))</f>
        <v/>
      </c>
      <c r="H466" s="44"/>
      <c r="I466" s="44"/>
      <c r="J466" s="43"/>
      <c r="K466" s="41"/>
      <c r="L466" s="41"/>
      <c r="M466" s="45"/>
      <c r="N466" s="42"/>
      <c r="O466" s="42"/>
      <c r="Q466" s="20" t="str">
        <f aca="false">IF(AND(R466="",S466="",U466=""),"",IF(OR(R466=1,S466=1),"ERRORI / ANOMALIE","OK"))</f>
        <v/>
      </c>
      <c r="R466" s="21" t="str">
        <f aca="false">IF(U466="","",IF(SUM(X466:AC466)+SUM(AF466:AP466)&gt;0,1,""))</f>
        <v/>
      </c>
      <c r="S466" s="21" t="str">
        <f aca="false">IF(U466="","",IF(_xlfn.IFNA(VLOOKUP(CONCATENATE(C466," ",1),Partecipanti!AE$10:AF$1203,2,0),1)=1,"",1))</f>
        <v/>
      </c>
      <c r="U466" s="36" t="str">
        <f aca="false">TRIM(E466)</f>
        <v/>
      </c>
      <c r="V466" s="36"/>
      <c r="W466" s="36" t="str">
        <f aca="false">IF(R466="","",1)</f>
        <v/>
      </c>
      <c r="X466" s="36" t="str">
        <f aca="false">IF(U466="","",IF(COUNTIF(U$7:U$601,U466)=1,"",COUNTIF(U$7:U$601,U466)))</f>
        <v/>
      </c>
      <c r="Y466" s="36" t="str">
        <f aca="false">IF(X466="","",IF(X466&gt;1,1,""))</f>
        <v/>
      </c>
      <c r="Z466" s="36" t="str">
        <f aca="false">IF(U466="","",IF(LEN(TRIM(U466))&lt;&gt;10,1,""))</f>
        <v/>
      </c>
      <c r="AB466" s="36" t="str">
        <f aca="false">IF(U466="","",IF(OR(LEN(TRIM(H466))&gt;250,LEN(TRIM(H466))&lt;1),1,""))</f>
        <v/>
      </c>
      <c r="AC466" s="36" t="str">
        <f aca="false">IF(U466="","",IF(OR(LEN(TRIM(H466))&gt;220,LEN(TRIM(H466))&lt;1),1,""))</f>
        <v/>
      </c>
      <c r="AD466" s="37" t="str">
        <f aca="false">IF(U466="","",LEN(TRIM(H466)))</f>
        <v/>
      </c>
      <c r="AF466" s="36" t="str">
        <f aca="false">IF(I466="","",_xlfn.IFNA(VLOOKUP(I466,TabelleFisse!$B$4:$C$21,2,0),1))</f>
        <v/>
      </c>
      <c r="AH466" s="36" t="str">
        <f aca="false">IF(U466="","",IF(OR(ISNUMBER(J466)=0,J466&lt;0),1,""))</f>
        <v/>
      </c>
      <c r="AI466" s="36" t="str">
        <f aca="false">IF(U466="","",IF(OR(ISNUMBER(M466)=0,M466&lt;0),1,""))</f>
        <v/>
      </c>
      <c r="AK466" s="36" t="str">
        <f aca="false">IF(OR(U466="",K466=""),"",IF(OR(K466&lt;TabelleFisse!E$4,K466&gt;TabelleFisse!E$5),1,""))</f>
        <v/>
      </c>
      <c r="AL466" s="36" t="str">
        <f aca="false">IF(OR(U466="",L466=""),"",IF(OR(L466&lt;TabelleFisse!E$4,L466&gt;TabelleFisse!E$5),1,""))</f>
        <v/>
      </c>
      <c r="AM466" s="36" t="str">
        <f aca="false">IF(OR(U466="",K466=""),"",IF(K466&gt;TabelleFisse!E$6,1,""))</f>
        <v/>
      </c>
      <c r="AN466" s="36" t="str">
        <f aca="false">IF(OR(U466="",L466=""),"",IF(L466&gt;TabelleFisse!E$6,1,""))</f>
        <v/>
      </c>
      <c r="AP466" s="36" t="str">
        <f aca="false">IF(U466="","",_xlfn.IFNA(VLOOKUP(C466,Partecipanti!$N$10:$O$1203,2,0),1))</f>
        <v/>
      </c>
      <c r="AS466" s="37" t="str">
        <f aca="false">IF(R466=1,CONCATENATE(C466," ",1),"")</f>
        <v/>
      </c>
    </row>
    <row r="467" customFormat="false" ht="100.5" hidden="false" customHeight="true" outlineLevel="0" collapsed="false">
      <c r="A467" s="25" t="s">
        <v>750</v>
      </c>
      <c r="B467" s="21" t="str">
        <f aca="false">IF(Q467="","",Q467)</f>
        <v/>
      </c>
      <c r="C467" s="26" t="str">
        <f aca="false">IF(E467="","",CONCATENATE("L",A467))</f>
        <v/>
      </c>
      <c r="D467" s="27"/>
      <c r="E467" s="42"/>
      <c r="F467" s="39" t="str">
        <f aca="false">IF(E467="","",TRIM(#REF!))</f>
        <v/>
      </c>
      <c r="G467" s="40" t="str">
        <f aca="false">IF(E467="","",TRIM(UPPER(#REF!)))</f>
        <v/>
      </c>
      <c r="H467" s="44"/>
      <c r="I467" s="44"/>
      <c r="J467" s="43"/>
      <c r="K467" s="41"/>
      <c r="L467" s="41"/>
      <c r="M467" s="45"/>
      <c r="N467" s="42"/>
      <c r="O467" s="42"/>
      <c r="Q467" s="20" t="str">
        <f aca="false">IF(AND(R467="",S467="",U467=""),"",IF(OR(R467=1,S467=1),"ERRORI / ANOMALIE","OK"))</f>
        <v/>
      </c>
      <c r="R467" s="21" t="str">
        <f aca="false">IF(U467="","",IF(SUM(X467:AC467)+SUM(AF467:AP467)&gt;0,1,""))</f>
        <v/>
      </c>
      <c r="S467" s="21" t="str">
        <f aca="false">IF(U467="","",IF(_xlfn.IFNA(VLOOKUP(CONCATENATE(C467," ",1),Partecipanti!AE$10:AF$1203,2,0),1)=1,"",1))</f>
        <v/>
      </c>
      <c r="U467" s="36" t="str">
        <f aca="false">TRIM(E467)</f>
        <v/>
      </c>
      <c r="V467" s="36"/>
      <c r="W467" s="36" t="str">
        <f aca="false">IF(R467="","",1)</f>
        <v/>
      </c>
      <c r="X467" s="36" t="str">
        <f aca="false">IF(U467="","",IF(COUNTIF(U$7:U$601,U467)=1,"",COUNTIF(U$7:U$601,U467)))</f>
        <v/>
      </c>
      <c r="Y467" s="36" t="str">
        <f aca="false">IF(X467="","",IF(X467&gt;1,1,""))</f>
        <v/>
      </c>
      <c r="Z467" s="36" t="str">
        <f aca="false">IF(U467="","",IF(LEN(TRIM(U467))&lt;&gt;10,1,""))</f>
        <v/>
      </c>
      <c r="AB467" s="36" t="str">
        <f aca="false">IF(U467="","",IF(OR(LEN(TRIM(H467))&gt;250,LEN(TRIM(H467))&lt;1),1,""))</f>
        <v/>
      </c>
      <c r="AC467" s="36" t="str">
        <f aca="false">IF(U467="","",IF(OR(LEN(TRIM(H467))&gt;220,LEN(TRIM(H467))&lt;1),1,""))</f>
        <v/>
      </c>
      <c r="AD467" s="37" t="str">
        <f aca="false">IF(U467="","",LEN(TRIM(H467)))</f>
        <v/>
      </c>
      <c r="AF467" s="36" t="str">
        <f aca="false">IF(I467="","",_xlfn.IFNA(VLOOKUP(I467,TabelleFisse!$B$4:$C$21,2,0),1))</f>
        <v/>
      </c>
      <c r="AH467" s="36" t="str">
        <f aca="false">IF(U467="","",IF(OR(ISNUMBER(J467)=0,J467&lt;0),1,""))</f>
        <v/>
      </c>
      <c r="AI467" s="36" t="str">
        <f aca="false">IF(U467="","",IF(OR(ISNUMBER(M467)=0,M467&lt;0),1,""))</f>
        <v/>
      </c>
      <c r="AK467" s="36" t="str">
        <f aca="false">IF(OR(U467="",K467=""),"",IF(OR(K467&lt;TabelleFisse!E$4,K467&gt;TabelleFisse!E$5),1,""))</f>
        <v/>
      </c>
      <c r="AL467" s="36" t="str">
        <f aca="false">IF(OR(U467="",L467=""),"",IF(OR(L467&lt;TabelleFisse!E$4,L467&gt;TabelleFisse!E$5),1,""))</f>
        <v/>
      </c>
      <c r="AM467" s="36" t="str">
        <f aca="false">IF(OR(U467="",K467=""),"",IF(K467&gt;TabelleFisse!E$6,1,""))</f>
        <v/>
      </c>
      <c r="AN467" s="36" t="str">
        <f aca="false">IF(OR(U467="",L467=""),"",IF(L467&gt;TabelleFisse!E$6,1,""))</f>
        <v/>
      </c>
      <c r="AP467" s="36" t="str">
        <f aca="false">IF(U467="","",_xlfn.IFNA(VLOOKUP(C467,Partecipanti!$N$10:$O$1203,2,0),1))</f>
        <v/>
      </c>
      <c r="AS467" s="37" t="str">
        <f aca="false">IF(R467=1,CONCATENATE(C467," ",1),"")</f>
        <v/>
      </c>
    </row>
    <row r="468" customFormat="false" ht="100.5" hidden="false" customHeight="true" outlineLevel="0" collapsed="false">
      <c r="A468" s="25" t="s">
        <v>751</v>
      </c>
      <c r="B468" s="21" t="str">
        <f aca="false">IF(Q468="","",Q468)</f>
        <v/>
      </c>
      <c r="C468" s="26" t="str">
        <f aca="false">IF(E468="","",CONCATENATE("L",A468))</f>
        <v/>
      </c>
      <c r="D468" s="27"/>
      <c r="E468" s="42"/>
      <c r="F468" s="39" t="str">
        <f aca="false">IF(E468="","",TRIM(#REF!))</f>
        <v/>
      </c>
      <c r="G468" s="40" t="str">
        <f aca="false">IF(E468="","",TRIM(UPPER(#REF!)))</f>
        <v/>
      </c>
      <c r="H468" s="44"/>
      <c r="I468" s="44"/>
      <c r="J468" s="43"/>
      <c r="K468" s="41"/>
      <c r="L468" s="41"/>
      <c r="M468" s="45"/>
      <c r="N468" s="42"/>
      <c r="O468" s="42"/>
      <c r="Q468" s="20" t="str">
        <f aca="false">IF(AND(R468="",S468="",U468=""),"",IF(OR(R468=1,S468=1),"ERRORI / ANOMALIE","OK"))</f>
        <v/>
      </c>
      <c r="R468" s="21" t="str">
        <f aca="false">IF(U468="","",IF(SUM(X468:AC468)+SUM(AF468:AP468)&gt;0,1,""))</f>
        <v/>
      </c>
      <c r="S468" s="21" t="str">
        <f aca="false">IF(U468="","",IF(_xlfn.IFNA(VLOOKUP(CONCATENATE(C468," ",1),Partecipanti!AE$10:AF$1203,2,0),1)=1,"",1))</f>
        <v/>
      </c>
      <c r="U468" s="36" t="str">
        <f aca="false">TRIM(E468)</f>
        <v/>
      </c>
      <c r="V468" s="36"/>
      <c r="W468" s="36" t="str">
        <f aca="false">IF(R468="","",1)</f>
        <v/>
      </c>
      <c r="X468" s="36" t="str">
        <f aca="false">IF(U468="","",IF(COUNTIF(U$7:U$601,U468)=1,"",COUNTIF(U$7:U$601,U468)))</f>
        <v/>
      </c>
      <c r="Y468" s="36" t="str">
        <f aca="false">IF(X468="","",IF(X468&gt;1,1,""))</f>
        <v/>
      </c>
      <c r="Z468" s="36" t="str">
        <f aca="false">IF(U468="","",IF(LEN(TRIM(U468))&lt;&gt;10,1,""))</f>
        <v/>
      </c>
      <c r="AB468" s="36" t="str">
        <f aca="false">IF(U468="","",IF(OR(LEN(TRIM(H468))&gt;250,LEN(TRIM(H468))&lt;1),1,""))</f>
        <v/>
      </c>
      <c r="AC468" s="36" t="str">
        <f aca="false">IF(U468="","",IF(OR(LEN(TRIM(H468))&gt;220,LEN(TRIM(H468))&lt;1),1,""))</f>
        <v/>
      </c>
      <c r="AD468" s="37" t="str">
        <f aca="false">IF(U468="","",LEN(TRIM(H468)))</f>
        <v/>
      </c>
      <c r="AF468" s="36" t="str">
        <f aca="false">IF(I468="","",_xlfn.IFNA(VLOOKUP(I468,TabelleFisse!$B$4:$C$21,2,0),1))</f>
        <v/>
      </c>
      <c r="AH468" s="36" t="str">
        <f aca="false">IF(U468="","",IF(OR(ISNUMBER(J468)=0,J468&lt;0),1,""))</f>
        <v/>
      </c>
      <c r="AI468" s="36" t="str">
        <f aca="false">IF(U468="","",IF(OR(ISNUMBER(M468)=0,M468&lt;0),1,""))</f>
        <v/>
      </c>
      <c r="AK468" s="36" t="str">
        <f aca="false">IF(OR(U468="",K468=""),"",IF(OR(K468&lt;TabelleFisse!E$4,K468&gt;TabelleFisse!E$5),1,""))</f>
        <v/>
      </c>
      <c r="AL468" s="36" t="str">
        <f aca="false">IF(OR(U468="",L468=""),"",IF(OR(L468&lt;TabelleFisse!E$4,L468&gt;TabelleFisse!E$5),1,""))</f>
        <v/>
      </c>
      <c r="AM468" s="36" t="str">
        <f aca="false">IF(OR(U468="",K468=""),"",IF(K468&gt;TabelleFisse!E$6,1,""))</f>
        <v/>
      </c>
      <c r="AN468" s="36" t="str">
        <f aca="false">IF(OR(U468="",L468=""),"",IF(L468&gt;TabelleFisse!E$6,1,""))</f>
        <v/>
      </c>
      <c r="AP468" s="36" t="str">
        <f aca="false">IF(U468="","",_xlfn.IFNA(VLOOKUP(C468,Partecipanti!$N$10:$O$1203,2,0),1))</f>
        <v/>
      </c>
      <c r="AS468" s="37" t="str">
        <f aca="false">IF(R468=1,CONCATENATE(C468," ",1),"")</f>
        <v/>
      </c>
    </row>
    <row r="469" customFormat="false" ht="100.5" hidden="false" customHeight="true" outlineLevel="0" collapsed="false">
      <c r="A469" s="25" t="s">
        <v>752</v>
      </c>
      <c r="B469" s="21" t="str">
        <f aca="false">IF(Q469="","",Q469)</f>
        <v/>
      </c>
      <c r="C469" s="26" t="str">
        <f aca="false">IF(E469="","",CONCATENATE("L",A469))</f>
        <v/>
      </c>
      <c r="D469" s="27"/>
      <c r="E469" s="42"/>
      <c r="F469" s="39" t="str">
        <f aca="false">IF(E469="","",TRIM(#REF!))</f>
        <v/>
      </c>
      <c r="G469" s="40" t="str">
        <f aca="false">IF(E469="","",TRIM(UPPER(#REF!)))</f>
        <v/>
      </c>
      <c r="H469" s="44"/>
      <c r="I469" s="44"/>
      <c r="J469" s="43"/>
      <c r="K469" s="41"/>
      <c r="L469" s="41"/>
      <c r="M469" s="45"/>
      <c r="N469" s="42"/>
      <c r="O469" s="42"/>
      <c r="Q469" s="20" t="str">
        <f aca="false">IF(AND(R469="",S469="",U469=""),"",IF(OR(R469=1,S469=1),"ERRORI / ANOMALIE","OK"))</f>
        <v/>
      </c>
      <c r="R469" s="21" t="str">
        <f aca="false">IF(U469="","",IF(SUM(X469:AC469)+SUM(AF469:AP469)&gt;0,1,""))</f>
        <v/>
      </c>
      <c r="S469" s="21" t="str">
        <f aca="false">IF(U469="","",IF(_xlfn.IFNA(VLOOKUP(CONCATENATE(C469," ",1),Partecipanti!AE$10:AF$1203,2,0),1)=1,"",1))</f>
        <v/>
      </c>
      <c r="U469" s="36" t="str">
        <f aca="false">TRIM(E469)</f>
        <v/>
      </c>
      <c r="V469" s="36"/>
      <c r="W469" s="36" t="str">
        <f aca="false">IF(R469="","",1)</f>
        <v/>
      </c>
      <c r="X469" s="36" t="str">
        <f aca="false">IF(U469="","",IF(COUNTIF(U$7:U$601,U469)=1,"",COUNTIF(U$7:U$601,U469)))</f>
        <v/>
      </c>
      <c r="Y469" s="36" t="str">
        <f aca="false">IF(X469="","",IF(X469&gt;1,1,""))</f>
        <v/>
      </c>
      <c r="Z469" s="36" t="str">
        <f aca="false">IF(U469="","",IF(LEN(TRIM(U469))&lt;&gt;10,1,""))</f>
        <v/>
      </c>
      <c r="AB469" s="36" t="str">
        <f aca="false">IF(U469="","",IF(OR(LEN(TRIM(H469))&gt;250,LEN(TRIM(H469))&lt;1),1,""))</f>
        <v/>
      </c>
      <c r="AC469" s="36" t="str">
        <f aca="false">IF(U469="","",IF(OR(LEN(TRIM(H469))&gt;220,LEN(TRIM(H469))&lt;1),1,""))</f>
        <v/>
      </c>
      <c r="AD469" s="37" t="str">
        <f aca="false">IF(U469="","",LEN(TRIM(H469)))</f>
        <v/>
      </c>
      <c r="AF469" s="36" t="str">
        <f aca="false">IF(I469="","",_xlfn.IFNA(VLOOKUP(I469,TabelleFisse!$B$4:$C$21,2,0),1))</f>
        <v/>
      </c>
      <c r="AH469" s="36" t="str">
        <f aca="false">IF(U469="","",IF(OR(ISNUMBER(J469)=0,J469&lt;0),1,""))</f>
        <v/>
      </c>
      <c r="AI469" s="36" t="str">
        <f aca="false">IF(U469="","",IF(OR(ISNUMBER(M469)=0,M469&lt;0),1,""))</f>
        <v/>
      </c>
      <c r="AK469" s="36" t="str">
        <f aca="false">IF(OR(U469="",K469=""),"",IF(OR(K469&lt;TabelleFisse!E$4,K469&gt;TabelleFisse!E$5),1,""))</f>
        <v/>
      </c>
      <c r="AL469" s="36" t="str">
        <f aca="false">IF(OR(U469="",L469=""),"",IF(OR(L469&lt;TabelleFisse!E$4,L469&gt;TabelleFisse!E$5),1,""))</f>
        <v/>
      </c>
      <c r="AM469" s="36" t="str">
        <f aca="false">IF(OR(U469="",K469=""),"",IF(K469&gt;TabelleFisse!E$6,1,""))</f>
        <v/>
      </c>
      <c r="AN469" s="36" t="str">
        <f aca="false">IF(OR(U469="",L469=""),"",IF(L469&gt;TabelleFisse!E$6,1,""))</f>
        <v/>
      </c>
      <c r="AP469" s="36" t="str">
        <f aca="false">IF(U469="","",_xlfn.IFNA(VLOOKUP(C469,Partecipanti!$N$10:$O$1203,2,0),1))</f>
        <v/>
      </c>
      <c r="AS469" s="37" t="str">
        <f aca="false">IF(R469=1,CONCATENATE(C469," ",1),"")</f>
        <v/>
      </c>
    </row>
    <row r="470" customFormat="false" ht="100.5" hidden="false" customHeight="true" outlineLevel="0" collapsed="false">
      <c r="A470" s="25" t="s">
        <v>753</v>
      </c>
      <c r="B470" s="21" t="str">
        <f aca="false">IF(Q470="","",Q470)</f>
        <v/>
      </c>
      <c r="C470" s="26" t="str">
        <f aca="false">IF(E470="","",CONCATENATE("L",A470))</f>
        <v/>
      </c>
      <c r="D470" s="27"/>
      <c r="E470" s="42"/>
      <c r="F470" s="39" t="str">
        <f aca="false">IF(E470="","",TRIM(#REF!))</f>
        <v/>
      </c>
      <c r="G470" s="40" t="str">
        <f aca="false">IF(E470="","",TRIM(UPPER(#REF!)))</f>
        <v/>
      </c>
      <c r="H470" s="44"/>
      <c r="I470" s="44"/>
      <c r="J470" s="43"/>
      <c r="K470" s="41"/>
      <c r="L470" s="41"/>
      <c r="M470" s="45"/>
      <c r="N470" s="42"/>
      <c r="O470" s="42"/>
      <c r="Q470" s="20" t="str">
        <f aca="false">IF(AND(R470="",S470="",U470=""),"",IF(OR(R470=1,S470=1),"ERRORI / ANOMALIE","OK"))</f>
        <v/>
      </c>
      <c r="R470" s="21" t="str">
        <f aca="false">IF(U470="","",IF(SUM(X470:AC470)+SUM(AF470:AP470)&gt;0,1,""))</f>
        <v/>
      </c>
      <c r="S470" s="21" t="str">
        <f aca="false">IF(U470="","",IF(_xlfn.IFNA(VLOOKUP(CONCATENATE(C470," ",1),Partecipanti!AE$10:AF$1203,2,0),1)=1,"",1))</f>
        <v/>
      </c>
      <c r="U470" s="36" t="str">
        <f aca="false">TRIM(E470)</f>
        <v/>
      </c>
      <c r="V470" s="36"/>
      <c r="W470" s="36" t="str">
        <f aca="false">IF(R470="","",1)</f>
        <v/>
      </c>
      <c r="X470" s="36" t="str">
        <f aca="false">IF(U470="","",IF(COUNTIF(U$7:U$601,U470)=1,"",COUNTIF(U$7:U$601,U470)))</f>
        <v/>
      </c>
      <c r="Y470" s="36" t="str">
        <f aca="false">IF(X470="","",IF(X470&gt;1,1,""))</f>
        <v/>
      </c>
      <c r="Z470" s="36" t="str">
        <f aca="false">IF(U470="","",IF(LEN(TRIM(U470))&lt;&gt;10,1,""))</f>
        <v/>
      </c>
      <c r="AB470" s="36" t="str">
        <f aca="false">IF(U470="","",IF(OR(LEN(TRIM(H470))&gt;250,LEN(TRIM(H470))&lt;1),1,""))</f>
        <v/>
      </c>
      <c r="AC470" s="36" t="str">
        <f aca="false">IF(U470="","",IF(OR(LEN(TRIM(H470))&gt;220,LEN(TRIM(H470))&lt;1),1,""))</f>
        <v/>
      </c>
      <c r="AD470" s="37" t="str">
        <f aca="false">IF(U470="","",LEN(TRIM(H470)))</f>
        <v/>
      </c>
      <c r="AF470" s="36" t="str">
        <f aca="false">IF(I470="","",_xlfn.IFNA(VLOOKUP(I470,TabelleFisse!$B$4:$C$21,2,0),1))</f>
        <v/>
      </c>
      <c r="AH470" s="36" t="str">
        <f aca="false">IF(U470="","",IF(OR(ISNUMBER(J470)=0,J470&lt;0),1,""))</f>
        <v/>
      </c>
      <c r="AI470" s="36" t="str">
        <f aca="false">IF(U470="","",IF(OR(ISNUMBER(M470)=0,M470&lt;0),1,""))</f>
        <v/>
      </c>
      <c r="AK470" s="36" t="str">
        <f aca="false">IF(OR(U470="",K470=""),"",IF(OR(K470&lt;TabelleFisse!E$4,K470&gt;TabelleFisse!E$5),1,""))</f>
        <v/>
      </c>
      <c r="AL470" s="36" t="str">
        <f aca="false">IF(OR(U470="",L470=""),"",IF(OR(L470&lt;TabelleFisse!E$4,L470&gt;TabelleFisse!E$5),1,""))</f>
        <v/>
      </c>
      <c r="AM470" s="36" t="str">
        <f aca="false">IF(OR(U470="",K470=""),"",IF(K470&gt;TabelleFisse!E$6,1,""))</f>
        <v/>
      </c>
      <c r="AN470" s="36" t="str">
        <f aca="false">IF(OR(U470="",L470=""),"",IF(L470&gt;TabelleFisse!E$6,1,""))</f>
        <v/>
      </c>
      <c r="AP470" s="36" t="str">
        <f aca="false">IF(U470="","",_xlfn.IFNA(VLOOKUP(C470,Partecipanti!$N$10:$O$1203,2,0),1))</f>
        <v/>
      </c>
      <c r="AS470" s="37" t="str">
        <f aca="false">IF(R470=1,CONCATENATE(C470," ",1),"")</f>
        <v/>
      </c>
    </row>
    <row r="471" customFormat="false" ht="100.5" hidden="false" customHeight="true" outlineLevel="0" collapsed="false">
      <c r="A471" s="25" t="s">
        <v>754</v>
      </c>
      <c r="B471" s="21" t="str">
        <f aca="false">IF(Q471="","",Q471)</f>
        <v/>
      </c>
      <c r="C471" s="26" t="str">
        <f aca="false">IF(E471="","",CONCATENATE("L",A471))</f>
        <v/>
      </c>
      <c r="D471" s="27"/>
      <c r="E471" s="42"/>
      <c r="F471" s="39" t="str">
        <f aca="false">IF(E471="","",TRIM(#REF!))</f>
        <v/>
      </c>
      <c r="G471" s="40" t="str">
        <f aca="false">IF(E471="","",TRIM(UPPER(#REF!)))</f>
        <v/>
      </c>
      <c r="H471" s="44"/>
      <c r="I471" s="44"/>
      <c r="J471" s="43"/>
      <c r="K471" s="41"/>
      <c r="L471" s="41"/>
      <c r="M471" s="45"/>
      <c r="N471" s="42"/>
      <c r="O471" s="42"/>
      <c r="Q471" s="20" t="str">
        <f aca="false">IF(AND(R471="",S471="",U471=""),"",IF(OR(R471=1,S471=1),"ERRORI / ANOMALIE","OK"))</f>
        <v/>
      </c>
      <c r="R471" s="21" t="str">
        <f aca="false">IF(U471="","",IF(SUM(X471:AC471)+SUM(AF471:AP471)&gt;0,1,""))</f>
        <v/>
      </c>
      <c r="S471" s="21" t="str">
        <f aca="false">IF(U471="","",IF(_xlfn.IFNA(VLOOKUP(CONCATENATE(C471," ",1),Partecipanti!AE$10:AF$1203,2,0),1)=1,"",1))</f>
        <v/>
      </c>
      <c r="U471" s="36" t="str">
        <f aca="false">TRIM(E471)</f>
        <v/>
      </c>
      <c r="V471" s="36"/>
      <c r="W471" s="36" t="str">
        <f aca="false">IF(R471="","",1)</f>
        <v/>
      </c>
      <c r="X471" s="36" t="str">
        <f aca="false">IF(U471="","",IF(COUNTIF(U$7:U$601,U471)=1,"",COUNTIF(U$7:U$601,U471)))</f>
        <v/>
      </c>
      <c r="Y471" s="36" t="str">
        <f aca="false">IF(X471="","",IF(X471&gt;1,1,""))</f>
        <v/>
      </c>
      <c r="Z471" s="36" t="str">
        <f aca="false">IF(U471="","",IF(LEN(TRIM(U471))&lt;&gt;10,1,""))</f>
        <v/>
      </c>
      <c r="AB471" s="36" t="str">
        <f aca="false">IF(U471="","",IF(OR(LEN(TRIM(H471))&gt;250,LEN(TRIM(H471))&lt;1),1,""))</f>
        <v/>
      </c>
      <c r="AC471" s="36" t="str">
        <f aca="false">IF(U471="","",IF(OR(LEN(TRIM(H471))&gt;220,LEN(TRIM(H471))&lt;1),1,""))</f>
        <v/>
      </c>
      <c r="AD471" s="37" t="str">
        <f aca="false">IF(U471="","",LEN(TRIM(H471)))</f>
        <v/>
      </c>
      <c r="AF471" s="36" t="str">
        <f aca="false">IF(I471="","",_xlfn.IFNA(VLOOKUP(I471,TabelleFisse!$B$4:$C$21,2,0),1))</f>
        <v/>
      </c>
      <c r="AH471" s="36" t="str">
        <f aca="false">IF(U471="","",IF(OR(ISNUMBER(J471)=0,J471&lt;0),1,""))</f>
        <v/>
      </c>
      <c r="AI471" s="36" t="str">
        <f aca="false">IF(U471="","",IF(OR(ISNUMBER(M471)=0,M471&lt;0),1,""))</f>
        <v/>
      </c>
      <c r="AK471" s="36" t="str">
        <f aca="false">IF(OR(U471="",K471=""),"",IF(OR(K471&lt;TabelleFisse!E$4,K471&gt;TabelleFisse!E$5),1,""))</f>
        <v/>
      </c>
      <c r="AL471" s="36" t="str">
        <f aca="false">IF(OR(U471="",L471=""),"",IF(OR(L471&lt;TabelleFisse!E$4,L471&gt;TabelleFisse!E$5),1,""))</f>
        <v/>
      </c>
      <c r="AM471" s="36" t="str">
        <f aca="false">IF(OR(U471="",K471=""),"",IF(K471&gt;TabelleFisse!E$6,1,""))</f>
        <v/>
      </c>
      <c r="AN471" s="36" t="str">
        <f aca="false">IF(OR(U471="",L471=""),"",IF(L471&gt;TabelleFisse!E$6,1,""))</f>
        <v/>
      </c>
      <c r="AP471" s="36" t="str">
        <f aca="false">IF(U471="","",_xlfn.IFNA(VLOOKUP(C471,Partecipanti!$N$10:$O$1203,2,0),1))</f>
        <v/>
      </c>
      <c r="AS471" s="37" t="str">
        <f aca="false">IF(R471=1,CONCATENATE(C471," ",1),"")</f>
        <v/>
      </c>
    </row>
    <row r="472" customFormat="false" ht="100.5" hidden="false" customHeight="true" outlineLevel="0" collapsed="false">
      <c r="A472" s="25" t="s">
        <v>755</v>
      </c>
      <c r="B472" s="21" t="str">
        <f aca="false">IF(Q472="","",Q472)</f>
        <v/>
      </c>
      <c r="C472" s="26" t="str">
        <f aca="false">IF(E472="","",CONCATENATE("L",A472))</f>
        <v/>
      </c>
      <c r="D472" s="27"/>
      <c r="E472" s="42"/>
      <c r="F472" s="39" t="str">
        <f aca="false">IF(E472="","",TRIM(#REF!))</f>
        <v/>
      </c>
      <c r="G472" s="40" t="str">
        <f aca="false">IF(E472="","",TRIM(UPPER(#REF!)))</f>
        <v/>
      </c>
      <c r="H472" s="44"/>
      <c r="I472" s="44"/>
      <c r="J472" s="43"/>
      <c r="K472" s="41"/>
      <c r="L472" s="41"/>
      <c r="M472" s="45"/>
      <c r="N472" s="42"/>
      <c r="O472" s="42"/>
      <c r="Q472" s="20" t="str">
        <f aca="false">IF(AND(R472="",S472="",U472=""),"",IF(OR(R472=1,S472=1),"ERRORI / ANOMALIE","OK"))</f>
        <v/>
      </c>
      <c r="R472" s="21" t="str">
        <f aca="false">IF(U472="","",IF(SUM(X472:AC472)+SUM(AF472:AP472)&gt;0,1,""))</f>
        <v/>
      </c>
      <c r="S472" s="21" t="str">
        <f aca="false">IF(U472="","",IF(_xlfn.IFNA(VLOOKUP(CONCATENATE(C472," ",1),Partecipanti!AE$10:AF$1203,2,0),1)=1,"",1))</f>
        <v/>
      </c>
      <c r="U472" s="36" t="str">
        <f aca="false">TRIM(E472)</f>
        <v/>
      </c>
      <c r="V472" s="36"/>
      <c r="W472" s="36" t="str">
        <f aca="false">IF(R472="","",1)</f>
        <v/>
      </c>
      <c r="X472" s="36" t="str">
        <f aca="false">IF(U472="","",IF(COUNTIF(U$7:U$601,U472)=1,"",COUNTIF(U$7:U$601,U472)))</f>
        <v/>
      </c>
      <c r="Y472" s="36" t="str">
        <f aca="false">IF(X472="","",IF(X472&gt;1,1,""))</f>
        <v/>
      </c>
      <c r="Z472" s="36" t="str">
        <f aca="false">IF(U472="","",IF(LEN(TRIM(U472))&lt;&gt;10,1,""))</f>
        <v/>
      </c>
      <c r="AB472" s="36" t="str">
        <f aca="false">IF(U472="","",IF(OR(LEN(TRIM(H472))&gt;250,LEN(TRIM(H472))&lt;1),1,""))</f>
        <v/>
      </c>
      <c r="AC472" s="36" t="str">
        <f aca="false">IF(U472="","",IF(OR(LEN(TRIM(H472))&gt;220,LEN(TRIM(H472))&lt;1),1,""))</f>
        <v/>
      </c>
      <c r="AD472" s="37" t="str">
        <f aca="false">IF(U472="","",LEN(TRIM(H472)))</f>
        <v/>
      </c>
      <c r="AF472" s="36" t="str">
        <f aca="false">IF(I472="","",_xlfn.IFNA(VLOOKUP(I472,TabelleFisse!$B$4:$C$21,2,0),1))</f>
        <v/>
      </c>
      <c r="AH472" s="36" t="str">
        <f aca="false">IF(U472="","",IF(OR(ISNUMBER(J472)=0,J472&lt;0),1,""))</f>
        <v/>
      </c>
      <c r="AI472" s="36" t="str">
        <f aca="false">IF(U472="","",IF(OR(ISNUMBER(M472)=0,M472&lt;0),1,""))</f>
        <v/>
      </c>
      <c r="AK472" s="36" t="str">
        <f aca="false">IF(OR(U472="",K472=""),"",IF(OR(K472&lt;TabelleFisse!E$4,K472&gt;TabelleFisse!E$5),1,""))</f>
        <v/>
      </c>
      <c r="AL472" s="36" t="str">
        <f aca="false">IF(OR(U472="",L472=""),"",IF(OR(L472&lt;TabelleFisse!E$4,L472&gt;TabelleFisse!E$5),1,""))</f>
        <v/>
      </c>
      <c r="AM472" s="36" t="str">
        <f aca="false">IF(OR(U472="",K472=""),"",IF(K472&gt;TabelleFisse!E$6,1,""))</f>
        <v/>
      </c>
      <c r="AN472" s="36" t="str">
        <f aca="false">IF(OR(U472="",L472=""),"",IF(L472&gt;TabelleFisse!E$6,1,""))</f>
        <v/>
      </c>
      <c r="AP472" s="36" t="str">
        <f aca="false">IF(U472="","",_xlfn.IFNA(VLOOKUP(C472,Partecipanti!$N$10:$O$1203,2,0),1))</f>
        <v/>
      </c>
      <c r="AS472" s="37" t="str">
        <f aca="false">IF(R472=1,CONCATENATE(C472," ",1),"")</f>
        <v/>
      </c>
    </row>
    <row r="473" customFormat="false" ht="100.5" hidden="false" customHeight="true" outlineLevel="0" collapsed="false">
      <c r="A473" s="25" t="s">
        <v>756</v>
      </c>
      <c r="B473" s="21" t="str">
        <f aca="false">IF(Q473="","",Q473)</f>
        <v/>
      </c>
      <c r="C473" s="26" t="str">
        <f aca="false">IF(E473="","",CONCATENATE("L",A473))</f>
        <v/>
      </c>
      <c r="D473" s="27"/>
      <c r="E473" s="42"/>
      <c r="F473" s="39" t="str">
        <f aca="false">IF(E473="","",TRIM(#REF!))</f>
        <v/>
      </c>
      <c r="G473" s="40" t="str">
        <f aca="false">IF(E473="","",TRIM(UPPER(#REF!)))</f>
        <v/>
      </c>
      <c r="H473" s="44"/>
      <c r="I473" s="44"/>
      <c r="J473" s="43"/>
      <c r="K473" s="41"/>
      <c r="L473" s="41"/>
      <c r="M473" s="45"/>
      <c r="N473" s="42"/>
      <c r="O473" s="42"/>
      <c r="Q473" s="20" t="str">
        <f aca="false">IF(AND(R473="",S473="",U473=""),"",IF(OR(R473=1,S473=1),"ERRORI / ANOMALIE","OK"))</f>
        <v/>
      </c>
      <c r="R473" s="21" t="str">
        <f aca="false">IF(U473="","",IF(SUM(X473:AC473)+SUM(AF473:AP473)&gt;0,1,""))</f>
        <v/>
      </c>
      <c r="S473" s="21" t="str">
        <f aca="false">IF(U473="","",IF(_xlfn.IFNA(VLOOKUP(CONCATENATE(C473," ",1),Partecipanti!AE$10:AF$1203,2,0),1)=1,"",1))</f>
        <v/>
      </c>
      <c r="U473" s="36" t="str">
        <f aca="false">TRIM(E473)</f>
        <v/>
      </c>
      <c r="V473" s="36"/>
      <c r="W473" s="36" t="str">
        <f aca="false">IF(R473="","",1)</f>
        <v/>
      </c>
      <c r="X473" s="36" t="str">
        <f aca="false">IF(U473="","",IF(COUNTIF(U$7:U$601,U473)=1,"",COUNTIF(U$7:U$601,U473)))</f>
        <v/>
      </c>
      <c r="Y473" s="36" t="str">
        <f aca="false">IF(X473="","",IF(X473&gt;1,1,""))</f>
        <v/>
      </c>
      <c r="Z473" s="36" t="str">
        <f aca="false">IF(U473="","",IF(LEN(TRIM(U473))&lt;&gt;10,1,""))</f>
        <v/>
      </c>
      <c r="AB473" s="36" t="str">
        <f aca="false">IF(U473="","",IF(OR(LEN(TRIM(H473))&gt;250,LEN(TRIM(H473))&lt;1),1,""))</f>
        <v/>
      </c>
      <c r="AC473" s="36" t="str">
        <f aca="false">IF(U473="","",IF(OR(LEN(TRIM(H473))&gt;220,LEN(TRIM(H473))&lt;1),1,""))</f>
        <v/>
      </c>
      <c r="AD473" s="37" t="str">
        <f aca="false">IF(U473="","",LEN(TRIM(H473)))</f>
        <v/>
      </c>
      <c r="AF473" s="36" t="str">
        <f aca="false">IF(I473="","",_xlfn.IFNA(VLOOKUP(I473,TabelleFisse!$B$4:$C$21,2,0),1))</f>
        <v/>
      </c>
      <c r="AH473" s="36" t="str">
        <f aca="false">IF(U473="","",IF(OR(ISNUMBER(J473)=0,J473&lt;0),1,""))</f>
        <v/>
      </c>
      <c r="AI473" s="36" t="str">
        <f aca="false">IF(U473="","",IF(OR(ISNUMBER(M473)=0,M473&lt;0),1,""))</f>
        <v/>
      </c>
      <c r="AK473" s="36" t="str">
        <f aca="false">IF(OR(U473="",K473=""),"",IF(OR(K473&lt;TabelleFisse!E$4,K473&gt;TabelleFisse!E$5),1,""))</f>
        <v/>
      </c>
      <c r="AL473" s="36" t="str">
        <f aca="false">IF(OR(U473="",L473=""),"",IF(OR(L473&lt;TabelleFisse!E$4,L473&gt;TabelleFisse!E$5),1,""))</f>
        <v/>
      </c>
      <c r="AM473" s="36" t="str">
        <f aca="false">IF(OR(U473="",K473=""),"",IF(K473&gt;TabelleFisse!E$6,1,""))</f>
        <v/>
      </c>
      <c r="AN473" s="36" t="str">
        <f aca="false">IF(OR(U473="",L473=""),"",IF(L473&gt;TabelleFisse!E$6,1,""))</f>
        <v/>
      </c>
      <c r="AP473" s="36" t="str">
        <f aca="false">IF(U473="","",_xlfn.IFNA(VLOOKUP(C473,Partecipanti!$N$10:$O$1203,2,0),1))</f>
        <v/>
      </c>
      <c r="AS473" s="37" t="str">
        <f aca="false">IF(R473=1,CONCATENATE(C473," ",1),"")</f>
        <v/>
      </c>
    </row>
    <row r="474" customFormat="false" ht="100.5" hidden="false" customHeight="true" outlineLevel="0" collapsed="false">
      <c r="A474" s="25" t="s">
        <v>757</v>
      </c>
      <c r="B474" s="21" t="str">
        <f aca="false">IF(Q474="","",Q474)</f>
        <v/>
      </c>
      <c r="C474" s="26" t="str">
        <f aca="false">IF(E474="","",CONCATENATE("L",A474))</f>
        <v/>
      </c>
      <c r="D474" s="27"/>
      <c r="E474" s="42"/>
      <c r="F474" s="39" t="str">
        <f aca="false">IF(E474="","",TRIM(#REF!))</f>
        <v/>
      </c>
      <c r="G474" s="40" t="str">
        <f aca="false">IF(E474="","",TRIM(UPPER(#REF!)))</f>
        <v/>
      </c>
      <c r="H474" s="44"/>
      <c r="I474" s="44"/>
      <c r="J474" s="43"/>
      <c r="K474" s="41"/>
      <c r="L474" s="41"/>
      <c r="M474" s="45"/>
      <c r="N474" s="42"/>
      <c r="O474" s="42"/>
      <c r="Q474" s="20" t="str">
        <f aca="false">IF(AND(R474="",S474="",U474=""),"",IF(OR(R474=1,S474=1),"ERRORI / ANOMALIE","OK"))</f>
        <v/>
      </c>
      <c r="R474" s="21" t="str">
        <f aca="false">IF(U474="","",IF(SUM(X474:AC474)+SUM(AF474:AP474)&gt;0,1,""))</f>
        <v/>
      </c>
      <c r="S474" s="21" t="str">
        <f aca="false">IF(U474="","",IF(_xlfn.IFNA(VLOOKUP(CONCATENATE(C474," ",1),Partecipanti!AE$10:AF$1203,2,0),1)=1,"",1))</f>
        <v/>
      </c>
      <c r="U474" s="36" t="str">
        <f aca="false">TRIM(E474)</f>
        <v/>
      </c>
      <c r="V474" s="36"/>
      <c r="W474" s="36" t="str">
        <f aca="false">IF(R474="","",1)</f>
        <v/>
      </c>
      <c r="X474" s="36" t="str">
        <f aca="false">IF(U474="","",IF(COUNTIF(U$7:U$601,U474)=1,"",COUNTIF(U$7:U$601,U474)))</f>
        <v/>
      </c>
      <c r="Y474" s="36" t="str">
        <f aca="false">IF(X474="","",IF(X474&gt;1,1,""))</f>
        <v/>
      </c>
      <c r="Z474" s="36" t="str">
        <f aca="false">IF(U474="","",IF(LEN(TRIM(U474))&lt;&gt;10,1,""))</f>
        <v/>
      </c>
      <c r="AB474" s="36" t="str">
        <f aca="false">IF(U474="","",IF(OR(LEN(TRIM(H474))&gt;250,LEN(TRIM(H474))&lt;1),1,""))</f>
        <v/>
      </c>
      <c r="AC474" s="36" t="str">
        <f aca="false">IF(U474="","",IF(OR(LEN(TRIM(H474))&gt;220,LEN(TRIM(H474))&lt;1),1,""))</f>
        <v/>
      </c>
      <c r="AD474" s="37" t="str">
        <f aca="false">IF(U474="","",LEN(TRIM(H474)))</f>
        <v/>
      </c>
      <c r="AF474" s="36" t="str">
        <f aca="false">IF(I474="","",_xlfn.IFNA(VLOOKUP(I474,TabelleFisse!$B$4:$C$21,2,0),1))</f>
        <v/>
      </c>
      <c r="AH474" s="36" t="str">
        <f aca="false">IF(U474="","",IF(OR(ISNUMBER(J474)=0,J474&lt;0),1,""))</f>
        <v/>
      </c>
      <c r="AI474" s="36" t="str">
        <f aca="false">IF(U474="","",IF(OR(ISNUMBER(M474)=0,M474&lt;0),1,""))</f>
        <v/>
      </c>
      <c r="AK474" s="36" t="str">
        <f aca="false">IF(OR(U474="",K474=""),"",IF(OR(K474&lt;TabelleFisse!E$4,K474&gt;TabelleFisse!E$5),1,""))</f>
        <v/>
      </c>
      <c r="AL474" s="36" t="str">
        <f aca="false">IF(OR(U474="",L474=""),"",IF(OR(L474&lt;TabelleFisse!E$4,L474&gt;TabelleFisse!E$5),1,""))</f>
        <v/>
      </c>
      <c r="AM474" s="36" t="str">
        <f aca="false">IF(OR(U474="",K474=""),"",IF(K474&gt;TabelleFisse!E$6,1,""))</f>
        <v/>
      </c>
      <c r="AN474" s="36" t="str">
        <f aca="false">IF(OR(U474="",L474=""),"",IF(L474&gt;TabelleFisse!E$6,1,""))</f>
        <v/>
      </c>
      <c r="AP474" s="36" t="str">
        <f aca="false">IF(U474="","",_xlfn.IFNA(VLOOKUP(C474,Partecipanti!$N$10:$O$1203,2,0),1))</f>
        <v/>
      </c>
      <c r="AS474" s="37" t="str">
        <f aca="false">IF(R474=1,CONCATENATE(C474," ",1),"")</f>
        <v/>
      </c>
    </row>
    <row r="475" customFormat="false" ht="100.5" hidden="false" customHeight="true" outlineLevel="0" collapsed="false">
      <c r="A475" s="25" t="s">
        <v>758</v>
      </c>
      <c r="B475" s="21" t="str">
        <f aca="false">IF(Q475="","",Q475)</f>
        <v/>
      </c>
      <c r="C475" s="26" t="str">
        <f aca="false">IF(E475="","",CONCATENATE("L",A475))</f>
        <v/>
      </c>
      <c r="D475" s="27"/>
      <c r="E475" s="42"/>
      <c r="F475" s="39" t="str">
        <f aca="false">IF(E475="","",TRIM(#REF!))</f>
        <v/>
      </c>
      <c r="G475" s="40" t="str">
        <f aca="false">IF(E475="","",TRIM(UPPER(#REF!)))</f>
        <v/>
      </c>
      <c r="H475" s="44"/>
      <c r="I475" s="44"/>
      <c r="J475" s="43"/>
      <c r="K475" s="41"/>
      <c r="L475" s="41"/>
      <c r="M475" s="45"/>
      <c r="N475" s="42"/>
      <c r="O475" s="42"/>
      <c r="Q475" s="20" t="str">
        <f aca="false">IF(AND(R475="",S475="",U475=""),"",IF(OR(R475=1,S475=1),"ERRORI / ANOMALIE","OK"))</f>
        <v/>
      </c>
      <c r="R475" s="21" t="str">
        <f aca="false">IF(U475="","",IF(SUM(X475:AC475)+SUM(AF475:AP475)&gt;0,1,""))</f>
        <v/>
      </c>
      <c r="S475" s="21" t="str">
        <f aca="false">IF(U475="","",IF(_xlfn.IFNA(VLOOKUP(CONCATENATE(C475," ",1),Partecipanti!AE$10:AF$1203,2,0),1)=1,"",1))</f>
        <v/>
      </c>
      <c r="U475" s="36" t="str">
        <f aca="false">TRIM(E475)</f>
        <v/>
      </c>
      <c r="V475" s="36"/>
      <c r="W475" s="36" t="str">
        <f aca="false">IF(R475="","",1)</f>
        <v/>
      </c>
      <c r="X475" s="36" t="str">
        <f aca="false">IF(U475="","",IF(COUNTIF(U$7:U$601,U475)=1,"",COUNTIF(U$7:U$601,U475)))</f>
        <v/>
      </c>
      <c r="Y475" s="36" t="str">
        <f aca="false">IF(X475="","",IF(X475&gt;1,1,""))</f>
        <v/>
      </c>
      <c r="Z475" s="36" t="str">
        <f aca="false">IF(U475="","",IF(LEN(TRIM(U475))&lt;&gt;10,1,""))</f>
        <v/>
      </c>
      <c r="AB475" s="36" t="str">
        <f aca="false">IF(U475="","",IF(OR(LEN(TRIM(H475))&gt;250,LEN(TRIM(H475))&lt;1),1,""))</f>
        <v/>
      </c>
      <c r="AC475" s="36" t="str">
        <f aca="false">IF(U475="","",IF(OR(LEN(TRIM(H475))&gt;220,LEN(TRIM(H475))&lt;1),1,""))</f>
        <v/>
      </c>
      <c r="AD475" s="37" t="str">
        <f aca="false">IF(U475="","",LEN(TRIM(H475)))</f>
        <v/>
      </c>
      <c r="AF475" s="36" t="str">
        <f aca="false">IF(I475="","",_xlfn.IFNA(VLOOKUP(I475,TabelleFisse!$B$4:$C$21,2,0),1))</f>
        <v/>
      </c>
      <c r="AH475" s="36" t="str">
        <f aca="false">IF(U475="","",IF(OR(ISNUMBER(J475)=0,J475&lt;0),1,""))</f>
        <v/>
      </c>
      <c r="AI475" s="36" t="str">
        <f aca="false">IF(U475="","",IF(OR(ISNUMBER(M475)=0,M475&lt;0),1,""))</f>
        <v/>
      </c>
      <c r="AK475" s="36" t="str">
        <f aca="false">IF(OR(U475="",K475=""),"",IF(OR(K475&lt;TabelleFisse!E$4,K475&gt;TabelleFisse!E$5),1,""))</f>
        <v/>
      </c>
      <c r="AL475" s="36" t="str">
        <f aca="false">IF(OR(U475="",L475=""),"",IF(OR(L475&lt;TabelleFisse!E$4,L475&gt;TabelleFisse!E$5),1,""))</f>
        <v/>
      </c>
      <c r="AM475" s="36" t="str">
        <f aca="false">IF(OR(U475="",K475=""),"",IF(K475&gt;TabelleFisse!E$6,1,""))</f>
        <v/>
      </c>
      <c r="AN475" s="36" t="str">
        <f aca="false">IF(OR(U475="",L475=""),"",IF(L475&gt;TabelleFisse!E$6,1,""))</f>
        <v/>
      </c>
      <c r="AP475" s="36" t="str">
        <f aca="false">IF(U475="","",_xlfn.IFNA(VLOOKUP(C475,Partecipanti!$N$10:$O$1203,2,0),1))</f>
        <v/>
      </c>
      <c r="AS475" s="37" t="str">
        <f aca="false">IF(R475=1,CONCATENATE(C475," ",1),"")</f>
        <v/>
      </c>
    </row>
    <row r="476" customFormat="false" ht="100.5" hidden="false" customHeight="true" outlineLevel="0" collapsed="false">
      <c r="A476" s="25" t="s">
        <v>759</v>
      </c>
      <c r="B476" s="21" t="str">
        <f aca="false">IF(Q476="","",Q476)</f>
        <v/>
      </c>
      <c r="C476" s="26" t="str">
        <f aca="false">IF(E476="","",CONCATENATE("L",A476))</f>
        <v/>
      </c>
      <c r="D476" s="27"/>
      <c r="E476" s="42"/>
      <c r="F476" s="39" t="str">
        <f aca="false">IF(E476="","",TRIM(#REF!))</f>
        <v/>
      </c>
      <c r="G476" s="40" t="str">
        <f aca="false">IF(E476="","",TRIM(UPPER(#REF!)))</f>
        <v/>
      </c>
      <c r="H476" s="44"/>
      <c r="I476" s="44"/>
      <c r="J476" s="43"/>
      <c r="K476" s="41"/>
      <c r="L476" s="41"/>
      <c r="M476" s="45"/>
      <c r="N476" s="42"/>
      <c r="O476" s="42"/>
      <c r="Q476" s="20" t="str">
        <f aca="false">IF(AND(R476="",S476="",U476=""),"",IF(OR(R476=1,S476=1),"ERRORI / ANOMALIE","OK"))</f>
        <v/>
      </c>
      <c r="R476" s="21" t="str">
        <f aca="false">IF(U476="","",IF(SUM(X476:AC476)+SUM(AF476:AP476)&gt;0,1,""))</f>
        <v/>
      </c>
      <c r="S476" s="21" t="str">
        <f aca="false">IF(U476="","",IF(_xlfn.IFNA(VLOOKUP(CONCATENATE(C476," ",1),Partecipanti!AE$10:AF$1203,2,0),1)=1,"",1))</f>
        <v/>
      </c>
      <c r="U476" s="36" t="str">
        <f aca="false">TRIM(E476)</f>
        <v/>
      </c>
      <c r="V476" s="36"/>
      <c r="W476" s="36" t="str">
        <f aca="false">IF(R476="","",1)</f>
        <v/>
      </c>
      <c r="X476" s="36" t="str">
        <f aca="false">IF(U476="","",IF(COUNTIF(U$7:U$601,U476)=1,"",COUNTIF(U$7:U$601,U476)))</f>
        <v/>
      </c>
      <c r="Y476" s="36" t="str">
        <f aca="false">IF(X476="","",IF(X476&gt;1,1,""))</f>
        <v/>
      </c>
      <c r="Z476" s="36" t="str">
        <f aca="false">IF(U476="","",IF(LEN(TRIM(U476))&lt;&gt;10,1,""))</f>
        <v/>
      </c>
      <c r="AB476" s="36" t="str">
        <f aca="false">IF(U476="","",IF(OR(LEN(TRIM(H476))&gt;250,LEN(TRIM(H476))&lt;1),1,""))</f>
        <v/>
      </c>
      <c r="AC476" s="36" t="str">
        <f aca="false">IF(U476="","",IF(OR(LEN(TRIM(H476))&gt;220,LEN(TRIM(H476))&lt;1),1,""))</f>
        <v/>
      </c>
      <c r="AD476" s="37" t="str">
        <f aca="false">IF(U476="","",LEN(TRIM(H476)))</f>
        <v/>
      </c>
      <c r="AF476" s="36" t="str">
        <f aca="false">IF(I476="","",_xlfn.IFNA(VLOOKUP(I476,TabelleFisse!$B$4:$C$21,2,0),1))</f>
        <v/>
      </c>
      <c r="AH476" s="36" t="str">
        <f aca="false">IF(U476="","",IF(OR(ISNUMBER(J476)=0,J476&lt;0),1,""))</f>
        <v/>
      </c>
      <c r="AI476" s="36" t="str">
        <f aca="false">IF(U476="","",IF(OR(ISNUMBER(M476)=0,M476&lt;0),1,""))</f>
        <v/>
      </c>
      <c r="AK476" s="36" t="str">
        <f aca="false">IF(OR(U476="",K476=""),"",IF(OR(K476&lt;TabelleFisse!E$4,K476&gt;TabelleFisse!E$5),1,""))</f>
        <v/>
      </c>
      <c r="AL476" s="36" t="str">
        <f aca="false">IF(OR(U476="",L476=""),"",IF(OR(L476&lt;TabelleFisse!E$4,L476&gt;TabelleFisse!E$5),1,""))</f>
        <v/>
      </c>
      <c r="AM476" s="36" t="str">
        <f aca="false">IF(OR(U476="",K476=""),"",IF(K476&gt;TabelleFisse!E$6,1,""))</f>
        <v/>
      </c>
      <c r="AN476" s="36" t="str">
        <f aca="false">IF(OR(U476="",L476=""),"",IF(L476&gt;TabelleFisse!E$6,1,""))</f>
        <v/>
      </c>
      <c r="AP476" s="36" t="str">
        <f aca="false">IF(U476="","",_xlfn.IFNA(VLOOKUP(C476,Partecipanti!$N$10:$O$1203,2,0),1))</f>
        <v/>
      </c>
      <c r="AS476" s="37" t="str">
        <f aca="false">IF(R476=1,CONCATENATE(C476," ",1),"")</f>
        <v/>
      </c>
    </row>
    <row r="477" customFormat="false" ht="100.5" hidden="false" customHeight="true" outlineLevel="0" collapsed="false">
      <c r="A477" s="25" t="s">
        <v>760</v>
      </c>
      <c r="B477" s="21" t="str">
        <f aca="false">IF(Q477="","",Q477)</f>
        <v/>
      </c>
      <c r="C477" s="26" t="str">
        <f aca="false">IF(E477="","",CONCATENATE("L",A477))</f>
        <v/>
      </c>
      <c r="D477" s="27"/>
      <c r="E477" s="42"/>
      <c r="F477" s="39" t="str">
        <f aca="false">IF(E477="","",TRIM(#REF!))</f>
        <v/>
      </c>
      <c r="G477" s="40" t="str">
        <f aca="false">IF(E477="","",TRIM(UPPER(#REF!)))</f>
        <v/>
      </c>
      <c r="H477" s="44"/>
      <c r="I477" s="44"/>
      <c r="J477" s="43"/>
      <c r="K477" s="41"/>
      <c r="L477" s="41"/>
      <c r="M477" s="45"/>
      <c r="N477" s="42"/>
      <c r="O477" s="42"/>
      <c r="Q477" s="20" t="str">
        <f aca="false">IF(AND(R477="",S477="",U477=""),"",IF(OR(R477=1,S477=1),"ERRORI / ANOMALIE","OK"))</f>
        <v/>
      </c>
      <c r="R477" s="21" t="str">
        <f aca="false">IF(U477="","",IF(SUM(X477:AC477)+SUM(AF477:AP477)&gt;0,1,""))</f>
        <v/>
      </c>
      <c r="S477" s="21" t="str">
        <f aca="false">IF(U477="","",IF(_xlfn.IFNA(VLOOKUP(CONCATENATE(C477," ",1),Partecipanti!AE$10:AF$1203,2,0),1)=1,"",1))</f>
        <v/>
      </c>
      <c r="U477" s="36" t="str">
        <f aca="false">TRIM(E477)</f>
        <v/>
      </c>
      <c r="V477" s="36"/>
      <c r="W477" s="36" t="str">
        <f aca="false">IF(R477="","",1)</f>
        <v/>
      </c>
      <c r="X477" s="36" t="str">
        <f aca="false">IF(U477="","",IF(COUNTIF(U$7:U$601,U477)=1,"",COUNTIF(U$7:U$601,U477)))</f>
        <v/>
      </c>
      <c r="Y477" s="36" t="str">
        <f aca="false">IF(X477="","",IF(X477&gt;1,1,""))</f>
        <v/>
      </c>
      <c r="Z477" s="36" t="str">
        <f aca="false">IF(U477="","",IF(LEN(TRIM(U477))&lt;&gt;10,1,""))</f>
        <v/>
      </c>
      <c r="AB477" s="36" t="str">
        <f aca="false">IF(U477="","",IF(OR(LEN(TRIM(H477))&gt;250,LEN(TRIM(H477))&lt;1),1,""))</f>
        <v/>
      </c>
      <c r="AC477" s="36" t="str">
        <f aca="false">IF(U477="","",IF(OR(LEN(TRIM(H477))&gt;220,LEN(TRIM(H477))&lt;1),1,""))</f>
        <v/>
      </c>
      <c r="AD477" s="37" t="str">
        <f aca="false">IF(U477="","",LEN(TRIM(H477)))</f>
        <v/>
      </c>
      <c r="AF477" s="36" t="str">
        <f aca="false">IF(I477="","",_xlfn.IFNA(VLOOKUP(I477,TabelleFisse!$B$4:$C$21,2,0),1))</f>
        <v/>
      </c>
      <c r="AH477" s="36" t="str">
        <f aca="false">IF(U477="","",IF(OR(ISNUMBER(J477)=0,J477&lt;0),1,""))</f>
        <v/>
      </c>
      <c r="AI477" s="36" t="str">
        <f aca="false">IF(U477="","",IF(OR(ISNUMBER(M477)=0,M477&lt;0),1,""))</f>
        <v/>
      </c>
      <c r="AK477" s="36" t="str">
        <f aca="false">IF(OR(U477="",K477=""),"",IF(OR(K477&lt;TabelleFisse!E$4,K477&gt;TabelleFisse!E$5),1,""))</f>
        <v/>
      </c>
      <c r="AL477" s="36" t="str">
        <f aca="false">IF(OR(U477="",L477=""),"",IF(OR(L477&lt;TabelleFisse!E$4,L477&gt;TabelleFisse!E$5),1,""))</f>
        <v/>
      </c>
      <c r="AM477" s="36" t="str">
        <f aca="false">IF(OR(U477="",K477=""),"",IF(K477&gt;TabelleFisse!E$6,1,""))</f>
        <v/>
      </c>
      <c r="AN477" s="36" t="str">
        <f aca="false">IF(OR(U477="",L477=""),"",IF(L477&gt;TabelleFisse!E$6,1,""))</f>
        <v/>
      </c>
      <c r="AP477" s="36" t="str">
        <f aca="false">IF(U477="","",_xlfn.IFNA(VLOOKUP(C477,Partecipanti!$N$10:$O$1203,2,0),1))</f>
        <v/>
      </c>
      <c r="AS477" s="37" t="str">
        <f aca="false">IF(R477=1,CONCATENATE(C477," ",1),"")</f>
        <v/>
      </c>
    </row>
    <row r="478" customFormat="false" ht="100.5" hidden="false" customHeight="true" outlineLevel="0" collapsed="false">
      <c r="A478" s="25" t="s">
        <v>761</v>
      </c>
      <c r="B478" s="21" t="str">
        <f aca="false">IF(Q478="","",Q478)</f>
        <v/>
      </c>
      <c r="C478" s="26" t="str">
        <f aca="false">IF(E478="","",CONCATENATE("L",A478))</f>
        <v/>
      </c>
      <c r="D478" s="27"/>
      <c r="E478" s="42"/>
      <c r="F478" s="39" t="str">
        <f aca="false">IF(E478="","",TRIM(#REF!))</f>
        <v/>
      </c>
      <c r="G478" s="40" t="str">
        <f aca="false">IF(E478="","",TRIM(UPPER(#REF!)))</f>
        <v/>
      </c>
      <c r="H478" s="44"/>
      <c r="I478" s="44"/>
      <c r="J478" s="43"/>
      <c r="K478" s="41"/>
      <c r="L478" s="41"/>
      <c r="M478" s="45"/>
      <c r="N478" s="42"/>
      <c r="O478" s="42"/>
      <c r="Q478" s="20" t="str">
        <f aca="false">IF(AND(R478="",S478="",U478=""),"",IF(OR(R478=1,S478=1),"ERRORI / ANOMALIE","OK"))</f>
        <v/>
      </c>
      <c r="R478" s="21" t="str">
        <f aca="false">IF(U478="","",IF(SUM(X478:AC478)+SUM(AF478:AP478)&gt;0,1,""))</f>
        <v/>
      </c>
      <c r="S478" s="21" t="str">
        <f aca="false">IF(U478="","",IF(_xlfn.IFNA(VLOOKUP(CONCATENATE(C478," ",1),Partecipanti!AE$10:AF$1203,2,0),1)=1,"",1))</f>
        <v/>
      </c>
      <c r="U478" s="36" t="str">
        <f aca="false">TRIM(E478)</f>
        <v/>
      </c>
      <c r="V478" s="36"/>
      <c r="W478" s="36" t="str">
        <f aca="false">IF(R478="","",1)</f>
        <v/>
      </c>
      <c r="X478" s="36" t="str">
        <f aca="false">IF(U478="","",IF(COUNTIF(U$7:U$601,U478)=1,"",COUNTIF(U$7:U$601,U478)))</f>
        <v/>
      </c>
      <c r="Y478" s="36" t="str">
        <f aca="false">IF(X478="","",IF(X478&gt;1,1,""))</f>
        <v/>
      </c>
      <c r="Z478" s="36" t="str">
        <f aca="false">IF(U478="","",IF(LEN(TRIM(U478))&lt;&gt;10,1,""))</f>
        <v/>
      </c>
      <c r="AB478" s="36" t="str">
        <f aca="false">IF(U478="","",IF(OR(LEN(TRIM(H478))&gt;250,LEN(TRIM(H478))&lt;1),1,""))</f>
        <v/>
      </c>
      <c r="AC478" s="36" t="str">
        <f aca="false">IF(U478="","",IF(OR(LEN(TRIM(H478))&gt;220,LEN(TRIM(H478))&lt;1),1,""))</f>
        <v/>
      </c>
      <c r="AD478" s="37" t="str">
        <f aca="false">IF(U478="","",LEN(TRIM(H478)))</f>
        <v/>
      </c>
      <c r="AF478" s="36" t="str">
        <f aca="false">IF(I478="","",_xlfn.IFNA(VLOOKUP(I478,TabelleFisse!$B$4:$C$21,2,0),1))</f>
        <v/>
      </c>
      <c r="AH478" s="36" t="str">
        <f aca="false">IF(U478="","",IF(OR(ISNUMBER(J478)=0,J478&lt;0),1,""))</f>
        <v/>
      </c>
      <c r="AI478" s="36" t="str">
        <f aca="false">IF(U478="","",IF(OR(ISNUMBER(M478)=0,M478&lt;0),1,""))</f>
        <v/>
      </c>
      <c r="AK478" s="36" t="str">
        <f aca="false">IF(OR(U478="",K478=""),"",IF(OR(K478&lt;TabelleFisse!E$4,K478&gt;TabelleFisse!E$5),1,""))</f>
        <v/>
      </c>
      <c r="AL478" s="36" t="str">
        <f aca="false">IF(OR(U478="",L478=""),"",IF(OR(L478&lt;TabelleFisse!E$4,L478&gt;TabelleFisse!E$5),1,""))</f>
        <v/>
      </c>
      <c r="AM478" s="36" t="str">
        <f aca="false">IF(OR(U478="",K478=""),"",IF(K478&gt;TabelleFisse!E$6,1,""))</f>
        <v/>
      </c>
      <c r="AN478" s="36" t="str">
        <f aca="false">IF(OR(U478="",L478=""),"",IF(L478&gt;TabelleFisse!E$6,1,""))</f>
        <v/>
      </c>
      <c r="AP478" s="36" t="str">
        <f aca="false">IF(U478="","",_xlfn.IFNA(VLOOKUP(C478,Partecipanti!$N$10:$O$1203,2,0),1))</f>
        <v/>
      </c>
      <c r="AS478" s="37" t="str">
        <f aca="false">IF(R478=1,CONCATENATE(C478," ",1),"")</f>
        <v/>
      </c>
    </row>
    <row r="479" customFormat="false" ht="100.5" hidden="false" customHeight="true" outlineLevel="0" collapsed="false">
      <c r="A479" s="25" t="s">
        <v>762</v>
      </c>
      <c r="B479" s="21" t="str">
        <f aca="false">IF(Q479="","",Q479)</f>
        <v/>
      </c>
      <c r="C479" s="26" t="str">
        <f aca="false">IF(E479="","",CONCATENATE("L",A479))</f>
        <v/>
      </c>
      <c r="D479" s="27"/>
      <c r="E479" s="42"/>
      <c r="F479" s="39" t="str">
        <f aca="false">IF(E479="","",TRIM(#REF!))</f>
        <v/>
      </c>
      <c r="G479" s="40" t="str">
        <f aca="false">IF(E479="","",TRIM(UPPER(#REF!)))</f>
        <v/>
      </c>
      <c r="H479" s="44"/>
      <c r="I479" s="44"/>
      <c r="J479" s="43"/>
      <c r="K479" s="41"/>
      <c r="L479" s="41"/>
      <c r="M479" s="45"/>
      <c r="N479" s="42"/>
      <c r="O479" s="42"/>
      <c r="Q479" s="20" t="str">
        <f aca="false">IF(AND(R479="",S479="",U479=""),"",IF(OR(R479=1,S479=1),"ERRORI / ANOMALIE","OK"))</f>
        <v/>
      </c>
      <c r="R479" s="21" t="str">
        <f aca="false">IF(U479="","",IF(SUM(X479:AC479)+SUM(AF479:AP479)&gt;0,1,""))</f>
        <v/>
      </c>
      <c r="S479" s="21" t="str">
        <f aca="false">IF(U479="","",IF(_xlfn.IFNA(VLOOKUP(CONCATENATE(C479," ",1),Partecipanti!AE$10:AF$1203,2,0),1)=1,"",1))</f>
        <v/>
      </c>
      <c r="U479" s="36" t="str">
        <f aca="false">TRIM(E479)</f>
        <v/>
      </c>
      <c r="V479" s="36"/>
      <c r="W479" s="36" t="str">
        <f aca="false">IF(R479="","",1)</f>
        <v/>
      </c>
      <c r="X479" s="36" t="str">
        <f aca="false">IF(U479="","",IF(COUNTIF(U$7:U$601,U479)=1,"",COUNTIF(U$7:U$601,U479)))</f>
        <v/>
      </c>
      <c r="Y479" s="36" t="str">
        <f aca="false">IF(X479="","",IF(X479&gt;1,1,""))</f>
        <v/>
      </c>
      <c r="Z479" s="36" t="str">
        <f aca="false">IF(U479="","",IF(LEN(TRIM(U479))&lt;&gt;10,1,""))</f>
        <v/>
      </c>
      <c r="AB479" s="36" t="str">
        <f aca="false">IF(U479="","",IF(OR(LEN(TRIM(H479))&gt;250,LEN(TRIM(H479))&lt;1),1,""))</f>
        <v/>
      </c>
      <c r="AC479" s="36" t="str">
        <f aca="false">IF(U479="","",IF(OR(LEN(TRIM(H479))&gt;220,LEN(TRIM(H479))&lt;1),1,""))</f>
        <v/>
      </c>
      <c r="AD479" s="37" t="str">
        <f aca="false">IF(U479="","",LEN(TRIM(H479)))</f>
        <v/>
      </c>
      <c r="AF479" s="36" t="str">
        <f aca="false">IF(I479="","",_xlfn.IFNA(VLOOKUP(I479,TabelleFisse!$B$4:$C$21,2,0),1))</f>
        <v/>
      </c>
      <c r="AH479" s="36" t="str">
        <f aca="false">IF(U479="","",IF(OR(ISNUMBER(J479)=0,J479&lt;0),1,""))</f>
        <v/>
      </c>
      <c r="AI479" s="36" t="str">
        <f aca="false">IF(U479="","",IF(OR(ISNUMBER(M479)=0,M479&lt;0),1,""))</f>
        <v/>
      </c>
      <c r="AK479" s="36" t="str">
        <f aca="false">IF(OR(U479="",K479=""),"",IF(OR(K479&lt;TabelleFisse!E$4,K479&gt;TabelleFisse!E$5),1,""))</f>
        <v/>
      </c>
      <c r="AL479" s="36" t="str">
        <f aca="false">IF(OR(U479="",L479=""),"",IF(OR(L479&lt;TabelleFisse!E$4,L479&gt;TabelleFisse!E$5),1,""))</f>
        <v/>
      </c>
      <c r="AM479" s="36" t="str">
        <f aca="false">IF(OR(U479="",K479=""),"",IF(K479&gt;TabelleFisse!E$6,1,""))</f>
        <v/>
      </c>
      <c r="AN479" s="36" t="str">
        <f aca="false">IF(OR(U479="",L479=""),"",IF(L479&gt;TabelleFisse!E$6,1,""))</f>
        <v/>
      </c>
      <c r="AP479" s="36" t="str">
        <f aca="false">IF(U479="","",_xlfn.IFNA(VLOOKUP(C479,Partecipanti!$N$10:$O$1203,2,0),1))</f>
        <v/>
      </c>
      <c r="AS479" s="37" t="str">
        <f aca="false">IF(R479=1,CONCATENATE(C479," ",1),"")</f>
        <v/>
      </c>
    </row>
    <row r="480" customFormat="false" ht="100.5" hidden="false" customHeight="true" outlineLevel="0" collapsed="false">
      <c r="A480" s="25" t="s">
        <v>763</v>
      </c>
      <c r="B480" s="21" t="str">
        <f aca="false">IF(Q480="","",Q480)</f>
        <v/>
      </c>
      <c r="C480" s="26" t="str">
        <f aca="false">IF(E480="","",CONCATENATE("L",A480))</f>
        <v/>
      </c>
      <c r="D480" s="27"/>
      <c r="E480" s="42"/>
      <c r="F480" s="39" t="str">
        <f aca="false">IF(E480="","",TRIM(#REF!))</f>
        <v/>
      </c>
      <c r="G480" s="40" t="str">
        <f aca="false">IF(E480="","",TRIM(UPPER(#REF!)))</f>
        <v/>
      </c>
      <c r="H480" s="44"/>
      <c r="I480" s="44"/>
      <c r="J480" s="43"/>
      <c r="K480" s="41"/>
      <c r="L480" s="41"/>
      <c r="M480" s="45"/>
      <c r="N480" s="42"/>
      <c r="O480" s="42"/>
      <c r="Q480" s="20" t="str">
        <f aca="false">IF(AND(R480="",S480="",U480=""),"",IF(OR(R480=1,S480=1),"ERRORI / ANOMALIE","OK"))</f>
        <v/>
      </c>
      <c r="R480" s="21" t="str">
        <f aca="false">IF(U480="","",IF(SUM(X480:AC480)+SUM(AF480:AP480)&gt;0,1,""))</f>
        <v/>
      </c>
      <c r="S480" s="21" t="str">
        <f aca="false">IF(U480="","",IF(_xlfn.IFNA(VLOOKUP(CONCATENATE(C480," ",1),Partecipanti!AE$10:AF$1203,2,0),1)=1,"",1))</f>
        <v/>
      </c>
      <c r="U480" s="36" t="str">
        <f aca="false">TRIM(E480)</f>
        <v/>
      </c>
      <c r="V480" s="36"/>
      <c r="W480" s="36" t="str">
        <f aca="false">IF(R480="","",1)</f>
        <v/>
      </c>
      <c r="X480" s="36" t="str">
        <f aca="false">IF(U480="","",IF(COUNTIF(U$7:U$601,U480)=1,"",COUNTIF(U$7:U$601,U480)))</f>
        <v/>
      </c>
      <c r="Y480" s="36" t="str">
        <f aca="false">IF(X480="","",IF(X480&gt;1,1,""))</f>
        <v/>
      </c>
      <c r="Z480" s="36" t="str">
        <f aca="false">IF(U480="","",IF(LEN(TRIM(U480))&lt;&gt;10,1,""))</f>
        <v/>
      </c>
      <c r="AB480" s="36" t="str">
        <f aca="false">IF(U480="","",IF(OR(LEN(TRIM(H480))&gt;250,LEN(TRIM(H480))&lt;1),1,""))</f>
        <v/>
      </c>
      <c r="AC480" s="36" t="str">
        <f aca="false">IF(U480="","",IF(OR(LEN(TRIM(H480))&gt;220,LEN(TRIM(H480))&lt;1),1,""))</f>
        <v/>
      </c>
      <c r="AD480" s="37" t="str">
        <f aca="false">IF(U480="","",LEN(TRIM(H480)))</f>
        <v/>
      </c>
      <c r="AF480" s="36" t="str">
        <f aca="false">IF(I480="","",_xlfn.IFNA(VLOOKUP(I480,TabelleFisse!$B$4:$C$21,2,0),1))</f>
        <v/>
      </c>
      <c r="AH480" s="36" t="str">
        <f aca="false">IF(U480="","",IF(OR(ISNUMBER(J480)=0,J480&lt;0),1,""))</f>
        <v/>
      </c>
      <c r="AI480" s="36" t="str">
        <f aca="false">IF(U480="","",IF(OR(ISNUMBER(M480)=0,M480&lt;0),1,""))</f>
        <v/>
      </c>
      <c r="AK480" s="36" t="str">
        <f aca="false">IF(OR(U480="",K480=""),"",IF(OR(K480&lt;TabelleFisse!E$4,K480&gt;TabelleFisse!E$5),1,""))</f>
        <v/>
      </c>
      <c r="AL480" s="36" t="str">
        <f aca="false">IF(OR(U480="",L480=""),"",IF(OR(L480&lt;TabelleFisse!E$4,L480&gt;TabelleFisse!E$5),1,""))</f>
        <v/>
      </c>
      <c r="AM480" s="36" t="str">
        <f aca="false">IF(OR(U480="",K480=""),"",IF(K480&gt;TabelleFisse!E$6,1,""))</f>
        <v/>
      </c>
      <c r="AN480" s="36" t="str">
        <f aca="false">IF(OR(U480="",L480=""),"",IF(L480&gt;TabelleFisse!E$6,1,""))</f>
        <v/>
      </c>
      <c r="AP480" s="36" t="str">
        <f aca="false">IF(U480="","",_xlfn.IFNA(VLOOKUP(C480,Partecipanti!$N$10:$O$1203,2,0),1))</f>
        <v/>
      </c>
      <c r="AS480" s="37" t="str">
        <f aca="false">IF(R480=1,CONCATENATE(C480," ",1),"")</f>
        <v/>
      </c>
    </row>
    <row r="481" customFormat="false" ht="100.5" hidden="false" customHeight="true" outlineLevel="0" collapsed="false">
      <c r="A481" s="25" t="s">
        <v>764</v>
      </c>
      <c r="B481" s="21" t="str">
        <f aca="false">IF(Q481="","",Q481)</f>
        <v/>
      </c>
      <c r="C481" s="26" t="str">
        <f aca="false">IF(E481="","",CONCATENATE("L",A481))</f>
        <v/>
      </c>
      <c r="D481" s="27"/>
      <c r="E481" s="42"/>
      <c r="F481" s="39" t="str">
        <f aca="false">IF(E481="","",TRIM(#REF!))</f>
        <v/>
      </c>
      <c r="G481" s="40" t="str">
        <f aca="false">IF(E481="","",TRIM(UPPER(#REF!)))</f>
        <v/>
      </c>
      <c r="H481" s="44"/>
      <c r="I481" s="44"/>
      <c r="J481" s="43"/>
      <c r="K481" s="41"/>
      <c r="L481" s="41"/>
      <c r="M481" s="45"/>
      <c r="N481" s="42"/>
      <c r="O481" s="42"/>
      <c r="Q481" s="20" t="str">
        <f aca="false">IF(AND(R481="",S481="",U481=""),"",IF(OR(R481=1,S481=1),"ERRORI / ANOMALIE","OK"))</f>
        <v/>
      </c>
      <c r="R481" s="21" t="str">
        <f aca="false">IF(U481="","",IF(SUM(X481:AC481)+SUM(AF481:AP481)&gt;0,1,""))</f>
        <v/>
      </c>
      <c r="S481" s="21" t="str">
        <f aca="false">IF(U481="","",IF(_xlfn.IFNA(VLOOKUP(CONCATENATE(C481," ",1),Partecipanti!AE$10:AF$1203,2,0),1)=1,"",1))</f>
        <v/>
      </c>
      <c r="U481" s="36" t="str">
        <f aca="false">TRIM(E481)</f>
        <v/>
      </c>
      <c r="V481" s="36"/>
      <c r="W481" s="36" t="str">
        <f aca="false">IF(R481="","",1)</f>
        <v/>
      </c>
      <c r="X481" s="36" t="str">
        <f aca="false">IF(U481="","",IF(COUNTIF(U$7:U$601,U481)=1,"",COUNTIF(U$7:U$601,U481)))</f>
        <v/>
      </c>
      <c r="Y481" s="36" t="str">
        <f aca="false">IF(X481="","",IF(X481&gt;1,1,""))</f>
        <v/>
      </c>
      <c r="Z481" s="36" t="str">
        <f aca="false">IF(U481="","",IF(LEN(TRIM(U481))&lt;&gt;10,1,""))</f>
        <v/>
      </c>
      <c r="AB481" s="36" t="str">
        <f aca="false">IF(U481="","",IF(OR(LEN(TRIM(H481))&gt;250,LEN(TRIM(H481))&lt;1),1,""))</f>
        <v/>
      </c>
      <c r="AC481" s="36" t="str">
        <f aca="false">IF(U481="","",IF(OR(LEN(TRIM(H481))&gt;220,LEN(TRIM(H481))&lt;1),1,""))</f>
        <v/>
      </c>
      <c r="AD481" s="37" t="str">
        <f aca="false">IF(U481="","",LEN(TRIM(H481)))</f>
        <v/>
      </c>
      <c r="AF481" s="36" t="str">
        <f aca="false">IF(I481="","",_xlfn.IFNA(VLOOKUP(I481,TabelleFisse!$B$4:$C$21,2,0),1))</f>
        <v/>
      </c>
      <c r="AH481" s="36" t="str">
        <f aca="false">IF(U481="","",IF(OR(ISNUMBER(J481)=0,J481&lt;0),1,""))</f>
        <v/>
      </c>
      <c r="AI481" s="36" t="str">
        <f aca="false">IF(U481="","",IF(OR(ISNUMBER(M481)=0,M481&lt;0),1,""))</f>
        <v/>
      </c>
      <c r="AK481" s="36" t="str">
        <f aca="false">IF(OR(U481="",K481=""),"",IF(OR(K481&lt;TabelleFisse!E$4,K481&gt;TabelleFisse!E$5),1,""))</f>
        <v/>
      </c>
      <c r="AL481" s="36" t="str">
        <f aca="false">IF(OR(U481="",L481=""),"",IF(OR(L481&lt;TabelleFisse!E$4,L481&gt;TabelleFisse!E$5),1,""))</f>
        <v/>
      </c>
      <c r="AM481" s="36" t="str">
        <f aca="false">IF(OR(U481="",K481=""),"",IF(K481&gt;TabelleFisse!E$6,1,""))</f>
        <v/>
      </c>
      <c r="AN481" s="36" t="str">
        <f aca="false">IF(OR(U481="",L481=""),"",IF(L481&gt;TabelleFisse!E$6,1,""))</f>
        <v/>
      </c>
      <c r="AP481" s="36" t="str">
        <f aca="false">IF(U481="","",_xlfn.IFNA(VLOOKUP(C481,Partecipanti!$N$10:$O$1203,2,0),1))</f>
        <v/>
      </c>
      <c r="AS481" s="37" t="str">
        <f aca="false">IF(R481=1,CONCATENATE(C481," ",1),"")</f>
        <v/>
      </c>
    </row>
    <row r="482" customFormat="false" ht="100.5" hidden="false" customHeight="true" outlineLevel="0" collapsed="false">
      <c r="A482" s="25" t="s">
        <v>765</v>
      </c>
      <c r="B482" s="21" t="str">
        <f aca="false">IF(Q482="","",Q482)</f>
        <v/>
      </c>
      <c r="C482" s="26" t="str">
        <f aca="false">IF(E482="","",CONCATENATE("L",A482))</f>
        <v/>
      </c>
      <c r="D482" s="27"/>
      <c r="E482" s="42"/>
      <c r="F482" s="39" t="str">
        <f aca="false">IF(E482="","",TRIM(#REF!))</f>
        <v/>
      </c>
      <c r="G482" s="40" t="str">
        <f aca="false">IF(E482="","",TRIM(UPPER(#REF!)))</f>
        <v/>
      </c>
      <c r="H482" s="44"/>
      <c r="I482" s="44"/>
      <c r="J482" s="43"/>
      <c r="K482" s="41"/>
      <c r="L482" s="41"/>
      <c r="M482" s="45"/>
      <c r="N482" s="42"/>
      <c r="O482" s="42"/>
      <c r="Q482" s="20" t="str">
        <f aca="false">IF(AND(R482="",S482="",U482=""),"",IF(OR(R482=1,S482=1),"ERRORI / ANOMALIE","OK"))</f>
        <v/>
      </c>
      <c r="R482" s="21" t="str">
        <f aca="false">IF(U482="","",IF(SUM(X482:AC482)+SUM(AF482:AP482)&gt;0,1,""))</f>
        <v/>
      </c>
      <c r="S482" s="21" t="str">
        <f aca="false">IF(U482="","",IF(_xlfn.IFNA(VLOOKUP(CONCATENATE(C482," ",1),Partecipanti!AE$10:AF$1203,2,0),1)=1,"",1))</f>
        <v/>
      </c>
      <c r="U482" s="36" t="str">
        <f aca="false">TRIM(E482)</f>
        <v/>
      </c>
      <c r="V482" s="36"/>
      <c r="W482" s="36" t="str">
        <f aca="false">IF(R482="","",1)</f>
        <v/>
      </c>
      <c r="X482" s="36" t="str">
        <f aca="false">IF(U482="","",IF(COUNTIF(U$7:U$601,U482)=1,"",COUNTIF(U$7:U$601,U482)))</f>
        <v/>
      </c>
      <c r="Y482" s="36" t="str">
        <f aca="false">IF(X482="","",IF(X482&gt;1,1,""))</f>
        <v/>
      </c>
      <c r="Z482" s="36" t="str">
        <f aca="false">IF(U482="","",IF(LEN(TRIM(U482))&lt;&gt;10,1,""))</f>
        <v/>
      </c>
      <c r="AB482" s="36" t="str">
        <f aca="false">IF(U482="","",IF(OR(LEN(TRIM(H482))&gt;250,LEN(TRIM(H482))&lt;1),1,""))</f>
        <v/>
      </c>
      <c r="AC482" s="36" t="str">
        <f aca="false">IF(U482="","",IF(OR(LEN(TRIM(H482))&gt;220,LEN(TRIM(H482))&lt;1),1,""))</f>
        <v/>
      </c>
      <c r="AD482" s="37" t="str">
        <f aca="false">IF(U482="","",LEN(TRIM(H482)))</f>
        <v/>
      </c>
      <c r="AF482" s="36" t="str">
        <f aca="false">IF(I482="","",_xlfn.IFNA(VLOOKUP(I482,TabelleFisse!$B$4:$C$21,2,0),1))</f>
        <v/>
      </c>
      <c r="AH482" s="36" t="str">
        <f aca="false">IF(U482="","",IF(OR(ISNUMBER(J482)=0,J482&lt;0),1,""))</f>
        <v/>
      </c>
      <c r="AI482" s="36" t="str">
        <f aca="false">IF(U482="","",IF(OR(ISNUMBER(M482)=0,M482&lt;0),1,""))</f>
        <v/>
      </c>
      <c r="AK482" s="36" t="str">
        <f aca="false">IF(OR(U482="",K482=""),"",IF(OR(K482&lt;TabelleFisse!E$4,K482&gt;TabelleFisse!E$5),1,""))</f>
        <v/>
      </c>
      <c r="AL482" s="36" t="str">
        <f aca="false">IF(OR(U482="",L482=""),"",IF(OR(L482&lt;TabelleFisse!E$4,L482&gt;TabelleFisse!E$5),1,""))</f>
        <v/>
      </c>
      <c r="AM482" s="36" t="str">
        <f aca="false">IF(OR(U482="",K482=""),"",IF(K482&gt;TabelleFisse!E$6,1,""))</f>
        <v/>
      </c>
      <c r="AN482" s="36" t="str">
        <f aca="false">IF(OR(U482="",L482=""),"",IF(L482&gt;TabelleFisse!E$6,1,""))</f>
        <v/>
      </c>
      <c r="AP482" s="36" t="str">
        <f aca="false">IF(U482="","",_xlfn.IFNA(VLOOKUP(C482,Partecipanti!$N$10:$O$1203,2,0),1))</f>
        <v/>
      </c>
      <c r="AS482" s="37" t="str">
        <f aca="false">IF(R482=1,CONCATENATE(C482," ",1),"")</f>
        <v/>
      </c>
    </row>
    <row r="483" customFormat="false" ht="100.5" hidden="false" customHeight="true" outlineLevel="0" collapsed="false">
      <c r="A483" s="25" t="s">
        <v>766</v>
      </c>
      <c r="B483" s="21" t="str">
        <f aca="false">IF(Q483="","",Q483)</f>
        <v/>
      </c>
      <c r="C483" s="26" t="str">
        <f aca="false">IF(E483="","",CONCATENATE("L",A483))</f>
        <v/>
      </c>
      <c r="D483" s="27"/>
      <c r="E483" s="42"/>
      <c r="F483" s="39" t="str">
        <f aca="false">IF(E483="","",TRIM(#REF!))</f>
        <v/>
      </c>
      <c r="G483" s="40" t="str">
        <f aca="false">IF(E483="","",TRIM(UPPER(#REF!)))</f>
        <v/>
      </c>
      <c r="H483" s="44"/>
      <c r="I483" s="44"/>
      <c r="J483" s="43"/>
      <c r="K483" s="41"/>
      <c r="L483" s="41"/>
      <c r="M483" s="45"/>
      <c r="N483" s="42"/>
      <c r="O483" s="42"/>
      <c r="Q483" s="20" t="str">
        <f aca="false">IF(AND(R483="",S483="",U483=""),"",IF(OR(R483=1,S483=1),"ERRORI / ANOMALIE","OK"))</f>
        <v/>
      </c>
      <c r="R483" s="21" t="str">
        <f aca="false">IF(U483="","",IF(SUM(X483:AC483)+SUM(AF483:AP483)&gt;0,1,""))</f>
        <v/>
      </c>
      <c r="S483" s="21" t="str">
        <f aca="false">IF(U483="","",IF(_xlfn.IFNA(VLOOKUP(CONCATENATE(C483," ",1),Partecipanti!AE$10:AF$1203,2,0),1)=1,"",1))</f>
        <v/>
      </c>
      <c r="U483" s="36" t="str">
        <f aca="false">TRIM(E483)</f>
        <v/>
      </c>
      <c r="V483" s="36"/>
      <c r="W483" s="36" t="str">
        <f aca="false">IF(R483="","",1)</f>
        <v/>
      </c>
      <c r="X483" s="36" t="str">
        <f aca="false">IF(U483="","",IF(COUNTIF(U$7:U$601,U483)=1,"",COUNTIF(U$7:U$601,U483)))</f>
        <v/>
      </c>
      <c r="Y483" s="36" t="str">
        <f aca="false">IF(X483="","",IF(X483&gt;1,1,""))</f>
        <v/>
      </c>
      <c r="Z483" s="36" t="str">
        <f aca="false">IF(U483="","",IF(LEN(TRIM(U483))&lt;&gt;10,1,""))</f>
        <v/>
      </c>
      <c r="AB483" s="36" t="str">
        <f aca="false">IF(U483="","",IF(OR(LEN(TRIM(H483))&gt;250,LEN(TRIM(H483))&lt;1),1,""))</f>
        <v/>
      </c>
      <c r="AC483" s="36" t="str">
        <f aca="false">IF(U483="","",IF(OR(LEN(TRIM(H483))&gt;220,LEN(TRIM(H483))&lt;1),1,""))</f>
        <v/>
      </c>
      <c r="AD483" s="37" t="str">
        <f aca="false">IF(U483="","",LEN(TRIM(H483)))</f>
        <v/>
      </c>
      <c r="AF483" s="36" t="str">
        <f aca="false">IF(I483="","",_xlfn.IFNA(VLOOKUP(I483,TabelleFisse!$B$4:$C$21,2,0),1))</f>
        <v/>
      </c>
      <c r="AH483" s="36" t="str">
        <f aca="false">IF(U483="","",IF(OR(ISNUMBER(J483)=0,J483&lt;0),1,""))</f>
        <v/>
      </c>
      <c r="AI483" s="36" t="str">
        <f aca="false">IF(U483="","",IF(OR(ISNUMBER(M483)=0,M483&lt;0),1,""))</f>
        <v/>
      </c>
      <c r="AK483" s="36" t="str">
        <f aca="false">IF(OR(U483="",K483=""),"",IF(OR(K483&lt;TabelleFisse!E$4,K483&gt;TabelleFisse!E$5),1,""))</f>
        <v/>
      </c>
      <c r="AL483" s="36" t="str">
        <f aca="false">IF(OR(U483="",L483=""),"",IF(OR(L483&lt;TabelleFisse!E$4,L483&gt;TabelleFisse!E$5),1,""))</f>
        <v/>
      </c>
      <c r="AM483" s="36" t="str">
        <f aca="false">IF(OR(U483="",K483=""),"",IF(K483&gt;TabelleFisse!E$6,1,""))</f>
        <v/>
      </c>
      <c r="AN483" s="36" t="str">
        <f aca="false">IF(OR(U483="",L483=""),"",IF(L483&gt;TabelleFisse!E$6,1,""))</f>
        <v/>
      </c>
      <c r="AP483" s="36" t="str">
        <f aca="false">IF(U483="","",_xlfn.IFNA(VLOOKUP(C483,Partecipanti!$N$10:$O$1203,2,0),1))</f>
        <v/>
      </c>
      <c r="AS483" s="37" t="str">
        <f aca="false">IF(R483=1,CONCATENATE(C483," ",1),"")</f>
        <v/>
      </c>
    </row>
    <row r="484" customFormat="false" ht="100.5" hidden="false" customHeight="true" outlineLevel="0" collapsed="false">
      <c r="A484" s="25" t="s">
        <v>767</v>
      </c>
      <c r="B484" s="21" t="str">
        <f aca="false">IF(Q484="","",Q484)</f>
        <v/>
      </c>
      <c r="C484" s="26" t="str">
        <f aca="false">IF(E484="","",CONCATENATE("L",A484))</f>
        <v/>
      </c>
      <c r="D484" s="27"/>
      <c r="E484" s="42"/>
      <c r="F484" s="39" t="str">
        <f aca="false">IF(E484="","",TRIM(#REF!))</f>
        <v/>
      </c>
      <c r="G484" s="40" t="str">
        <f aca="false">IF(E484="","",TRIM(UPPER(#REF!)))</f>
        <v/>
      </c>
      <c r="H484" s="44"/>
      <c r="I484" s="44"/>
      <c r="J484" s="43"/>
      <c r="K484" s="41"/>
      <c r="L484" s="41"/>
      <c r="M484" s="45"/>
      <c r="N484" s="42"/>
      <c r="O484" s="42"/>
      <c r="Q484" s="20" t="str">
        <f aca="false">IF(AND(R484="",S484="",U484=""),"",IF(OR(R484=1,S484=1),"ERRORI / ANOMALIE","OK"))</f>
        <v/>
      </c>
      <c r="R484" s="21" t="str">
        <f aca="false">IF(U484="","",IF(SUM(X484:AC484)+SUM(AF484:AP484)&gt;0,1,""))</f>
        <v/>
      </c>
      <c r="S484" s="21" t="str">
        <f aca="false">IF(U484="","",IF(_xlfn.IFNA(VLOOKUP(CONCATENATE(C484," ",1),Partecipanti!AE$10:AF$1203,2,0),1)=1,"",1))</f>
        <v/>
      </c>
      <c r="U484" s="36" t="str">
        <f aca="false">TRIM(E484)</f>
        <v/>
      </c>
      <c r="V484" s="36"/>
      <c r="W484" s="36" t="str">
        <f aca="false">IF(R484="","",1)</f>
        <v/>
      </c>
      <c r="X484" s="36" t="str">
        <f aca="false">IF(U484="","",IF(COUNTIF(U$7:U$601,U484)=1,"",COUNTIF(U$7:U$601,U484)))</f>
        <v/>
      </c>
      <c r="Y484" s="36" t="str">
        <f aca="false">IF(X484="","",IF(X484&gt;1,1,""))</f>
        <v/>
      </c>
      <c r="Z484" s="36" t="str">
        <f aca="false">IF(U484="","",IF(LEN(TRIM(U484))&lt;&gt;10,1,""))</f>
        <v/>
      </c>
      <c r="AB484" s="36" t="str">
        <f aca="false">IF(U484="","",IF(OR(LEN(TRIM(H484))&gt;250,LEN(TRIM(H484))&lt;1),1,""))</f>
        <v/>
      </c>
      <c r="AC484" s="36" t="str">
        <f aca="false">IF(U484="","",IF(OR(LEN(TRIM(H484))&gt;220,LEN(TRIM(H484))&lt;1),1,""))</f>
        <v/>
      </c>
      <c r="AD484" s="37" t="str">
        <f aca="false">IF(U484="","",LEN(TRIM(H484)))</f>
        <v/>
      </c>
      <c r="AF484" s="36" t="str">
        <f aca="false">IF(I484="","",_xlfn.IFNA(VLOOKUP(I484,TabelleFisse!$B$4:$C$21,2,0),1))</f>
        <v/>
      </c>
      <c r="AH484" s="36" t="str">
        <f aca="false">IF(U484="","",IF(OR(ISNUMBER(J484)=0,J484&lt;0),1,""))</f>
        <v/>
      </c>
      <c r="AI484" s="36" t="str">
        <f aca="false">IF(U484="","",IF(OR(ISNUMBER(M484)=0,M484&lt;0),1,""))</f>
        <v/>
      </c>
      <c r="AK484" s="36" t="str">
        <f aca="false">IF(OR(U484="",K484=""),"",IF(OR(K484&lt;TabelleFisse!E$4,K484&gt;TabelleFisse!E$5),1,""))</f>
        <v/>
      </c>
      <c r="AL484" s="36" t="str">
        <f aca="false">IF(OR(U484="",L484=""),"",IF(OR(L484&lt;TabelleFisse!E$4,L484&gt;TabelleFisse!E$5),1,""))</f>
        <v/>
      </c>
      <c r="AM484" s="36" t="str">
        <f aca="false">IF(OR(U484="",K484=""),"",IF(K484&gt;TabelleFisse!E$6,1,""))</f>
        <v/>
      </c>
      <c r="AN484" s="36" t="str">
        <f aca="false">IF(OR(U484="",L484=""),"",IF(L484&gt;TabelleFisse!E$6,1,""))</f>
        <v/>
      </c>
      <c r="AP484" s="36" t="str">
        <f aca="false">IF(U484="","",_xlfn.IFNA(VLOOKUP(C484,Partecipanti!$N$10:$O$1203,2,0),1))</f>
        <v/>
      </c>
      <c r="AS484" s="37" t="str">
        <f aca="false">IF(R484=1,CONCATENATE(C484," ",1),"")</f>
        <v/>
      </c>
    </row>
    <row r="485" customFormat="false" ht="100.5" hidden="false" customHeight="true" outlineLevel="0" collapsed="false">
      <c r="A485" s="25" t="s">
        <v>768</v>
      </c>
      <c r="B485" s="21" t="str">
        <f aca="false">IF(Q485="","",Q485)</f>
        <v/>
      </c>
      <c r="C485" s="26" t="str">
        <f aca="false">IF(E485="","",CONCATENATE("L",A485))</f>
        <v/>
      </c>
      <c r="D485" s="27"/>
      <c r="E485" s="42"/>
      <c r="F485" s="39" t="str">
        <f aca="false">IF(E485="","",TRIM(#REF!))</f>
        <v/>
      </c>
      <c r="G485" s="40" t="str">
        <f aca="false">IF(E485="","",TRIM(UPPER(#REF!)))</f>
        <v/>
      </c>
      <c r="H485" s="44"/>
      <c r="I485" s="44"/>
      <c r="J485" s="43"/>
      <c r="K485" s="41"/>
      <c r="L485" s="41"/>
      <c r="M485" s="45"/>
      <c r="N485" s="42"/>
      <c r="O485" s="42"/>
      <c r="Q485" s="20" t="str">
        <f aca="false">IF(AND(R485="",S485="",U485=""),"",IF(OR(R485=1,S485=1),"ERRORI / ANOMALIE","OK"))</f>
        <v/>
      </c>
      <c r="R485" s="21" t="str">
        <f aca="false">IF(U485="","",IF(SUM(X485:AC485)+SUM(AF485:AP485)&gt;0,1,""))</f>
        <v/>
      </c>
      <c r="S485" s="21" t="str">
        <f aca="false">IF(U485="","",IF(_xlfn.IFNA(VLOOKUP(CONCATENATE(C485," ",1),Partecipanti!AE$10:AF$1203,2,0),1)=1,"",1))</f>
        <v/>
      </c>
      <c r="U485" s="36" t="str">
        <f aca="false">TRIM(E485)</f>
        <v/>
      </c>
      <c r="V485" s="36"/>
      <c r="W485" s="36" t="str">
        <f aca="false">IF(R485="","",1)</f>
        <v/>
      </c>
      <c r="X485" s="36" t="str">
        <f aca="false">IF(U485="","",IF(COUNTIF(U$7:U$601,U485)=1,"",COUNTIF(U$7:U$601,U485)))</f>
        <v/>
      </c>
      <c r="Y485" s="36" t="str">
        <f aca="false">IF(X485="","",IF(X485&gt;1,1,""))</f>
        <v/>
      </c>
      <c r="Z485" s="36" t="str">
        <f aca="false">IF(U485="","",IF(LEN(TRIM(U485))&lt;&gt;10,1,""))</f>
        <v/>
      </c>
      <c r="AB485" s="36" t="str">
        <f aca="false">IF(U485="","",IF(OR(LEN(TRIM(H485))&gt;250,LEN(TRIM(H485))&lt;1),1,""))</f>
        <v/>
      </c>
      <c r="AC485" s="36" t="str">
        <f aca="false">IF(U485="","",IF(OR(LEN(TRIM(H485))&gt;220,LEN(TRIM(H485))&lt;1),1,""))</f>
        <v/>
      </c>
      <c r="AD485" s="37" t="str">
        <f aca="false">IF(U485="","",LEN(TRIM(H485)))</f>
        <v/>
      </c>
      <c r="AF485" s="36" t="str">
        <f aca="false">IF(I485="","",_xlfn.IFNA(VLOOKUP(I485,TabelleFisse!$B$4:$C$21,2,0),1))</f>
        <v/>
      </c>
      <c r="AH485" s="36" t="str">
        <f aca="false">IF(U485="","",IF(OR(ISNUMBER(J485)=0,J485&lt;0),1,""))</f>
        <v/>
      </c>
      <c r="AI485" s="36" t="str">
        <f aca="false">IF(U485="","",IF(OR(ISNUMBER(M485)=0,M485&lt;0),1,""))</f>
        <v/>
      </c>
      <c r="AK485" s="36" t="str">
        <f aca="false">IF(OR(U485="",K485=""),"",IF(OR(K485&lt;TabelleFisse!E$4,K485&gt;TabelleFisse!E$5),1,""))</f>
        <v/>
      </c>
      <c r="AL485" s="36" t="str">
        <f aca="false">IF(OR(U485="",L485=""),"",IF(OR(L485&lt;TabelleFisse!E$4,L485&gt;TabelleFisse!E$5),1,""))</f>
        <v/>
      </c>
      <c r="AM485" s="36" t="str">
        <f aca="false">IF(OR(U485="",K485=""),"",IF(K485&gt;TabelleFisse!E$6,1,""))</f>
        <v/>
      </c>
      <c r="AN485" s="36" t="str">
        <f aca="false">IF(OR(U485="",L485=""),"",IF(L485&gt;TabelleFisse!E$6,1,""))</f>
        <v/>
      </c>
      <c r="AP485" s="36" t="str">
        <f aca="false">IF(U485="","",_xlfn.IFNA(VLOOKUP(C485,Partecipanti!$N$10:$O$1203,2,0),1))</f>
        <v/>
      </c>
      <c r="AS485" s="37" t="str">
        <f aca="false">IF(R485=1,CONCATENATE(C485," ",1),"")</f>
        <v/>
      </c>
    </row>
    <row r="486" customFormat="false" ht="100.5" hidden="false" customHeight="true" outlineLevel="0" collapsed="false">
      <c r="A486" s="25" t="s">
        <v>769</v>
      </c>
      <c r="B486" s="21" t="str">
        <f aca="false">IF(Q486="","",Q486)</f>
        <v/>
      </c>
      <c r="C486" s="26" t="str">
        <f aca="false">IF(E486="","",CONCATENATE("L",A486))</f>
        <v/>
      </c>
      <c r="D486" s="27"/>
      <c r="E486" s="42"/>
      <c r="F486" s="39" t="str">
        <f aca="false">IF(E486="","",TRIM(#REF!))</f>
        <v/>
      </c>
      <c r="G486" s="40" t="str">
        <f aca="false">IF(E486="","",TRIM(UPPER(#REF!)))</f>
        <v/>
      </c>
      <c r="H486" s="44"/>
      <c r="I486" s="44"/>
      <c r="J486" s="43"/>
      <c r="K486" s="41"/>
      <c r="L486" s="41"/>
      <c r="M486" s="45"/>
      <c r="N486" s="42"/>
      <c r="O486" s="42"/>
      <c r="Q486" s="20" t="str">
        <f aca="false">IF(AND(R486="",S486="",U486=""),"",IF(OR(R486=1,S486=1),"ERRORI / ANOMALIE","OK"))</f>
        <v/>
      </c>
      <c r="R486" s="21" t="str">
        <f aca="false">IF(U486="","",IF(SUM(X486:AC486)+SUM(AF486:AP486)&gt;0,1,""))</f>
        <v/>
      </c>
      <c r="S486" s="21" t="str">
        <f aca="false">IF(U486="","",IF(_xlfn.IFNA(VLOOKUP(CONCATENATE(C486," ",1),Partecipanti!AE$10:AF$1203,2,0),1)=1,"",1))</f>
        <v/>
      </c>
      <c r="U486" s="36" t="str">
        <f aca="false">TRIM(E486)</f>
        <v/>
      </c>
      <c r="V486" s="36"/>
      <c r="W486" s="36" t="str">
        <f aca="false">IF(R486="","",1)</f>
        <v/>
      </c>
      <c r="X486" s="36" t="str">
        <f aca="false">IF(U486="","",IF(COUNTIF(U$7:U$601,U486)=1,"",COUNTIF(U$7:U$601,U486)))</f>
        <v/>
      </c>
      <c r="Y486" s="36" t="str">
        <f aca="false">IF(X486="","",IF(X486&gt;1,1,""))</f>
        <v/>
      </c>
      <c r="Z486" s="36" t="str">
        <f aca="false">IF(U486="","",IF(LEN(TRIM(U486))&lt;&gt;10,1,""))</f>
        <v/>
      </c>
      <c r="AB486" s="36" t="str">
        <f aca="false">IF(U486="","",IF(OR(LEN(TRIM(H486))&gt;250,LEN(TRIM(H486))&lt;1),1,""))</f>
        <v/>
      </c>
      <c r="AC486" s="36" t="str">
        <f aca="false">IF(U486="","",IF(OR(LEN(TRIM(H486))&gt;220,LEN(TRIM(H486))&lt;1),1,""))</f>
        <v/>
      </c>
      <c r="AD486" s="37" t="str">
        <f aca="false">IF(U486="","",LEN(TRIM(H486)))</f>
        <v/>
      </c>
      <c r="AF486" s="36" t="str">
        <f aca="false">IF(I486="","",_xlfn.IFNA(VLOOKUP(I486,TabelleFisse!$B$4:$C$21,2,0),1))</f>
        <v/>
      </c>
      <c r="AH486" s="36" t="str">
        <f aca="false">IF(U486="","",IF(OR(ISNUMBER(J486)=0,J486&lt;0),1,""))</f>
        <v/>
      </c>
      <c r="AI486" s="36" t="str">
        <f aca="false">IF(U486="","",IF(OR(ISNUMBER(M486)=0,M486&lt;0),1,""))</f>
        <v/>
      </c>
      <c r="AK486" s="36" t="str">
        <f aca="false">IF(OR(U486="",K486=""),"",IF(OR(K486&lt;TabelleFisse!E$4,K486&gt;TabelleFisse!E$5),1,""))</f>
        <v/>
      </c>
      <c r="AL486" s="36" t="str">
        <f aca="false">IF(OR(U486="",L486=""),"",IF(OR(L486&lt;TabelleFisse!E$4,L486&gt;TabelleFisse!E$5),1,""))</f>
        <v/>
      </c>
      <c r="AM486" s="36" t="str">
        <f aca="false">IF(OR(U486="",K486=""),"",IF(K486&gt;TabelleFisse!E$6,1,""))</f>
        <v/>
      </c>
      <c r="AN486" s="36" t="str">
        <f aca="false">IF(OR(U486="",L486=""),"",IF(L486&gt;TabelleFisse!E$6,1,""))</f>
        <v/>
      </c>
      <c r="AP486" s="36" t="str">
        <f aca="false">IF(U486="","",_xlfn.IFNA(VLOOKUP(C486,Partecipanti!$N$10:$O$1203,2,0),1))</f>
        <v/>
      </c>
      <c r="AS486" s="37" t="str">
        <f aca="false">IF(R486=1,CONCATENATE(C486," ",1),"")</f>
        <v/>
      </c>
    </row>
    <row r="487" customFormat="false" ht="100.5" hidden="false" customHeight="true" outlineLevel="0" collapsed="false">
      <c r="A487" s="25" t="s">
        <v>770</v>
      </c>
      <c r="B487" s="21" t="str">
        <f aca="false">IF(Q487="","",Q487)</f>
        <v/>
      </c>
      <c r="C487" s="26" t="str">
        <f aca="false">IF(E487="","",CONCATENATE("L",A487))</f>
        <v/>
      </c>
      <c r="D487" s="27"/>
      <c r="E487" s="42"/>
      <c r="F487" s="39" t="str">
        <f aca="false">IF(E487="","",TRIM(#REF!))</f>
        <v/>
      </c>
      <c r="G487" s="40" t="str">
        <f aca="false">IF(E487="","",TRIM(UPPER(#REF!)))</f>
        <v/>
      </c>
      <c r="H487" s="44"/>
      <c r="I487" s="44"/>
      <c r="J487" s="43"/>
      <c r="K487" s="41"/>
      <c r="L487" s="41"/>
      <c r="M487" s="45"/>
      <c r="N487" s="42"/>
      <c r="O487" s="42"/>
      <c r="Q487" s="20" t="str">
        <f aca="false">IF(AND(R487="",S487="",U487=""),"",IF(OR(R487=1,S487=1),"ERRORI / ANOMALIE","OK"))</f>
        <v/>
      </c>
      <c r="R487" s="21" t="str">
        <f aca="false">IF(U487="","",IF(SUM(X487:AC487)+SUM(AF487:AP487)&gt;0,1,""))</f>
        <v/>
      </c>
      <c r="S487" s="21" t="str">
        <f aca="false">IF(U487="","",IF(_xlfn.IFNA(VLOOKUP(CONCATENATE(C487," ",1),Partecipanti!AE$10:AF$1203,2,0),1)=1,"",1))</f>
        <v/>
      </c>
      <c r="U487" s="36" t="str">
        <f aca="false">TRIM(E487)</f>
        <v/>
      </c>
      <c r="V487" s="36"/>
      <c r="W487" s="36" t="str">
        <f aca="false">IF(R487="","",1)</f>
        <v/>
      </c>
      <c r="X487" s="36" t="str">
        <f aca="false">IF(U487="","",IF(COUNTIF(U$7:U$601,U487)=1,"",COUNTIF(U$7:U$601,U487)))</f>
        <v/>
      </c>
      <c r="Y487" s="36" t="str">
        <f aca="false">IF(X487="","",IF(X487&gt;1,1,""))</f>
        <v/>
      </c>
      <c r="Z487" s="36" t="str">
        <f aca="false">IF(U487="","",IF(LEN(TRIM(U487))&lt;&gt;10,1,""))</f>
        <v/>
      </c>
      <c r="AB487" s="36" t="str">
        <f aca="false">IF(U487="","",IF(OR(LEN(TRIM(H487))&gt;250,LEN(TRIM(H487))&lt;1),1,""))</f>
        <v/>
      </c>
      <c r="AC487" s="36" t="str">
        <f aca="false">IF(U487="","",IF(OR(LEN(TRIM(H487))&gt;220,LEN(TRIM(H487))&lt;1),1,""))</f>
        <v/>
      </c>
      <c r="AD487" s="37" t="str">
        <f aca="false">IF(U487="","",LEN(TRIM(H487)))</f>
        <v/>
      </c>
      <c r="AF487" s="36" t="str">
        <f aca="false">IF(I487="","",_xlfn.IFNA(VLOOKUP(I487,TabelleFisse!$B$4:$C$21,2,0),1))</f>
        <v/>
      </c>
      <c r="AH487" s="36" t="str">
        <f aca="false">IF(U487="","",IF(OR(ISNUMBER(J487)=0,J487&lt;0),1,""))</f>
        <v/>
      </c>
      <c r="AI487" s="36" t="str">
        <f aca="false">IF(U487="","",IF(OR(ISNUMBER(M487)=0,M487&lt;0),1,""))</f>
        <v/>
      </c>
      <c r="AK487" s="36" t="str">
        <f aca="false">IF(OR(U487="",K487=""),"",IF(OR(K487&lt;TabelleFisse!E$4,K487&gt;TabelleFisse!E$5),1,""))</f>
        <v/>
      </c>
      <c r="AL487" s="36" t="str">
        <f aca="false">IF(OR(U487="",L487=""),"",IF(OR(L487&lt;TabelleFisse!E$4,L487&gt;TabelleFisse!E$5),1,""))</f>
        <v/>
      </c>
      <c r="AM487" s="36" t="str">
        <f aca="false">IF(OR(U487="",K487=""),"",IF(K487&gt;TabelleFisse!E$6,1,""))</f>
        <v/>
      </c>
      <c r="AN487" s="36" t="str">
        <f aca="false">IF(OR(U487="",L487=""),"",IF(L487&gt;TabelleFisse!E$6,1,""))</f>
        <v/>
      </c>
      <c r="AP487" s="36" t="str">
        <f aca="false">IF(U487="","",_xlfn.IFNA(VLOOKUP(C487,Partecipanti!$N$10:$O$1203,2,0),1))</f>
        <v/>
      </c>
      <c r="AS487" s="37" t="str">
        <f aca="false">IF(R487=1,CONCATENATE(C487," ",1),"")</f>
        <v/>
      </c>
    </row>
    <row r="488" customFormat="false" ht="100.5" hidden="false" customHeight="true" outlineLevel="0" collapsed="false">
      <c r="A488" s="25" t="s">
        <v>771</v>
      </c>
      <c r="B488" s="21" t="str">
        <f aca="false">IF(Q488="","",Q488)</f>
        <v/>
      </c>
      <c r="C488" s="26" t="str">
        <f aca="false">IF(E488="","",CONCATENATE("L",A488))</f>
        <v/>
      </c>
      <c r="D488" s="27"/>
      <c r="E488" s="42"/>
      <c r="F488" s="39" t="str">
        <f aca="false">IF(E488="","",TRIM(#REF!))</f>
        <v/>
      </c>
      <c r="G488" s="40" t="str">
        <f aca="false">IF(E488="","",TRIM(UPPER(#REF!)))</f>
        <v/>
      </c>
      <c r="H488" s="44"/>
      <c r="I488" s="44"/>
      <c r="J488" s="43"/>
      <c r="K488" s="41"/>
      <c r="L488" s="41"/>
      <c r="M488" s="45"/>
      <c r="N488" s="42"/>
      <c r="O488" s="42"/>
      <c r="Q488" s="20" t="str">
        <f aca="false">IF(AND(R488="",S488="",U488=""),"",IF(OR(R488=1,S488=1),"ERRORI / ANOMALIE","OK"))</f>
        <v/>
      </c>
      <c r="R488" s="21" t="str">
        <f aca="false">IF(U488="","",IF(SUM(X488:AC488)+SUM(AF488:AP488)&gt;0,1,""))</f>
        <v/>
      </c>
      <c r="S488" s="21" t="str">
        <f aca="false">IF(U488="","",IF(_xlfn.IFNA(VLOOKUP(CONCATENATE(C488," ",1),Partecipanti!AE$10:AF$1203,2,0),1)=1,"",1))</f>
        <v/>
      </c>
      <c r="U488" s="36" t="str">
        <f aca="false">TRIM(E488)</f>
        <v/>
      </c>
      <c r="V488" s="36"/>
      <c r="W488" s="36" t="str">
        <f aca="false">IF(R488="","",1)</f>
        <v/>
      </c>
      <c r="X488" s="36" t="str">
        <f aca="false">IF(U488="","",IF(COUNTIF(U$7:U$601,U488)=1,"",COUNTIF(U$7:U$601,U488)))</f>
        <v/>
      </c>
      <c r="Y488" s="36" t="str">
        <f aca="false">IF(X488="","",IF(X488&gt;1,1,""))</f>
        <v/>
      </c>
      <c r="Z488" s="36" t="str">
        <f aca="false">IF(U488="","",IF(LEN(TRIM(U488))&lt;&gt;10,1,""))</f>
        <v/>
      </c>
      <c r="AB488" s="36" t="str">
        <f aca="false">IF(U488="","",IF(OR(LEN(TRIM(H488))&gt;250,LEN(TRIM(H488))&lt;1),1,""))</f>
        <v/>
      </c>
      <c r="AC488" s="36" t="str">
        <f aca="false">IF(U488="","",IF(OR(LEN(TRIM(H488))&gt;220,LEN(TRIM(H488))&lt;1),1,""))</f>
        <v/>
      </c>
      <c r="AD488" s="37" t="str">
        <f aca="false">IF(U488="","",LEN(TRIM(H488)))</f>
        <v/>
      </c>
      <c r="AF488" s="36" t="str">
        <f aca="false">IF(I488="","",_xlfn.IFNA(VLOOKUP(I488,TabelleFisse!$B$4:$C$21,2,0),1))</f>
        <v/>
      </c>
      <c r="AH488" s="36" t="str">
        <f aca="false">IF(U488="","",IF(OR(ISNUMBER(J488)=0,J488&lt;0),1,""))</f>
        <v/>
      </c>
      <c r="AI488" s="36" t="str">
        <f aca="false">IF(U488="","",IF(OR(ISNUMBER(M488)=0,M488&lt;0),1,""))</f>
        <v/>
      </c>
      <c r="AK488" s="36" t="str">
        <f aca="false">IF(OR(U488="",K488=""),"",IF(OR(K488&lt;TabelleFisse!E$4,K488&gt;TabelleFisse!E$5),1,""))</f>
        <v/>
      </c>
      <c r="AL488" s="36" t="str">
        <f aca="false">IF(OR(U488="",L488=""),"",IF(OR(L488&lt;TabelleFisse!E$4,L488&gt;TabelleFisse!E$5),1,""))</f>
        <v/>
      </c>
      <c r="AM488" s="36" t="str">
        <f aca="false">IF(OR(U488="",K488=""),"",IF(K488&gt;TabelleFisse!E$6,1,""))</f>
        <v/>
      </c>
      <c r="AN488" s="36" t="str">
        <f aca="false">IF(OR(U488="",L488=""),"",IF(L488&gt;TabelleFisse!E$6,1,""))</f>
        <v/>
      </c>
      <c r="AP488" s="36" t="str">
        <f aca="false">IF(U488="","",_xlfn.IFNA(VLOOKUP(C488,Partecipanti!$N$10:$O$1203,2,0),1))</f>
        <v/>
      </c>
      <c r="AS488" s="37" t="str">
        <f aca="false">IF(R488=1,CONCATENATE(C488," ",1),"")</f>
        <v/>
      </c>
    </row>
    <row r="489" customFormat="false" ht="100.5" hidden="false" customHeight="true" outlineLevel="0" collapsed="false">
      <c r="A489" s="25" t="s">
        <v>772</v>
      </c>
      <c r="B489" s="21" t="str">
        <f aca="false">IF(Q489="","",Q489)</f>
        <v/>
      </c>
      <c r="C489" s="26" t="str">
        <f aca="false">IF(E489="","",CONCATENATE("L",A489))</f>
        <v/>
      </c>
      <c r="D489" s="27"/>
      <c r="E489" s="42"/>
      <c r="F489" s="39" t="str">
        <f aca="false">IF(E489="","",TRIM(#REF!))</f>
        <v/>
      </c>
      <c r="G489" s="40" t="str">
        <f aca="false">IF(E489="","",TRIM(UPPER(#REF!)))</f>
        <v/>
      </c>
      <c r="H489" s="44"/>
      <c r="I489" s="44"/>
      <c r="J489" s="43"/>
      <c r="K489" s="41"/>
      <c r="L489" s="41"/>
      <c r="M489" s="45"/>
      <c r="N489" s="42"/>
      <c r="O489" s="42"/>
      <c r="Q489" s="20" t="str">
        <f aca="false">IF(AND(R489="",S489="",U489=""),"",IF(OR(R489=1,S489=1),"ERRORI / ANOMALIE","OK"))</f>
        <v/>
      </c>
      <c r="R489" s="21" t="str">
        <f aca="false">IF(U489="","",IF(SUM(X489:AC489)+SUM(AF489:AP489)&gt;0,1,""))</f>
        <v/>
      </c>
      <c r="S489" s="21" t="str">
        <f aca="false">IF(U489="","",IF(_xlfn.IFNA(VLOOKUP(CONCATENATE(C489," ",1),Partecipanti!AE$10:AF$1203,2,0),1)=1,"",1))</f>
        <v/>
      </c>
      <c r="U489" s="36" t="str">
        <f aca="false">TRIM(E489)</f>
        <v/>
      </c>
      <c r="V489" s="36"/>
      <c r="W489" s="36" t="str">
        <f aca="false">IF(R489="","",1)</f>
        <v/>
      </c>
      <c r="X489" s="36" t="str">
        <f aca="false">IF(U489="","",IF(COUNTIF(U$7:U$601,U489)=1,"",COUNTIF(U$7:U$601,U489)))</f>
        <v/>
      </c>
      <c r="Y489" s="36" t="str">
        <f aca="false">IF(X489="","",IF(X489&gt;1,1,""))</f>
        <v/>
      </c>
      <c r="Z489" s="36" t="str">
        <f aca="false">IF(U489="","",IF(LEN(TRIM(U489))&lt;&gt;10,1,""))</f>
        <v/>
      </c>
      <c r="AB489" s="36" t="str">
        <f aca="false">IF(U489="","",IF(OR(LEN(TRIM(H489))&gt;250,LEN(TRIM(H489))&lt;1),1,""))</f>
        <v/>
      </c>
      <c r="AC489" s="36" t="str">
        <f aca="false">IF(U489="","",IF(OR(LEN(TRIM(H489))&gt;220,LEN(TRIM(H489))&lt;1),1,""))</f>
        <v/>
      </c>
      <c r="AD489" s="37" t="str">
        <f aca="false">IF(U489="","",LEN(TRIM(H489)))</f>
        <v/>
      </c>
      <c r="AF489" s="36" t="str">
        <f aca="false">IF(I489="","",_xlfn.IFNA(VLOOKUP(I489,TabelleFisse!$B$4:$C$21,2,0),1))</f>
        <v/>
      </c>
      <c r="AH489" s="36" t="str">
        <f aca="false">IF(U489="","",IF(OR(ISNUMBER(J489)=0,J489&lt;0),1,""))</f>
        <v/>
      </c>
      <c r="AI489" s="36" t="str">
        <f aca="false">IF(U489="","",IF(OR(ISNUMBER(M489)=0,M489&lt;0),1,""))</f>
        <v/>
      </c>
      <c r="AK489" s="36" t="str">
        <f aca="false">IF(OR(U489="",K489=""),"",IF(OR(K489&lt;TabelleFisse!E$4,K489&gt;TabelleFisse!E$5),1,""))</f>
        <v/>
      </c>
      <c r="AL489" s="36" t="str">
        <f aca="false">IF(OR(U489="",L489=""),"",IF(OR(L489&lt;TabelleFisse!E$4,L489&gt;TabelleFisse!E$5),1,""))</f>
        <v/>
      </c>
      <c r="AM489" s="36" t="str">
        <f aca="false">IF(OR(U489="",K489=""),"",IF(K489&gt;TabelleFisse!E$6,1,""))</f>
        <v/>
      </c>
      <c r="AN489" s="36" t="str">
        <f aca="false">IF(OR(U489="",L489=""),"",IF(L489&gt;TabelleFisse!E$6,1,""))</f>
        <v/>
      </c>
      <c r="AP489" s="36" t="str">
        <f aca="false">IF(U489="","",_xlfn.IFNA(VLOOKUP(C489,Partecipanti!$N$10:$O$1203,2,0),1))</f>
        <v/>
      </c>
      <c r="AS489" s="37" t="str">
        <f aca="false">IF(R489=1,CONCATENATE(C489," ",1),"")</f>
        <v/>
      </c>
    </row>
    <row r="490" customFormat="false" ht="100.5" hidden="false" customHeight="true" outlineLevel="0" collapsed="false">
      <c r="A490" s="25" t="s">
        <v>773</v>
      </c>
      <c r="B490" s="21" t="str">
        <f aca="false">IF(Q490="","",Q490)</f>
        <v/>
      </c>
      <c r="C490" s="26" t="str">
        <f aca="false">IF(E490="","",CONCATENATE("L",A490))</f>
        <v/>
      </c>
      <c r="D490" s="27"/>
      <c r="E490" s="42"/>
      <c r="F490" s="39" t="str">
        <f aca="false">IF(E490="","",TRIM(#REF!))</f>
        <v/>
      </c>
      <c r="G490" s="40" t="str">
        <f aca="false">IF(E490="","",TRIM(UPPER(#REF!)))</f>
        <v/>
      </c>
      <c r="H490" s="44"/>
      <c r="I490" s="44"/>
      <c r="J490" s="43"/>
      <c r="K490" s="41"/>
      <c r="L490" s="41"/>
      <c r="M490" s="45"/>
      <c r="N490" s="42"/>
      <c r="O490" s="42"/>
      <c r="Q490" s="20" t="str">
        <f aca="false">IF(AND(R490="",S490="",U490=""),"",IF(OR(R490=1,S490=1),"ERRORI / ANOMALIE","OK"))</f>
        <v/>
      </c>
      <c r="R490" s="21" t="str">
        <f aca="false">IF(U490="","",IF(SUM(X490:AC490)+SUM(AF490:AP490)&gt;0,1,""))</f>
        <v/>
      </c>
      <c r="S490" s="21" t="str">
        <f aca="false">IF(U490="","",IF(_xlfn.IFNA(VLOOKUP(CONCATENATE(C490," ",1),Partecipanti!AE$10:AF$1203,2,0),1)=1,"",1))</f>
        <v/>
      </c>
      <c r="U490" s="36" t="str">
        <f aca="false">TRIM(E490)</f>
        <v/>
      </c>
      <c r="V490" s="36"/>
      <c r="W490" s="36" t="str">
        <f aca="false">IF(R490="","",1)</f>
        <v/>
      </c>
      <c r="X490" s="36" t="str">
        <f aca="false">IF(U490="","",IF(COUNTIF(U$7:U$601,U490)=1,"",COUNTIF(U$7:U$601,U490)))</f>
        <v/>
      </c>
      <c r="Y490" s="36" t="str">
        <f aca="false">IF(X490="","",IF(X490&gt;1,1,""))</f>
        <v/>
      </c>
      <c r="Z490" s="36" t="str">
        <f aca="false">IF(U490="","",IF(LEN(TRIM(U490))&lt;&gt;10,1,""))</f>
        <v/>
      </c>
      <c r="AB490" s="36" t="str">
        <f aca="false">IF(U490="","",IF(OR(LEN(TRIM(H490))&gt;250,LEN(TRIM(H490))&lt;1),1,""))</f>
        <v/>
      </c>
      <c r="AC490" s="36" t="str">
        <f aca="false">IF(U490="","",IF(OR(LEN(TRIM(H490))&gt;220,LEN(TRIM(H490))&lt;1),1,""))</f>
        <v/>
      </c>
      <c r="AD490" s="37" t="str">
        <f aca="false">IF(U490="","",LEN(TRIM(H490)))</f>
        <v/>
      </c>
      <c r="AF490" s="36" t="str">
        <f aca="false">IF(I490="","",_xlfn.IFNA(VLOOKUP(I490,TabelleFisse!$B$4:$C$21,2,0),1))</f>
        <v/>
      </c>
      <c r="AH490" s="36" t="str">
        <f aca="false">IF(U490="","",IF(OR(ISNUMBER(J490)=0,J490&lt;0),1,""))</f>
        <v/>
      </c>
      <c r="AI490" s="36" t="str">
        <f aca="false">IF(U490="","",IF(OR(ISNUMBER(M490)=0,M490&lt;0),1,""))</f>
        <v/>
      </c>
      <c r="AK490" s="36" t="str">
        <f aca="false">IF(OR(U490="",K490=""),"",IF(OR(K490&lt;TabelleFisse!E$4,K490&gt;TabelleFisse!E$5),1,""))</f>
        <v/>
      </c>
      <c r="AL490" s="36" t="str">
        <f aca="false">IF(OR(U490="",L490=""),"",IF(OR(L490&lt;TabelleFisse!E$4,L490&gt;TabelleFisse!E$5),1,""))</f>
        <v/>
      </c>
      <c r="AM490" s="36" t="str">
        <f aca="false">IF(OR(U490="",K490=""),"",IF(K490&gt;TabelleFisse!E$6,1,""))</f>
        <v/>
      </c>
      <c r="AN490" s="36" t="str">
        <f aca="false">IF(OR(U490="",L490=""),"",IF(L490&gt;TabelleFisse!E$6,1,""))</f>
        <v/>
      </c>
      <c r="AP490" s="36" t="str">
        <f aca="false">IF(U490="","",_xlfn.IFNA(VLOOKUP(C490,Partecipanti!$N$10:$O$1203,2,0),1))</f>
        <v/>
      </c>
      <c r="AS490" s="37" t="str">
        <f aca="false">IF(R490=1,CONCATENATE(C490," ",1),"")</f>
        <v/>
      </c>
    </row>
    <row r="491" customFormat="false" ht="100.5" hidden="false" customHeight="true" outlineLevel="0" collapsed="false">
      <c r="A491" s="25" t="s">
        <v>774</v>
      </c>
      <c r="B491" s="21" t="str">
        <f aca="false">IF(Q491="","",Q491)</f>
        <v/>
      </c>
      <c r="C491" s="26" t="str">
        <f aca="false">IF(E491="","",CONCATENATE("L",A491))</f>
        <v/>
      </c>
      <c r="D491" s="27"/>
      <c r="E491" s="42"/>
      <c r="F491" s="39" t="str">
        <f aca="false">IF(E491="","",TRIM(#REF!))</f>
        <v/>
      </c>
      <c r="G491" s="40" t="str">
        <f aca="false">IF(E491="","",TRIM(UPPER(#REF!)))</f>
        <v/>
      </c>
      <c r="H491" s="44"/>
      <c r="I491" s="44"/>
      <c r="J491" s="43"/>
      <c r="K491" s="41"/>
      <c r="L491" s="41"/>
      <c r="M491" s="45"/>
      <c r="N491" s="42"/>
      <c r="O491" s="42"/>
      <c r="Q491" s="20" t="str">
        <f aca="false">IF(AND(R491="",S491="",U491=""),"",IF(OR(R491=1,S491=1),"ERRORI / ANOMALIE","OK"))</f>
        <v/>
      </c>
      <c r="R491" s="21" t="str">
        <f aca="false">IF(U491="","",IF(SUM(X491:AC491)+SUM(AF491:AP491)&gt;0,1,""))</f>
        <v/>
      </c>
      <c r="S491" s="21" t="str">
        <f aca="false">IF(U491="","",IF(_xlfn.IFNA(VLOOKUP(CONCATENATE(C491," ",1),Partecipanti!AE$10:AF$1203,2,0),1)=1,"",1))</f>
        <v/>
      </c>
      <c r="U491" s="36" t="str">
        <f aca="false">TRIM(E491)</f>
        <v/>
      </c>
      <c r="V491" s="36"/>
      <c r="W491" s="36" t="str">
        <f aca="false">IF(R491="","",1)</f>
        <v/>
      </c>
      <c r="X491" s="36" t="str">
        <f aca="false">IF(U491="","",IF(COUNTIF(U$7:U$601,U491)=1,"",COUNTIF(U$7:U$601,U491)))</f>
        <v/>
      </c>
      <c r="Y491" s="36" t="str">
        <f aca="false">IF(X491="","",IF(X491&gt;1,1,""))</f>
        <v/>
      </c>
      <c r="Z491" s="36" t="str">
        <f aca="false">IF(U491="","",IF(LEN(TRIM(U491))&lt;&gt;10,1,""))</f>
        <v/>
      </c>
      <c r="AB491" s="36" t="str">
        <f aca="false">IF(U491="","",IF(OR(LEN(TRIM(H491))&gt;250,LEN(TRIM(H491))&lt;1),1,""))</f>
        <v/>
      </c>
      <c r="AC491" s="36" t="str">
        <f aca="false">IF(U491="","",IF(OR(LEN(TRIM(H491))&gt;220,LEN(TRIM(H491))&lt;1),1,""))</f>
        <v/>
      </c>
      <c r="AD491" s="37" t="str">
        <f aca="false">IF(U491="","",LEN(TRIM(H491)))</f>
        <v/>
      </c>
      <c r="AF491" s="36" t="str">
        <f aca="false">IF(I491="","",_xlfn.IFNA(VLOOKUP(I491,TabelleFisse!$B$4:$C$21,2,0),1))</f>
        <v/>
      </c>
      <c r="AH491" s="36" t="str">
        <f aca="false">IF(U491="","",IF(OR(ISNUMBER(J491)=0,J491&lt;0),1,""))</f>
        <v/>
      </c>
      <c r="AI491" s="36" t="str">
        <f aca="false">IF(U491="","",IF(OR(ISNUMBER(M491)=0,M491&lt;0),1,""))</f>
        <v/>
      </c>
      <c r="AK491" s="36" t="str">
        <f aca="false">IF(OR(U491="",K491=""),"",IF(OR(K491&lt;TabelleFisse!E$4,K491&gt;TabelleFisse!E$5),1,""))</f>
        <v/>
      </c>
      <c r="AL491" s="36" t="str">
        <f aca="false">IF(OR(U491="",L491=""),"",IF(OR(L491&lt;TabelleFisse!E$4,L491&gt;TabelleFisse!E$5),1,""))</f>
        <v/>
      </c>
      <c r="AM491" s="36" t="str">
        <f aca="false">IF(OR(U491="",K491=""),"",IF(K491&gt;TabelleFisse!E$6,1,""))</f>
        <v/>
      </c>
      <c r="AN491" s="36" t="str">
        <f aca="false">IF(OR(U491="",L491=""),"",IF(L491&gt;TabelleFisse!E$6,1,""))</f>
        <v/>
      </c>
      <c r="AP491" s="36" t="str">
        <f aca="false">IF(U491="","",_xlfn.IFNA(VLOOKUP(C491,Partecipanti!$N$10:$O$1203,2,0),1))</f>
        <v/>
      </c>
      <c r="AS491" s="37" t="str">
        <f aca="false">IF(R491=1,CONCATENATE(C491," ",1),"")</f>
        <v/>
      </c>
    </row>
    <row r="492" customFormat="false" ht="100.5" hidden="false" customHeight="true" outlineLevel="0" collapsed="false">
      <c r="A492" s="25" t="s">
        <v>775</v>
      </c>
      <c r="B492" s="21" t="str">
        <f aca="false">IF(Q492="","",Q492)</f>
        <v/>
      </c>
      <c r="C492" s="26" t="str">
        <f aca="false">IF(E492="","",CONCATENATE("L",A492))</f>
        <v/>
      </c>
      <c r="D492" s="27"/>
      <c r="E492" s="42"/>
      <c r="F492" s="39" t="str">
        <f aca="false">IF(E492="","",TRIM(#REF!))</f>
        <v/>
      </c>
      <c r="G492" s="40" t="str">
        <f aca="false">IF(E492="","",TRIM(UPPER(#REF!)))</f>
        <v/>
      </c>
      <c r="H492" s="44"/>
      <c r="I492" s="44"/>
      <c r="J492" s="43"/>
      <c r="K492" s="41"/>
      <c r="L492" s="41"/>
      <c r="M492" s="45"/>
      <c r="N492" s="42"/>
      <c r="O492" s="42"/>
      <c r="Q492" s="20" t="str">
        <f aca="false">IF(AND(R492="",S492="",U492=""),"",IF(OR(R492=1,S492=1),"ERRORI / ANOMALIE","OK"))</f>
        <v/>
      </c>
      <c r="R492" s="21" t="str">
        <f aca="false">IF(U492="","",IF(SUM(X492:AC492)+SUM(AF492:AP492)&gt;0,1,""))</f>
        <v/>
      </c>
      <c r="S492" s="21" t="str">
        <f aca="false">IF(U492="","",IF(_xlfn.IFNA(VLOOKUP(CONCATENATE(C492," ",1),Partecipanti!AE$10:AF$1203,2,0),1)=1,"",1))</f>
        <v/>
      </c>
      <c r="U492" s="36" t="str">
        <f aca="false">TRIM(E492)</f>
        <v/>
      </c>
      <c r="V492" s="36"/>
      <c r="W492" s="36" t="str">
        <f aca="false">IF(R492="","",1)</f>
        <v/>
      </c>
      <c r="X492" s="36" t="str">
        <f aca="false">IF(U492="","",IF(COUNTIF(U$7:U$601,U492)=1,"",COUNTIF(U$7:U$601,U492)))</f>
        <v/>
      </c>
      <c r="Y492" s="36" t="str">
        <f aca="false">IF(X492="","",IF(X492&gt;1,1,""))</f>
        <v/>
      </c>
      <c r="Z492" s="36" t="str">
        <f aca="false">IF(U492="","",IF(LEN(TRIM(U492))&lt;&gt;10,1,""))</f>
        <v/>
      </c>
      <c r="AB492" s="36" t="str">
        <f aca="false">IF(U492="","",IF(OR(LEN(TRIM(H492))&gt;250,LEN(TRIM(H492))&lt;1),1,""))</f>
        <v/>
      </c>
      <c r="AC492" s="36" t="str">
        <f aca="false">IF(U492="","",IF(OR(LEN(TRIM(H492))&gt;220,LEN(TRIM(H492))&lt;1),1,""))</f>
        <v/>
      </c>
      <c r="AD492" s="37" t="str">
        <f aca="false">IF(U492="","",LEN(TRIM(H492)))</f>
        <v/>
      </c>
      <c r="AF492" s="36" t="str">
        <f aca="false">IF(I492="","",_xlfn.IFNA(VLOOKUP(I492,TabelleFisse!$B$4:$C$21,2,0),1))</f>
        <v/>
      </c>
      <c r="AH492" s="36" t="str">
        <f aca="false">IF(U492="","",IF(OR(ISNUMBER(J492)=0,J492&lt;0),1,""))</f>
        <v/>
      </c>
      <c r="AI492" s="36" t="str">
        <f aca="false">IF(U492="","",IF(OR(ISNUMBER(M492)=0,M492&lt;0),1,""))</f>
        <v/>
      </c>
      <c r="AK492" s="36" t="str">
        <f aca="false">IF(OR(U492="",K492=""),"",IF(OR(K492&lt;TabelleFisse!E$4,K492&gt;TabelleFisse!E$5),1,""))</f>
        <v/>
      </c>
      <c r="AL492" s="36" t="str">
        <f aca="false">IF(OR(U492="",L492=""),"",IF(OR(L492&lt;TabelleFisse!E$4,L492&gt;TabelleFisse!E$5),1,""))</f>
        <v/>
      </c>
      <c r="AM492" s="36" t="str">
        <f aca="false">IF(OR(U492="",K492=""),"",IF(K492&gt;TabelleFisse!E$6,1,""))</f>
        <v/>
      </c>
      <c r="AN492" s="36" t="str">
        <f aca="false">IF(OR(U492="",L492=""),"",IF(L492&gt;TabelleFisse!E$6,1,""))</f>
        <v/>
      </c>
      <c r="AP492" s="36" t="str">
        <f aca="false">IF(U492="","",_xlfn.IFNA(VLOOKUP(C492,Partecipanti!$N$10:$O$1203,2,0),1))</f>
        <v/>
      </c>
      <c r="AS492" s="37" t="str">
        <f aca="false">IF(R492=1,CONCATENATE(C492," ",1),"")</f>
        <v/>
      </c>
    </row>
    <row r="493" customFormat="false" ht="100.5" hidden="false" customHeight="true" outlineLevel="0" collapsed="false">
      <c r="A493" s="25" t="s">
        <v>776</v>
      </c>
      <c r="B493" s="21" t="str">
        <f aca="false">IF(Q493="","",Q493)</f>
        <v/>
      </c>
      <c r="C493" s="26" t="str">
        <f aca="false">IF(E493="","",CONCATENATE("L",A493))</f>
        <v/>
      </c>
      <c r="D493" s="27"/>
      <c r="E493" s="42"/>
      <c r="F493" s="39" t="str">
        <f aca="false">IF(E493="","",TRIM(#REF!))</f>
        <v/>
      </c>
      <c r="G493" s="40" t="str">
        <f aca="false">IF(E493="","",TRIM(UPPER(#REF!)))</f>
        <v/>
      </c>
      <c r="H493" s="44"/>
      <c r="I493" s="44"/>
      <c r="J493" s="43"/>
      <c r="K493" s="41"/>
      <c r="L493" s="41"/>
      <c r="M493" s="45"/>
      <c r="N493" s="42"/>
      <c r="O493" s="42"/>
      <c r="Q493" s="20" t="str">
        <f aca="false">IF(AND(R493="",S493="",U493=""),"",IF(OR(R493=1,S493=1),"ERRORI / ANOMALIE","OK"))</f>
        <v/>
      </c>
      <c r="R493" s="21" t="str">
        <f aca="false">IF(U493="","",IF(SUM(X493:AC493)+SUM(AF493:AP493)&gt;0,1,""))</f>
        <v/>
      </c>
      <c r="S493" s="21" t="str">
        <f aca="false">IF(U493="","",IF(_xlfn.IFNA(VLOOKUP(CONCATENATE(C493," ",1),Partecipanti!AE$10:AF$1203,2,0),1)=1,"",1))</f>
        <v/>
      </c>
      <c r="U493" s="36" t="str">
        <f aca="false">TRIM(E493)</f>
        <v/>
      </c>
      <c r="V493" s="36"/>
      <c r="W493" s="36" t="str">
        <f aca="false">IF(R493="","",1)</f>
        <v/>
      </c>
      <c r="X493" s="36" t="str">
        <f aca="false">IF(U493="","",IF(COUNTIF(U$7:U$601,U493)=1,"",COUNTIF(U$7:U$601,U493)))</f>
        <v/>
      </c>
      <c r="Y493" s="36" t="str">
        <f aca="false">IF(X493="","",IF(X493&gt;1,1,""))</f>
        <v/>
      </c>
      <c r="Z493" s="36" t="str">
        <f aca="false">IF(U493="","",IF(LEN(TRIM(U493))&lt;&gt;10,1,""))</f>
        <v/>
      </c>
      <c r="AB493" s="36" t="str">
        <f aca="false">IF(U493="","",IF(OR(LEN(TRIM(H493))&gt;250,LEN(TRIM(H493))&lt;1),1,""))</f>
        <v/>
      </c>
      <c r="AC493" s="36" t="str">
        <f aca="false">IF(U493="","",IF(OR(LEN(TRIM(H493))&gt;220,LEN(TRIM(H493))&lt;1),1,""))</f>
        <v/>
      </c>
      <c r="AD493" s="37" t="str">
        <f aca="false">IF(U493="","",LEN(TRIM(H493)))</f>
        <v/>
      </c>
      <c r="AF493" s="36" t="str">
        <f aca="false">IF(I493="","",_xlfn.IFNA(VLOOKUP(I493,TabelleFisse!$B$4:$C$21,2,0),1))</f>
        <v/>
      </c>
      <c r="AH493" s="36" t="str">
        <f aca="false">IF(U493="","",IF(OR(ISNUMBER(J493)=0,J493&lt;0),1,""))</f>
        <v/>
      </c>
      <c r="AI493" s="36" t="str">
        <f aca="false">IF(U493="","",IF(OR(ISNUMBER(M493)=0,M493&lt;0),1,""))</f>
        <v/>
      </c>
      <c r="AK493" s="36" t="str">
        <f aca="false">IF(OR(U493="",K493=""),"",IF(OR(K493&lt;TabelleFisse!E$4,K493&gt;TabelleFisse!E$5),1,""))</f>
        <v/>
      </c>
      <c r="AL493" s="36" t="str">
        <f aca="false">IF(OR(U493="",L493=""),"",IF(OR(L493&lt;TabelleFisse!E$4,L493&gt;TabelleFisse!E$5),1,""))</f>
        <v/>
      </c>
      <c r="AM493" s="36" t="str">
        <f aca="false">IF(OR(U493="",K493=""),"",IF(K493&gt;TabelleFisse!E$6,1,""))</f>
        <v/>
      </c>
      <c r="AN493" s="36" t="str">
        <f aca="false">IF(OR(U493="",L493=""),"",IF(L493&gt;TabelleFisse!E$6,1,""))</f>
        <v/>
      </c>
      <c r="AP493" s="36" t="str">
        <f aca="false">IF(U493="","",_xlfn.IFNA(VLOOKUP(C493,Partecipanti!$N$10:$O$1203,2,0),1))</f>
        <v/>
      </c>
      <c r="AS493" s="37" t="str">
        <f aca="false">IF(R493=1,CONCATENATE(C493," ",1),"")</f>
        <v/>
      </c>
    </row>
    <row r="494" customFormat="false" ht="100.5" hidden="false" customHeight="true" outlineLevel="0" collapsed="false">
      <c r="A494" s="25" t="s">
        <v>777</v>
      </c>
      <c r="B494" s="21" t="str">
        <f aca="false">IF(Q494="","",Q494)</f>
        <v/>
      </c>
      <c r="C494" s="26" t="str">
        <f aca="false">IF(E494="","",CONCATENATE("L",A494))</f>
        <v/>
      </c>
      <c r="D494" s="27"/>
      <c r="E494" s="42"/>
      <c r="F494" s="39" t="str">
        <f aca="false">IF(E494="","",TRIM(#REF!))</f>
        <v/>
      </c>
      <c r="G494" s="40" t="str">
        <f aca="false">IF(E494="","",TRIM(UPPER(#REF!)))</f>
        <v/>
      </c>
      <c r="H494" s="44"/>
      <c r="I494" s="44"/>
      <c r="J494" s="43"/>
      <c r="K494" s="41"/>
      <c r="L494" s="41"/>
      <c r="M494" s="45"/>
      <c r="N494" s="42"/>
      <c r="O494" s="42"/>
      <c r="Q494" s="20" t="str">
        <f aca="false">IF(AND(R494="",S494="",U494=""),"",IF(OR(R494=1,S494=1),"ERRORI / ANOMALIE","OK"))</f>
        <v/>
      </c>
      <c r="R494" s="21" t="str">
        <f aca="false">IF(U494="","",IF(SUM(X494:AC494)+SUM(AF494:AP494)&gt;0,1,""))</f>
        <v/>
      </c>
      <c r="S494" s="21" t="str">
        <f aca="false">IF(U494="","",IF(_xlfn.IFNA(VLOOKUP(CONCATENATE(C494," ",1),Partecipanti!AE$10:AF$1203,2,0),1)=1,"",1))</f>
        <v/>
      </c>
      <c r="U494" s="36" t="str">
        <f aca="false">TRIM(E494)</f>
        <v/>
      </c>
      <c r="V494" s="36"/>
      <c r="W494" s="36" t="str">
        <f aca="false">IF(R494="","",1)</f>
        <v/>
      </c>
      <c r="X494" s="36" t="str">
        <f aca="false">IF(U494="","",IF(COUNTIF(U$7:U$601,U494)=1,"",COUNTIF(U$7:U$601,U494)))</f>
        <v/>
      </c>
      <c r="Y494" s="36" t="str">
        <f aca="false">IF(X494="","",IF(X494&gt;1,1,""))</f>
        <v/>
      </c>
      <c r="Z494" s="36" t="str">
        <f aca="false">IF(U494="","",IF(LEN(TRIM(U494))&lt;&gt;10,1,""))</f>
        <v/>
      </c>
      <c r="AB494" s="36" t="str">
        <f aca="false">IF(U494="","",IF(OR(LEN(TRIM(H494))&gt;250,LEN(TRIM(H494))&lt;1),1,""))</f>
        <v/>
      </c>
      <c r="AC494" s="36" t="str">
        <f aca="false">IF(U494="","",IF(OR(LEN(TRIM(H494))&gt;220,LEN(TRIM(H494))&lt;1),1,""))</f>
        <v/>
      </c>
      <c r="AD494" s="37" t="str">
        <f aca="false">IF(U494="","",LEN(TRIM(H494)))</f>
        <v/>
      </c>
      <c r="AF494" s="36" t="str">
        <f aca="false">IF(I494="","",_xlfn.IFNA(VLOOKUP(I494,TabelleFisse!$B$4:$C$21,2,0),1))</f>
        <v/>
      </c>
      <c r="AH494" s="36" t="str">
        <f aca="false">IF(U494="","",IF(OR(ISNUMBER(J494)=0,J494&lt;0),1,""))</f>
        <v/>
      </c>
      <c r="AI494" s="36" t="str">
        <f aca="false">IF(U494="","",IF(OR(ISNUMBER(M494)=0,M494&lt;0),1,""))</f>
        <v/>
      </c>
      <c r="AK494" s="36" t="str">
        <f aca="false">IF(OR(U494="",K494=""),"",IF(OR(K494&lt;TabelleFisse!E$4,K494&gt;TabelleFisse!E$5),1,""))</f>
        <v/>
      </c>
      <c r="AL494" s="36" t="str">
        <f aca="false">IF(OR(U494="",L494=""),"",IF(OR(L494&lt;TabelleFisse!E$4,L494&gt;TabelleFisse!E$5),1,""))</f>
        <v/>
      </c>
      <c r="AM494" s="36" t="str">
        <f aca="false">IF(OR(U494="",K494=""),"",IF(K494&gt;TabelleFisse!E$6,1,""))</f>
        <v/>
      </c>
      <c r="AN494" s="36" t="str">
        <f aca="false">IF(OR(U494="",L494=""),"",IF(L494&gt;TabelleFisse!E$6,1,""))</f>
        <v/>
      </c>
      <c r="AP494" s="36" t="str">
        <f aca="false">IF(U494="","",_xlfn.IFNA(VLOOKUP(C494,Partecipanti!$N$10:$O$1203,2,0),1))</f>
        <v/>
      </c>
      <c r="AS494" s="37" t="str">
        <f aca="false">IF(R494=1,CONCATENATE(C494," ",1),"")</f>
        <v/>
      </c>
    </row>
    <row r="495" customFormat="false" ht="100.5" hidden="false" customHeight="true" outlineLevel="0" collapsed="false">
      <c r="A495" s="25" t="s">
        <v>778</v>
      </c>
      <c r="B495" s="21" t="str">
        <f aca="false">IF(Q495="","",Q495)</f>
        <v/>
      </c>
      <c r="C495" s="26" t="str">
        <f aca="false">IF(E495="","",CONCATENATE("L",A495))</f>
        <v/>
      </c>
      <c r="D495" s="27"/>
      <c r="E495" s="42"/>
      <c r="F495" s="39" t="str">
        <f aca="false">IF(E495="","",TRIM(#REF!))</f>
        <v/>
      </c>
      <c r="G495" s="40" t="str">
        <f aca="false">IF(E495="","",TRIM(UPPER(#REF!)))</f>
        <v/>
      </c>
      <c r="H495" s="44"/>
      <c r="I495" s="44"/>
      <c r="J495" s="43"/>
      <c r="K495" s="41"/>
      <c r="L495" s="41"/>
      <c r="M495" s="45"/>
      <c r="N495" s="42"/>
      <c r="O495" s="42"/>
      <c r="Q495" s="20" t="str">
        <f aca="false">IF(AND(R495="",S495="",U495=""),"",IF(OR(R495=1,S495=1),"ERRORI / ANOMALIE","OK"))</f>
        <v/>
      </c>
      <c r="R495" s="21" t="str">
        <f aca="false">IF(U495="","",IF(SUM(X495:AC495)+SUM(AF495:AP495)&gt;0,1,""))</f>
        <v/>
      </c>
      <c r="S495" s="21" t="str">
        <f aca="false">IF(U495="","",IF(_xlfn.IFNA(VLOOKUP(CONCATENATE(C495," ",1),Partecipanti!AE$10:AF$1203,2,0),1)=1,"",1))</f>
        <v/>
      </c>
      <c r="U495" s="36" t="str">
        <f aca="false">TRIM(E495)</f>
        <v/>
      </c>
      <c r="V495" s="36"/>
      <c r="W495" s="36" t="str">
        <f aca="false">IF(R495="","",1)</f>
        <v/>
      </c>
      <c r="X495" s="36" t="str">
        <f aca="false">IF(U495="","",IF(COUNTIF(U$7:U$601,U495)=1,"",COUNTIF(U$7:U$601,U495)))</f>
        <v/>
      </c>
      <c r="Y495" s="36" t="str">
        <f aca="false">IF(X495="","",IF(X495&gt;1,1,""))</f>
        <v/>
      </c>
      <c r="Z495" s="36" t="str">
        <f aca="false">IF(U495="","",IF(LEN(TRIM(U495))&lt;&gt;10,1,""))</f>
        <v/>
      </c>
      <c r="AB495" s="36" t="str">
        <f aca="false">IF(U495="","",IF(OR(LEN(TRIM(H495))&gt;250,LEN(TRIM(H495))&lt;1),1,""))</f>
        <v/>
      </c>
      <c r="AC495" s="36" t="str">
        <f aca="false">IF(U495="","",IF(OR(LEN(TRIM(H495))&gt;220,LEN(TRIM(H495))&lt;1),1,""))</f>
        <v/>
      </c>
      <c r="AD495" s="37" t="str">
        <f aca="false">IF(U495="","",LEN(TRIM(H495)))</f>
        <v/>
      </c>
      <c r="AF495" s="36" t="str">
        <f aca="false">IF(I495="","",_xlfn.IFNA(VLOOKUP(I495,TabelleFisse!$B$4:$C$21,2,0),1))</f>
        <v/>
      </c>
      <c r="AH495" s="36" t="str">
        <f aca="false">IF(U495="","",IF(OR(ISNUMBER(J495)=0,J495&lt;0),1,""))</f>
        <v/>
      </c>
      <c r="AI495" s="36" t="str">
        <f aca="false">IF(U495="","",IF(OR(ISNUMBER(M495)=0,M495&lt;0),1,""))</f>
        <v/>
      </c>
      <c r="AK495" s="36" t="str">
        <f aca="false">IF(OR(U495="",K495=""),"",IF(OR(K495&lt;TabelleFisse!E$4,K495&gt;TabelleFisse!E$5),1,""))</f>
        <v/>
      </c>
      <c r="AL495" s="36" t="str">
        <f aca="false">IF(OR(U495="",L495=""),"",IF(OR(L495&lt;TabelleFisse!E$4,L495&gt;TabelleFisse!E$5),1,""))</f>
        <v/>
      </c>
      <c r="AM495" s="36" t="str">
        <f aca="false">IF(OR(U495="",K495=""),"",IF(K495&gt;TabelleFisse!E$6,1,""))</f>
        <v/>
      </c>
      <c r="AN495" s="36" t="str">
        <f aca="false">IF(OR(U495="",L495=""),"",IF(L495&gt;TabelleFisse!E$6,1,""))</f>
        <v/>
      </c>
      <c r="AP495" s="36" t="str">
        <f aca="false">IF(U495="","",_xlfn.IFNA(VLOOKUP(C495,Partecipanti!$N$10:$O$1203,2,0),1))</f>
        <v/>
      </c>
      <c r="AS495" s="37" t="str">
        <f aca="false">IF(R495=1,CONCATENATE(C495," ",1),"")</f>
        <v/>
      </c>
    </row>
    <row r="496" customFormat="false" ht="100.5" hidden="false" customHeight="true" outlineLevel="0" collapsed="false">
      <c r="A496" s="25" t="s">
        <v>779</v>
      </c>
      <c r="B496" s="21" t="str">
        <f aca="false">IF(Q496="","",Q496)</f>
        <v/>
      </c>
      <c r="C496" s="26" t="str">
        <f aca="false">IF(E496="","",CONCATENATE("L",A496))</f>
        <v/>
      </c>
      <c r="D496" s="27"/>
      <c r="E496" s="42"/>
      <c r="F496" s="39" t="str">
        <f aca="false">IF(E496="","",TRIM(#REF!))</f>
        <v/>
      </c>
      <c r="G496" s="40" t="str">
        <f aca="false">IF(E496="","",TRIM(UPPER(#REF!)))</f>
        <v/>
      </c>
      <c r="H496" s="44"/>
      <c r="I496" s="44"/>
      <c r="J496" s="43"/>
      <c r="K496" s="41"/>
      <c r="L496" s="41"/>
      <c r="M496" s="45"/>
      <c r="N496" s="42"/>
      <c r="O496" s="42"/>
      <c r="Q496" s="20" t="str">
        <f aca="false">IF(AND(R496="",S496="",U496=""),"",IF(OR(R496=1,S496=1),"ERRORI / ANOMALIE","OK"))</f>
        <v/>
      </c>
      <c r="R496" s="21" t="str">
        <f aca="false">IF(U496="","",IF(SUM(X496:AC496)+SUM(AF496:AP496)&gt;0,1,""))</f>
        <v/>
      </c>
      <c r="S496" s="21" t="str">
        <f aca="false">IF(U496="","",IF(_xlfn.IFNA(VLOOKUP(CONCATENATE(C496," ",1),Partecipanti!AE$10:AF$1203,2,0),1)=1,"",1))</f>
        <v/>
      </c>
      <c r="U496" s="36" t="str">
        <f aca="false">TRIM(E496)</f>
        <v/>
      </c>
      <c r="V496" s="36"/>
      <c r="W496" s="36" t="str">
        <f aca="false">IF(R496="","",1)</f>
        <v/>
      </c>
      <c r="X496" s="36" t="str">
        <f aca="false">IF(U496="","",IF(COUNTIF(U$7:U$601,U496)=1,"",COUNTIF(U$7:U$601,U496)))</f>
        <v/>
      </c>
      <c r="Y496" s="36" t="str">
        <f aca="false">IF(X496="","",IF(X496&gt;1,1,""))</f>
        <v/>
      </c>
      <c r="Z496" s="36" t="str">
        <f aca="false">IF(U496="","",IF(LEN(TRIM(U496))&lt;&gt;10,1,""))</f>
        <v/>
      </c>
      <c r="AB496" s="36" t="str">
        <f aca="false">IF(U496="","",IF(OR(LEN(TRIM(H496))&gt;250,LEN(TRIM(H496))&lt;1),1,""))</f>
        <v/>
      </c>
      <c r="AC496" s="36" t="str">
        <f aca="false">IF(U496="","",IF(OR(LEN(TRIM(H496))&gt;220,LEN(TRIM(H496))&lt;1),1,""))</f>
        <v/>
      </c>
      <c r="AD496" s="37" t="str">
        <f aca="false">IF(U496="","",LEN(TRIM(H496)))</f>
        <v/>
      </c>
      <c r="AF496" s="36" t="str">
        <f aca="false">IF(I496="","",_xlfn.IFNA(VLOOKUP(I496,TabelleFisse!$B$4:$C$21,2,0),1))</f>
        <v/>
      </c>
      <c r="AH496" s="36" t="str">
        <f aca="false">IF(U496="","",IF(OR(ISNUMBER(J496)=0,J496&lt;0),1,""))</f>
        <v/>
      </c>
      <c r="AI496" s="36" t="str">
        <f aca="false">IF(U496="","",IF(OR(ISNUMBER(M496)=0,M496&lt;0),1,""))</f>
        <v/>
      </c>
      <c r="AK496" s="36" t="str">
        <f aca="false">IF(OR(U496="",K496=""),"",IF(OR(K496&lt;TabelleFisse!E$4,K496&gt;TabelleFisse!E$5),1,""))</f>
        <v/>
      </c>
      <c r="AL496" s="36" t="str">
        <f aca="false">IF(OR(U496="",L496=""),"",IF(OR(L496&lt;TabelleFisse!E$4,L496&gt;TabelleFisse!E$5),1,""))</f>
        <v/>
      </c>
      <c r="AM496" s="36" t="str">
        <f aca="false">IF(OR(U496="",K496=""),"",IF(K496&gt;TabelleFisse!E$6,1,""))</f>
        <v/>
      </c>
      <c r="AN496" s="36" t="str">
        <f aca="false">IF(OR(U496="",L496=""),"",IF(L496&gt;TabelleFisse!E$6,1,""))</f>
        <v/>
      </c>
      <c r="AP496" s="36" t="str">
        <f aca="false">IF(U496="","",_xlfn.IFNA(VLOOKUP(C496,Partecipanti!$N$10:$O$1203,2,0),1))</f>
        <v/>
      </c>
      <c r="AS496" s="37" t="str">
        <f aca="false">IF(R496=1,CONCATENATE(C496," ",1),"")</f>
        <v/>
      </c>
    </row>
    <row r="497" customFormat="false" ht="100.5" hidden="false" customHeight="true" outlineLevel="0" collapsed="false">
      <c r="A497" s="25" t="s">
        <v>780</v>
      </c>
      <c r="B497" s="21" t="str">
        <f aca="false">IF(Q497="","",Q497)</f>
        <v/>
      </c>
      <c r="C497" s="26" t="str">
        <f aca="false">IF(E497="","",CONCATENATE("L",A497))</f>
        <v/>
      </c>
      <c r="D497" s="27"/>
      <c r="E497" s="42"/>
      <c r="F497" s="39" t="str">
        <f aca="false">IF(E497="","",TRIM(#REF!))</f>
        <v/>
      </c>
      <c r="G497" s="40" t="str">
        <f aca="false">IF(E497="","",TRIM(UPPER(#REF!)))</f>
        <v/>
      </c>
      <c r="H497" s="44"/>
      <c r="I497" s="44"/>
      <c r="J497" s="43"/>
      <c r="K497" s="41"/>
      <c r="L497" s="41"/>
      <c r="M497" s="45"/>
      <c r="N497" s="42"/>
      <c r="O497" s="42"/>
      <c r="Q497" s="20" t="str">
        <f aca="false">IF(AND(R497="",S497="",U497=""),"",IF(OR(R497=1,S497=1),"ERRORI / ANOMALIE","OK"))</f>
        <v/>
      </c>
      <c r="R497" s="21" t="str">
        <f aca="false">IF(U497="","",IF(SUM(X497:AC497)+SUM(AF497:AP497)&gt;0,1,""))</f>
        <v/>
      </c>
      <c r="S497" s="21" t="str">
        <f aca="false">IF(U497="","",IF(_xlfn.IFNA(VLOOKUP(CONCATENATE(C497," ",1),Partecipanti!AE$10:AF$1203,2,0),1)=1,"",1))</f>
        <v/>
      </c>
      <c r="U497" s="36" t="str">
        <f aca="false">TRIM(E497)</f>
        <v/>
      </c>
      <c r="V497" s="36"/>
      <c r="W497" s="36" t="str">
        <f aca="false">IF(R497="","",1)</f>
        <v/>
      </c>
      <c r="X497" s="36" t="str">
        <f aca="false">IF(U497="","",IF(COUNTIF(U$7:U$601,U497)=1,"",COUNTIF(U$7:U$601,U497)))</f>
        <v/>
      </c>
      <c r="Y497" s="36" t="str">
        <f aca="false">IF(X497="","",IF(X497&gt;1,1,""))</f>
        <v/>
      </c>
      <c r="Z497" s="36" t="str">
        <f aca="false">IF(U497="","",IF(LEN(TRIM(U497))&lt;&gt;10,1,""))</f>
        <v/>
      </c>
      <c r="AB497" s="36" t="str">
        <f aca="false">IF(U497="","",IF(OR(LEN(TRIM(H497))&gt;250,LEN(TRIM(H497))&lt;1),1,""))</f>
        <v/>
      </c>
      <c r="AC497" s="36" t="str">
        <f aca="false">IF(U497="","",IF(OR(LEN(TRIM(H497))&gt;220,LEN(TRIM(H497))&lt;1),1,""))</f>
        <v/>
      </c>
      <c r="AD497" s="37" t="str">
        <f aca="false">IF(U497="","",LEN(TRIM(H497)))</f>
        <v/>
      </c>
      <c r="AF497" s="36" t="str">
        <f aca="false">IF(I497="","",_xlfn.IFNA(VLOOKUP(I497,TabelleFisse!$B$4:$C$21,2,0),1))</f>
        <v/>
      </c>
      <c r="AH497" s="36" t="str">
        <f aca="false">IF(U497="","",IF(OR(ISNUMBER(J497)=0,J497&lt;0),1,""))</f>
        <v/>
      </c>
      <c r="AI497" s="36" t="str">
        <f aca="false">IF(U497="","",IF(OR(ISNUMBER(M497)=0,M497&lt;0),1,""))</f>
        <v/>
      </c>
      <c r="AK497" s="36" t="str">
        <f aca="false">IF(OR(U497="",K497=""),"",IF(OR(K497&lt;TabelleFisse!E$4,K497&gt;TabelleFisse!E$5),1,""))</f>
        <v/>
      </c>
      <c r="AL497" s="36" t="str">
        <f aca="false">IF(OR(U497="",L497=""),"",IF(OR(L497&lt;TabelleFisse!E$4,L497&gt;TabelleFisse!E$5),1,""))</f>
        <v/>
      </c>
      <c r="AM497" s="36" t="str">
        <f aca="false">IF(OR(U497="",K497=""),"",IF(K497&gt;TabelleFisse!E$6,1,""))</f>
        <v/>
      </c>
      <c r="AN497" s="36" t="str">
        <f aca="false">IF(OR(U497="",L497=""),"",IF(L497&gt;TabelleFisse!E$6,1,""))</f>
        <v/>
      </c>
      <c r="AP497" s="36" t="str">
        <f aca="false">IF(U497="","",_xlfn.IFNA(VLOOKUP(C497,Partecipanti!$N$10:$O$1203,2,0),1))</f>
        <v/>
      </c>
      <c r="AS497" s="37" t="str">
        <f aca="false">IF(R497=1,CONCATENATE(C497," ",1),"")</f>
        <v/>
      </c>
    </row>
    <row r="498" customFormat="false" ht="100.5" hidden="false" customHeight="true" outlineLevel="0" collapsed="false">
      <c r="A498" s="25" t="s">
        <v>781</v>
      </c>
      <c r="B498" s="21" t="str">
        <f aca="false">IF(Q498="","",Q498)</f>
        <v/>
      </c>
      <c r="C498" s="26" t="str">
        <f aca="false">IF(E498="","",CONCATENATE("L",A498))</f>
        <v/>
      </c>
      <c r="D498" s="27"/>
      <c r="E498" s="42"/>
      <c r="F498" s="39" t="str">
        <f aca="false">IF(E498="","",TRIM(#REF!))</f>
        <v/>
      </c>
      <c r="G498" s="40" t="str">
        <f aca="false">IF(E498="","",TRIM(UPPER(#REF!)))</f>
        <v/>
      </c>
      <c r="H498" s="44"/>
      <c r="I498" s="44"/>
      <c r="J498" s="43"/>
      <c r="K498" s="41"/>
      <c r="L498" s="41"/>
      <c r="M498" s="45"/>
      <c r="N498" s="42"/>
      <c r="O498" s="42"/>
      <c r="Q498" s="20" t="str">
        <f aca="false">IF(AND(R498="",S498="",U498=""),"",IF(OR(R498=1,S498=1),"ERRORI / ANOMALIE","OK"))</f>
        <v/>
      </c>
      <c r="R498" s="21" t="str">
        <f aca="false">IF(U498="","",IF(SUM(X498:AC498)+SUM(AF498:AP498)&gt;0,1,""))</f>
        <v/>
      </c>
      <c r="S498" s="21" t="str">
        <f aca="false">IF(U498="","",IF(_xlfn.IFNA(VLOOKUP(CONCATENATE(C498," ",1),Partecipanti!AE$10:AF$1203,2,0),1)=1,"",1))</f>
        <v/>
      </c>
      <c r="U498" s="36" t="str">
        <f aca="false">TRIM(E498)</f>
        <v/>
      </c>
      <c r="V498" s="36"/>
      <c r="W498" s="36" t="str">
        <f aca="false">IF(R498="","",1)</f>
        <v/>
      </c>
      <c r="X498" s="36" t="str">
        <f aca="false">IF(U498="","",IF(COUNTIF(U$7:U$601,U498)=1,"",COUNTIF(U$7:U$601,U498)))</f>
        <v/>
      </c>
      <c r="Y498" s="36" t="str">
        <f aca="false">IF(X498="","",IF(X498&gt;1,1,""))</f>
        <v/>
      </c>
      <c r="Z498" s="36" t="str">
        <f aca="false">IF(U498="","",IF(LEN(TRIM(U498))&lt;&gt;10,1,""))</f>
        <v/>
      </c>
      <c r="AB498" s="36" t="str">
        <f aca="false">IF(U498="","",IF(OR(LEN(TRIM(H498))&gt;250,LEN(TRIM(H498))&lt;1),1,""))</f>
        <v/>
      </c>
      <c r="AC498" s="36" t="str">
        <f aca="false">IF(U498="","",IF(OR(LEN(TRIM(H498))&gt;220,LEN(TRIM(H498))&lt;1),1,""))</f>
        <v/>
      </c>
      <c r="AD498" s="37" t="str">
        <f aca="false">IF(U498="","",LEN(TRIM(H498)))</f>
        <v/>
      </c>
      <c r="AF498" s="36" t="str">
        <f aca="false">IF(I498="","",_xlfn.IFNA(VLOOKUP(I498,TabelleFisse!$B$4:$C$21,2,0),1))</f>
        <v/>
      </c>
      <c r="AH498" s="36" t="str">
        <f aca="false">IF(U498="","",IF(OR(ISNUMBER(J498)=0,J498&lt;0),1,""))</f>
        <v/>
      </c>
      <c r="AI498" s="36" t="str">
        <f aca="false">IF(U498="","",IF(OR(ISNUMBER(M498)=0,M498&lt;0),1,""))</f>
        <v/>
      </c>
      <c r="AK498" s="36" t="str">
        <f aca="false">IF(OR(U498="",K498=""),"",IF(OR(K498&lt;TabelleFisse!E$4,K498&gt;TabelleFisse!E$5),1,""))</f>
        <v/>
      </c>
      <c r="AL498" s="36" t="str">
        <f aca="false">IF(OR(U498="",L498=""),"",IF(OR(L498&lt;TabelleFisse!E$4,L498&gt;TabelleFisse!E$5),1,""))</f>
        <v/>
      </c>
      <c r="AM498" s="36" t="str">
        <f aca="false">IF(OR(U498="",K498=""),"",IF(K498&gt;TabelleFisse!E$6,1,""))</f>
        <v/>
      </c>
      <c r="AN498" s="36" t="str">
        <f aca="false">IF(OR(U498="",L498=""),"",IF(L498&gt;TabelleFisse!E$6,1,""))</f>
        <v/>
      </c>
      <c r="AP498" s="36" t="str">
        <f aca="false">IF(U498="","",_xlfn.IFNA(VLOOKUP(C498,Partecipanti!$N$10:$O$1203,2,0),1))</f>
        <v/>
      </c>
      <c r="AS498" s="37" t="str">
        <f aca="false">IF(R498=1,CONCATENATE(C498," ",1),"")</f>
        <v/>
      </c>
    </row>
    <row r="499" customFormat="false" ht="100.5" hidden="false" customHeight="true" outlineLevel="0" collapsed="false">
      <c r="A499" s="25" t="s">
        <v>782</v>
      </c>
      <c r="B499" s="21" t="str">
        <f aca="false">IF(Q499="","",Q499)</f>
        <v/>
      </c>
      <c r="C499" s="26" t="str">
        <f aca="false">IF(E499="","",CONCATENATE("L",A499))</f>
        <v/>
      </c>
      <c r="D499" s="27"/>
      <c r="E499" s="42"/>
      <c r="F499" s="39" t="str">
        <f aca="false">IF(E499="","",TRIM(#REF!))</f>
        <v/>
      </c>
      <c r="G499" s="40" t="str">
        <f aca="false">IF(E499="","",TRIM(UPPER(#REF!)))</f>
        <v/>
      </c>
      <c r="H499" s="44"/>
      <c r="I499" s="44"/>
      <c r="J499" s="43"/>
      <c r="K499" s="41"/>
      <c r="L499" s="41"/>
      <c r="M499" s="45"/>
      <c r="N499" s="42"/>
      <c r="O499" s="42"/>
      <c r="Q499" s="20" t="str">
        <f aca="false">IF(AND(R499="",S499="",U499=""),"",IF(OR(R499=1,S499=1),"ERRORI / ANOMALIE","OK"))</f>
        <v/>
      </c>
      <c r="R499" s="21" t="str">
        <f aca="false">IF(U499="","",IF(SUM(X499:AC499)+SUM(AF499:AP499)&gt;0,1,""))</f>
        <v/>
      </c>
      <c r="S499" s="21" t="str">
        <f aca="false">IF(U499="","",IF(_xlfn.IFNA(VLOOKUP(CONCATENATE(C499," ",1),Partecipanti!AE$10:AF$1203,2,0),1)=1,"",1))</f>
        <v/>
      </c>
      <c r="U499" s="36" t="str">
        <f aca="false">TRIM(E499)</f>
        <v/>
      </c>
      <c r="V499" s="36"/>
      <c r="W499" s="36" t="str">
        <f aca="false">IF(R499="","",1)</f>
        <v/>
      </c>
      <c r="X499" s="36" t="str">
        <f aca="false">IF(U499="","",IF(COUNTIF(U$7:U$601,U499)=1,"",COUNTIF(U$7:U$601,U499)))</f>
        <v/>
      </c>
      <c r="Y499" s="36" t="str">
        <f aca="false">IF(X499="","",IF(X499&gt;1,1,""))</f>
        <v/>
      </c>
      <c r="Z499" s="36" t="str">
        <f aca="false">IF(U499="","",IF(LEN(TRIM(U499))&lt;&gt;10,1,""))</f>
        <v/>
      </c>
      <c r="AB499" s="36" t="str">
        <f aca="false">IF(U499="","",IF(OR(LEN(TRIM(H499))&gt;250,LEN(TRIM(H499))&lt;1),1,""))</f>
        <v/>
      </c>
      <c r="AC499" s="36" t="str">
        <f aca="false">IF(U499="","",IF(OR(LEN(TRIM(H499))&gt;220,LEN(TRIM(H499))&lt;1),1,""))</f>
        <v/>
      </c>
      <c r="AD499" s="37" t="str">
        <f aca="false">IF(U499="","",LEN(TRIM(H499)))</f>
        <v/>
      </c>
      <c r="AF499" s="36" t="str">
        <f aca="false">IF(I499="","",_xlfn.IFNA(VLOOKUP(I499,TabelleFisse!$B$4:$C$21,2,0),1))</f>
        <v/>
      </c>
      <c r="AH499" s="36" t="str">
        <f aca="false">IF(U499="","",IF(OR(ISNUMBER(J499)=0,J499&lt;0),1,""))</f>
        <v/>
      </c>
      <c r="AI499" s="36" t="str">
        <f aca="false">IF(U499="","",IF(OR(ISNUMBER(M499)=0,M499&lt;0),1,""))</f>
        <v/>
      </c>
      <c r="AK499" s="36" t="str">
        <f aca="false">IF(OR(U499="",K499=""),"",IF(OR(K499&lt;TabelleFisse!E$4,K499&gt;TabelleFisse!E$5),1,""))</f>
        <v/>
      </c>
      <c r="AL499" s="36" t="str">
        <f aca="false">IF(OR(U499="",L499=""),"",IF(OR(L499&lt;TabelleFisse!E$4,L499&gt;TabelleFisse!E$5),1,""))</f>
        <v/>
      </c>
      <c r="AM499" s="36" t="str">
        <f aca="false">IF(OR(U499="",K499=""),"",IF(K499&gt;TabelleFisse!E$6,1,""))</f>
        <v/>
      </c>
      <c r="AN499" s="36" t="str">
        <f aca="false">IF(OR(U499="",L499=""),"",IF(L499&gt;TabelleFisse!E$6,1,""))</f>
        <v/>
      </c>
      <c r="AP499" s="36" t="str">
        <f aca="false">IF(U499="","",_xlfn.IFNA(VLOOKUP(C499,Partecipanti!$N$10:$O$1203,2,0),1))</f>
        <v/>
      </c>
      <c r="AS499" s="37" t="str">
        <f aca="false">IF(R499=1,CONCATENATE(C499," ",1),"")</f>
        <v/>
      </c>
    </row>
    <row r="500" customFormat="false" ht="100.5" hidden="false" customHeight="true" outlineLevel="0" collapsed="false">
      <c r="A500" s="25" t="s">
        <v>783</v>
      </c>
      <c r="B500" s="21" t="str">
        <f aca="false">IF(Q500="","",Q500)</f>
        <v/>
      </c>
      <c r="C500" s="26" t="str">
        <f aca="false">IF(E500="","",CONCATENATE("L",A500))</f>
        <v/>
      </c>
      <c r="D500" s="27"/>
      <c r="E500" s="42"/>
      <c r="F500" s="39" t="str">
        <f aca="false">IF(E500="","",TRIM(#REF!))</f>
        <v/>
      </c>
      <c r="G500" s="40" t="str">
        <f aca="false">IF(E500="","",TRIM(UPPER(#REF!)))</f>
        <v/>
      </c>
      <c r="H500" s="44"/>
      <c r="I500" s="44"/>
      <c r="J500" s="43"/>
      <c r="K500" s="41"/>
      <c r="L500" s="41"/>
      <c r="M500" s="45"/>
      <c r="N500" s="42"/>
      <c r="O500" s="42"/>
      <c r="Q500" s="20" t="str">
        <f aca="false">IF(AND(R500="",S500="",U500=""),"",IF(OR(R500=1,S500=1),"ERRORI / ANOMALIE","OK"))</f>
        <v/>
      </c>
      <c r="R500" s="21" t="str">
        <f aca="false">IF(U500="","",IF(SUM(X500:AC500)+SUM(AF500:AP500)&gt;0,1,""))</f>
        <v/>
      </c>
      <c r="S500" s="21" t="str">
        <f aca="false">IF(U500="","",IF(_xlfn.IFNA(VLOOKUP(CONCATENATE(C500," ",1),Partecipanti!AE$10:AF$1203,2,0),1)=1,"",1))</f>
        <v/>
      </c>
      <c r="U500" s="36" t="str">
        <f aca="false">TRIM(E500)</f>
        <v/>
      </c>
      <c r="V500" s="36"/>
      <c r="W500" s="36" t="str">
        <f aca="false">IF(R500="","",1)</f>
        <v/>
      </c>
      <c r="X500" s="36" t="str">
        <f aca="false">IF(U500="","",IF(COUNTIF(U$7:U$601,U500)=1,"",COUNTIF(U$7:U$601,U500)))</f>
        <v/>
      </c>
      <c r="Y500" s="36" t="str">
        <f aca="false">IF(X500="","",IF(X500&gt;1,1,""))</f>
        <v/>
      </c>
      <c r="Z500" s="36" t="str">
        <f aca="false">IF(U500="","",IF(LEN(TRIM(U500))&lt;&gt;10,1,""))</f>
        <v/>
      </c>
      <c r="AB500" s="36" t="str">
        <f aca="false">IF(U500="","",IF(OR(LEN(TRIM(H500))&gt;250,LEN(TRIM(H500))&lt;1),1,""))</f>
        <v/>
      </c>
      <c r="AC500" s="36" t="str">
        <f aca="false">IF(U500="","",IF(OR(LEN(TRIM(H500))&gt;220,LEN(TRIM(H500))&lt;1),1,""))</f>
        <v/>
      </c>
      <c r="AD500" s="37" t="str">
        <f aca="false">IF(U500="","",LEN(TRIM(H500)))</f>
        <v/>
      </c>
      <c r="AF500" s="36" t="str">
        <f aca="false">IF(I500="","",_xlfn.IFNA(VLOOKUP(I500,TabelleFisse!$B$4:$C$21,2,0),1))</f>
        <v/>
      </c>
      <c r="AH500" s="36" t="str">
        <f aca="false">IF(U500="","",IF(OR(ISNUMBER(J500)=0,J500&lt;0),1,""))</f>
        <v/>
      </c>
      <c r="AI500" s="36" t="str">
        <f aca="false">IF(U500="","",IF(OR(ISNUMBER(M500)=0,M500&lt;0),1,""))</f>
        <v/>
      </c>
      <c r="AK500" s="36" t="str">
        <f aca="false">IF(OR(U500="",K500=""),"",IF(OR(K500&lt;TabelleFisse!E$4,K500&gt;TabelleFisse!E$5),1,""))</f>
        <v/>
      </c>
      <c r="AL500" s="36" t="str">
        <f aca="false">IF(OR(U500="",L500=""),"",IF(OR(L500&lt;TabelleFisse!E$4,L500&gt;TabelleFisse!E$5),1,""))</f>
        <v/>
      </c>
      <c r="AM500" s="36" t="str">
        <f aca="false">IF(OR(U500="",K500=""),"",IF(K500&gt;TabelleFisse!E$6,1,""))</f>
        <v/>
      </c>
      <c r="AN500" s="36" t="str">
        <f aca="false">IF(OR(U500="",L500=""),"",IF(L500&gt;TabelleFisse!E$6,1,""))</f>
        <v/>
      </c>
      <c r="AP500" s="36" t="str">
        <f aca="false">IF(U500="","",_xlfn.IFNA(VLOOKUP(C500,Partecipanti!$N$10:$O$1203,2,0),1))</f>
        <v/>
      </c>
      <c r="AS500" s="37" t="str">
        <f aca="false">IF(R500=1,CONCATENATE(C500," ",1),"")</f>
        <v/>
      </c>
    </row>
    <row r="501" customFormat="false" ht="100.5" hidden="false" customHeight="true" outlineLevel="0" collapsed="false">
      <c r="A501" s="25" t="s">
        <v>784</v>
      </c>
      <c r="B501" s="21" t="str">
        <f aca="false">IF(Q501="","",Q501)</f>
        <v/>
      </c>
      <c r="C501" s="26" t="str">
        <f aca="false">IF(E501="","",CONCATENATE("L",A501))</f>
        <v/>
      </c>
      <c r="D501" s="27"/>
      <c r="E501" s="42"/>
      <c r="F501" s="39" t="str">
        <f aca="false">IF(E501="","",TRIM(#REF!))</f>
        <v/>
      </c>
      <c r="G501" s="40" t="str">
        <f aca="false">IF(E501="","",TRIM(UPPER(#REF!)))</f>
        <v/>
      </c>
      <c r="H501" s="44"/>
      <c r="I501" s="44"/>
      <c r="J501" s="43"/>
      <c r="K501" s="41"/>
      <c r="L501" s="41"/>
      <c r="M501" s="45"/>
      <c r="N501" s="42"/>
      <c r="O501" s="42"/>
      <c r="Q501" s="20" t="str">
        <f aca="false">IF(AND(R501="",S501="",U501=""),"",IF(OR(R501=1,S501=1),"ERRORI / ANOMALIE","OK"))</f>
        <v/>
      </c>
      <c r="R501" s="21" t="str">
        <f aca="false">IF(U501="","",IF(SUM(X501:AC501)+SUM(AF501:AP501)&gt;0,1,""))</f>
        <v/>
      </c>
      <c r="S501" s="21" t="str">
        <f aca="false">IF(U501="","",IF(_xlfn.IFNA(VLOOKUP(CONCATENATE(C501," ",1),Partecipanti!AE$10:AF$1203,2,0),1)=1,"",1))</f>
        <v/>
      </c>
      <c r="U501" s="36" t="str">
        <f aca="false">TRIM(E501)</f>
        <v/>
      </c>
      <c r="V501" s="36"/>
      <c r="W501" s="36" t="str">
        <f aca="false">IF(R501="","",1)</f>
        <v/>
      </c>
      <c r="X501" s="36" t="str">
        <f aca="false">IF(U501="","",IF(COUNTIF(U$7:U$601,U501)=1,"",COUNTIF(U$7:U$601,U501)))</f>
        <v/>
      </c>
      <c r="Y501" s="36" t="str">
        <f aca="false">IF(X501="","",IF(X501&gt;1,1,""))</f>
        <v/>
      </c>
      <c r="Z501" s="36" t="str">
        <f aca="false">IF(U501="","",IF(LEN(TRIM(U501))&lt;&gt;10,1,""))</f>
        <v/>
      </c>
      <c r="AB501" s="36" t="str">
        <f aca="false">IF(U501="","",IF(OR(LEN(TRIM(H501))&gt;250,LEN(TRIM(H501))&lt;1),1,""))</f>
        <v/>
      </c>
      <c r="AC501" s="36" t="str">
        <f aca="false">IF(U501="","",IF(OR(LEN(TRIM(H501))&gt;220,LEN(TRIM(H501))&lt;1),1,""))</f>
        <v/>
      </c>
      <c r="AD501" s="37" t="str">
        <f aca="false">IF(U501="","",LEN(TRIM(H501)))</f>
        <v/>
      </c>
      <c r="AF501" s="36" t="str">
        <f aca="false">IF(I501="","",_xlfn.IFNA(VLOOKUP(I501,TabelleFisse!$B$4:$C$21,2,0),1))</f>
        <v/>
      </c>
      <c r="AH501" s="36" t="str">
        <f aca="false">IF(U501="","",IF(OR(ISNUMBER(J501)=0,J501&lt;0),1,""))</f>
        <v/>
      </c>
      <c r="AI501" s="36" t="str">
        <f aca="false">IF(U501="","",IF(OR(ISNUMBER(M501)=0,M501&lt;0),1,""))</f>
        <v/>
      </c>
      <c r="AK501" s="36" t="str">
        <f aca="false">IF(OR(U501="",K501=""),"",IF(OR(K501&lt;TabelleFisse!E$4,K501&gt;TabelleFisse!E$5),1,""))</f>
        <v/>
      </c>
      <c r="AL501" s="36" t="str">
        <f aca="false">IF(OR(U501="",L501=""),"",IF(OR(L501&lt;TabelleFisse!E$4,L501&gt;TabelleFisse!E$5),1,""))</f>
        <v/>
      </c>
      <c r="AM501" s="36" t="str">
        <f aca="false">IF(OR(U501="",K501=""),"",IF(K501&gt;TabelleFisse!E$6,1,""))</f>
        <v/>
      </c>
      <c r="AN501" s="36" t="str">
        <f aca="false">IF(OR(U501="",L501=""),"",IF(L501&gt;TabelleFisse!E$6,1,""))</f>
        <v/>
      </c>
      <c r="AP501" s="36" t="str">
        <f aca="false">IF(U501="","",_xlfn.IFNA(VLOOKUP(C501,Partecipanti!$N$10:$O$1203,2,0),1))</f>
        <v/>
      </c>
      <c r="AS501" s="37" t="str">
        <f aca="false">IF(R501=1,CONCATENATE(C501," ",1),"")</f>
        <v/>
      </c>
    </row>
    <row r="502" customFormat="false" ht="100.5" hidden="false" customHeight="true" outlineLevel="0" collapsed="false">
      <c r="A502" s="25" t="s">
        <v>785</v>
      </c>
      <c r="B502" s="21" t="str">
        <f aca="false">IF(Q502="","",Q502)</f>
        <v/>
      </c>
      <c r="C502" s="26" t="str">
        <f aca="false">IF(E502="","",CONCATENATE("L",A502))</f>
        <v/>
      </c>
      <c r="D502" s="27"/>
      <c r="E502" s="42"/>
      <c r="F502" s="39" t="str">
        <f aca="false">IF(E502="","",TRIM(#REF!))</f>
        <v/>
      </c>
      <c r="G502" s="40" t="str">
        <f aca="false">IF(E502="","",TRIM(UPPER(#REF!)))</f>
        <v/>
      </c>
      <c r="H502" s="44"/>
      <c r="I502" s="44"/>
      <c r="J502" s="43"/>
      <c r="K502" s="41"/>
      <c r="L502" s="41"/>
      <c r="M502" s="45"/>
      <c r="N502" s="42"/>
      <c r="O502" s="42"/>
      <c r="Q502" s="20" t="str">
        <f aca="false">IF(AND(R502="",S502="",U502=""),"",IF(OR(R502=1,S502=1),"ERRORI / ANOMALIE","OK"))</f>
        <v/>
      </c>
      <c r="R502" s="21" t="str">
        <f aca="false">IF(U502="","",IF(SUM(X502:AC502)+SUM(AF502:AP502)&gt;0,1,""))</f>
        <v/>
      </c>
      <c r="S502" s="21" t="str">
        <f aca="false">IF(U502="","",IF(_xlfn.IFNA(VLOOKUP(CONCATENATE(C502," ",1),Partecipanti!AE$10:AF$1203,2,0),1)=1,"",1))</f>
        <v/>
      </c>
      <c r="U502" s="36" t="str">
        <f aca="false">TRIM(E502)</f>
        <v/>
      </c>
      <c r="V502" s="36"/>
      <c r="W502" s="36" t="str">
        <f aca="false">IF(R502="","",1)</f>
        <v/>
      </c>
      <c r="X502" s="36" t="str">
        <f aca="false">IF(U502="","",IF(COUNTIF(U$7:U$601,U502)=1,"",COUNTIF(U$7:U$601,U502)))</f>
        <v/>
      </c>
      <c r="Y502" s="36" t="str">
        <f aca="false">IF(X502="","",IF(X502&gt;1,1,""))</f>
        <v/>
      </c>
      <c r="Z502" s="36" t="str">
        <f aca="false">IF(U502="","",IF(LEN(TRIM(U502))&lt;&gt;10,1,""))</f>
        <v/>
      </c>
      <c r="AB502" s="36" t="str">
        <f aca="false">IF(U502="","",IF(OR(LEN(TRIM(H502))&gt;250,LEN(TRIM(H502))&lt;1),1,""))</f>
        <v/>
      </c>
      <c r="AC502" s="36" t="str">
        <f aca="false">IF(U502="","",IF(OR(LEN(TRIM(H502))&gt;220,LEN(TRIM(H502))&lt;1),1,""))</f>
        <v/>
      </c>
      <c r="AD502" s="37" t="str">
        <f aca="false">IF(U502="","",LEN(TRIM(H502)))</f>
        <v/>
      </c>
      <c r="AF502" s="36" t="str">
        <f aca="false">IF(I502="","",_xlfn.IFNA(VLOOKUP(I502,TabelleFisse!$B$4:$C$21,2,0),1))</f>
        <v/>
      </c>
      <c r="AH502" s="36" t="str">
        <f aca="false">IF(U502="","",IF(OR(ISNUMBER(J502)=0,J502&lt;0),1,""))</f>
        <v/>
      </c>
      <c r="AI502" s="36" t="str">
        <f aca="false">IF(U502="","",IF(OR(ISNUMBER(M502)=0,M502&lt;0),1,""))</f>
        <v/>
      </c>
      <c r="AK502" s="36" t="str">
        <f aca="false">IF(OR(U502="",K502=""),"",IF(OR(K502&lt;TabelleFisse!E$4,K502&gt;TabelleFisse!E$5),1,""))</f>
        <v/>
      </c>
      <c r="AL502" s="36" t="str">
        <f aca="false">IF(OR(U502="",L502=""),"",IF(OR(L502&lt;TabelleFisse!E$4,L502&gt;TabelleFisse!E$5),1,""))</f>
        <v/>
      </c>
      <c r="AM502" s="36" t="str">
        <f aca="false">IF(OR(U502="",K502=""),"",IF(K502&gt;TabelleFisse!E$6,1,""))</f>
        <v/>
      </c>
      <c r="AN502" s="36" t="str">
        <f aca="false">IF(OR(U502="",L502=""),"",IF(L502&gt;TabelleFisse!E$6,1,""))</f>
        <v/>
      </c>
      <c r="AP502" s="36" t="str">
        <f aca="false">IF(U502="","",_xlfn.IFNA(VLOOKUP(C502,Partecipanti!$N$10:$O$1203,2,0),1))</f>
        <v/>
      </c>
      <c r="AS502" s="37" t="str">
        <f aca="false">IF(R502=1,CONCATENATE(C502," ",1),"")</f>
        <v/>
      </c>
    </row>
    <row r="503" customFormat="false" ht="100.5" hidden="false" customHeight="true" outlineLevel="0" collapsed="false">
      <c r="A503" s="25" t="s">
        <v>786</v>
      </c>
      <c r="B503" s="21" t="str">
        <f aca="false">IF(Q503="","",Q503)</f>
        <v/>
      </c>
      <c r="C503" s="26" t="str">
        <f aca="false">IF(E503="","",CONCATENATE("L",A503))</f>
        <v/>
      </c>
      <c r="D503" s="27"/>
      <c r="E503" s="42"/>
      <c r="F503" s="39" t="str">
        <f aca="false">IF(E503="","",TRIM(#REF!))</f>
        <v/>
      </c>
      <c r="G503" s="40" t="str">
        <f aca="false">IF(E503="","",TRIM(UPPER(#REF!)))</f>
        <v/>
      </c>
      <c r="H503" s="44"/>
      <c r="I503" s="44"/>
      <c r="J503" s="43"/>
      <c r="K503" s="41"/>
      <c r="L503" s="41"/>
      <c r="M503" s="45"/>
      <c r="N503" s="42"/>
      <c r="O503" s="42"/>
      <c r="Q503" s="20" t="str">
        <f aca="false">IF(AND(R503="",S503="",U503=""),"",IF(OR(R503=1,S503=1),"ERRORI / ANOMALIE","OK"))</f>
        <v/>
      </c>
      <c r="R503" s="21" t="str">
        <f aca="false">IF(U503="","",IF(SUM(X503:AC503)+SUM(AF503:AP503)&gt;0,1,""))</f>
        <v/>
      </c>
      <c r="S503" s="21" t="str">
        <f aca="false">IF(U503="","",IF(_xlfn.IFNA(VLOOKUP(CONCATENATE(C503," ",1),Partecipanti!AE$10:AF$1203,2,0),1)=1,"",1))</f>
        <v/>
      </c>
      <c r="U503" s="36" t="str">
        <f aca="false">TRIM(E503)</f>
        <v/>
      </c>
      <c r="V503" s="36"/>
      <c r="W503" s="36" t="str">
        <f aca="false">IF(R503="","",1)</f>
        <v/>
      </c>
      <c r="X503" s="36" t="str">
        <f aca="false">IF(U503="","",IF(COUNTIF(U$7:U$601,U503)=1,"",COUNTIF(U$7:U$601,U503)))</f>
        <v/>
      </c>
      <c r="Y503" s="36" t="str">
        <f aca="false">IF(X503="","",IF(X503&gt;1,1,""))</f>
        <v/>
      </c>
      <c r="Z503" s="36" t="str">
        <f aca="false">IF(U503="","",IF(LEN(TRIM(U503))&lt;&gt;10,1,""))</f>
        <v/>
      </c>
      <c r="AB503" s="36" t="str">
        <f aca="false">IF(U503="","",IF(OR(LEN(TRIM(H503))&gt;250,LEN(TRIM(H503))&lt;1),1,""))</f>
        <v/>
      </c>
      <c r="AC503" s="36" t="str">
        <f aca="false">IF(U503="","",IF(OR(LEN(TRIM(H503))&gt;220,LEN(TRIM(H503))&lt;1),1,""))</f>
        <v/>
      </c>
      <c r="AD503" s="37" t="str">
        <f aca="false">IF(U503="","",LEN(TRIM(H503)))</f>
        <v/>
      </c>
      <c r="AF503" s="36" t="str">
        <f aca="false">IF(I503="","",_xlfn.IFNA(VLOOKUP(I503,TabelleFisse!$B$4:$C$21,2,0),1))</f>
        <v/>
      </c>
      <c r="AH503" s="36" t="str">
        <f aca="false">IF(U503="","",IF(OR(ISNUMBER(J503)=0,J503&lt;0),1,""))</f>
        <v/>
      </c>
      <c r="AI503" s="36" t="str">
        <f aca="false">IF(U503="","",IF(OR(ISNUMBER(M503)=0,M503&lt;0),1,""))</f>
        <v/>
      </c>
      <c r="AK503" s="36" t="str">
        <f aca="false">IF(OR(U503="",K503=""),"",IF(OR(K503&lt;TabelleFisse!E$4,K503&gt;TabelleFisse!E$5),1,""))</f>
        <v/>
      </c>
      <c r="AL503" s="36" t="str">
        <f aca="false">IF(OR(U503="",L503=""),"",IF(OR(L503&lt;TabelleFisse!E$4,L503&gt;TabelleFisse!E$5),1,""))</f>
        <v/>
      </c>
      <c r="AM503" s="36" t="str">
        <f aca="false">IF(OR(U503="",K503=""),"",IF(K503&gt;TabelleFisse!E$6,1,""))</f>
        <v/>
      </c>
      <c r="AN503" s="36" t="str">
        <f aca="false">IF(OR(U503="",L503=""),"",IF(L503&gt;TabelleFisse!E$6,1,""))</f>
        <v/>
      </c>
      <c r="AP503" s="36" t="str">
        <f aca="false">IF(U503="","",_xlfn.IFNA(VLOOKUP(C503,Partecipanti!$N$10:$O$1203,2,0),1))</f>
        <v/>
      </c>
      <c r="AS503" s="37" t="str">
        <f aca="false">IF(R503=1,CONCATENATE(C503," ",1),"")</f>
        <v/>
      </c>
    </row>
    <row r="504" customFormat="false" ht="100.5" hidden="false" customHeight="true" outlineLevel="0" collapsed="false">
      <c r="A504" s="25" t="s">
        <v>787</v>
      </c>
      <c r="B504" s="21" t="str">
        <f aca="false">IF(Q504="","",Q504)</f>
        <v/>
      </c>
      <c r="C504" s="26" t="str">
        <f aca="false">IF(E504="","",CONCATENATE("L",A504))</f>
        <v/>
      </c>
      <c r="D504" s="27"/>
      <c r="E504" s="42"/>
      <c r="F504" s="39" t="str">
        <f aca="false">IF(E504="","",TRIM(#REF!))</f>
        <v/>
      </c>
      <c r="G504" s="40" t="str">
        <f aca="false">IF(E504="","",TRIM(UPPER(#REF!)))</f>
        <v/>
      </c>
      <c r="H504" s="44"/>
      <c r="I504" s="44"/>
      <c r="J504" s="43"/>
      <c r="K504" s="41"/>
      <c r="L504" s="41"/>
      <c r="M504" s="45"/>
      <c r="N504" s="42"/>
      <c r="O504" s="42"/>
      <c r="Q504" s="20" t="str">
        <f aca="false">IF(AND(R504="",S504="",U504=""),"",IF(OR(R504=1,S504=1),"ERRORI / ANOMALIE","OK"))</f>
        <v/>
      </c>
      <c r="R504" s="21" t="str">
        <f aca="false">IF(U504="","",IF(SUM(X504:AC504)+SUM(AF504:AP504)&gt;0,1,""))</f>
        <v/>
      </c>
      <c r="S504" s="21" t="str">
        <f aca="false">IF(U504="","",IF(_xlfn.IFNA(VLOOKUP(CONCATENATE(C504," ",1),Partecipanti!AE$10:AF$1203,2,0),1)=1,"",1))</f>
        <v/>
      </c>
      <c r="U504" s="36" t="str">
        <f aca="false">TRIM(E504)</f>
        <v/>
      </c>
      <c r="V504" s="36"/>
      <c r="W504" s="36" t="str">
        <f aca="false">IF(R504="","",1)</f>
        <v/>
      </c>
      <c r="X504" s="36" t="str">
        <f aca="false">IF(U504="","",IF(COUNTIF(U$7:U$601,U504)=1,"",COUNTIF(U$7:U$601,U504)))</f>
        <v/>
      </c>
      <c r="Y504" s="36" t="str">
        <f aca="false">IF(X504="","",IF(X504&gt;1,1,""))</f>
        <v/>
      </c>
      <c r="Z504" s="36" t="str">
        <f aca="false">IF(U504="","",IF(LEN(TRIM(U504))&lt;&gt;10,1,""))</f>
        <v/>
      </c>
      <c r="AB504" s="36" t="str">
        <f aca="false">IF(U504="","",IF(OR(LEN(TRIM(H504))&gt;250,LEN(TRIM(H504))&lt;1),1,""))</f>
        <v/>
      </c>
      <c r="AC504" s="36" t="str">
        <f aca="false">IF(U504="","",IF(OR(LEN(TRIM(H504))&gt;220,LEN(TRIM(H504))&lt;1),1,""))</f>
        <v/>
      </c>
      <c r="AD504" s="37" t="str">
        <f aca="false">IF(U504="","",LEN(TRIM(H504)))</f>
        <v/>
      </c>
      <c r="AF504" s="36" t="str">
        <f aca="false">IF(I504="","",_xlfn.IFNA(VLOOKUP(I504,TabelleFisse!$B$4:$C$21,2,0),1))</f>
        <v/>
      </c>
      <c r="AH504" s="36" t="str">
        <f aca="false">IF(U504="","",IF(OR(ISNUMBER(J504)=0,J504&lt;0),1,""))</f>
        <v/>
      </c>
      <c r="AI504" s="36" t="str">
        <f aca="false">IF(U504="","",IF(OR(ISNUMBER(M504)=0,M504&lt;0),1,""))</f>
        <v/>
      </c>
      <c r="AK504" s="36" t="str">
        <f aca="false">IF(OR(U504="",K504=""),"",IF(OR(K504&lt;TabelleFisse!E$4,K504&gt;TabelleFisse!E$5),1,""))</f>
        <v/>
      </c>
      <c r="AL504" s="36" t="str">
        <f aca="false">IF(OR(U504="",L504=""),"",IF(OR(L504&lt;TabelleFisse!E$4,L504&gt;TabelleFisse!E$5),1,""))</f>
        <v/>
      </c>
      <c r="AM504" s="36" t="str">
        <f aca="false">IF(OR(U504="",K504=""),"",IF(K504&gt;TabelleFisse!E$6,1,""))</f>
        <v/>
      </c>
      <c r="AN504" s="36" t="str">
        <f aca="false">IF(OR(U504="",L504=""),"",IF(L504&gt;TabelleFisse!E$6,1,""))</f>
        <v/>
      </c>
      <c r="AP504" s="36" t="str">
        <f aca="false">IF(U504="","",_xlfn.IFNA(VLOOKUP(C504,Partecipanti!$N$10:$O$1203,2,0),1))</f>
        <v/>
      </c>
      <c r="AS504" s="37" t="str">
        <f aca="false">IF(R504=1,CONCATENATE(C504," ",1),"")</f>
        <v/>
      </c>
    </row>
    <row r="505" customFormat="false" ht="100.5" hidden="false" customHeight="true" outlineLevel="0" collapsed="false">
      <c r="A505" s="25" t="s">
        <v>788</v>
      </c>
      <c r="B505" s="21" t="str">
        <f aca="false">IF(Q505="","",Q505)</f>
        <v/>
      </c>
      <c r="C505" s="26" t="str">
        <f aca="false">IF(E505="","",CONCATENATE("L",A505))</f>
        <v/>
      </c>
      <c r="D505" s="27"/>
      <c r="E505" s="42"/>
      <c r="F505" s="39" t="str">
        <f aca="false">IF(E505="","",TRIM(#REF!))</f>
        <v/>
      </c>
      <c r="G505" s="40" t="str">
        <f aca="false">IF(E505="","",TRIM(UPPER(#REF!)))</f>
        <v/>
      </c>
      <c r="H505" s="44"/>
      <c r="I505" s="44"/>
      <c r="J505" s="43"/>
      <c r="K505" s="41"/>
      <c r="L505" s="41"/>
      <c r="M505" s="45"/>
      <c r="N505" s="42"/>
      <c r="O505" s="42"/>
      <c r="Q505" s="20" t="str">
        <f aca="false">IF(AND(R505="",S505="",U505=""),"",IF(OR(R505=1,S505=1),"ERRORI / ANOMALIE","OK"))</f>
        <v/>
      </c>
      <c r="R505" s="21" t="str">
        <f aca="false">IF(U505="","",IF(SUM(X505:AC505)+SUM(AF505:AP505)&gt;0,1,""))</f>
        <v/>
      </c>
      <c r="S505" s="21" t="str">
        <f aca="false">IF(U505="","",IF(_xlfn.IFNA(VLOOKUP(CONCATENATE(C505," ",1),Partecipanti!AE$10:AF$1203,2,0),1)=1,"",1))</f>
        <v/>
      </c>
      <c r="U505" s="36" t="str">
        <f aca="false">TRIM(E505)</f>
        <v/>
      </c>
      <c r="V505" s="36"/>
      <c r="W505" s="36" t="str">
        <f aca="false">IF(R505="","",1)</f>
        <v/>
      </c>
      <c r="X505" s="36" t="str">
        <f aca="false">IF(U505="","",IF(COUNTIF(U$7:U$601,U505)=1,"",COUNTIF(U$7:U$601,U505)))</f>
        <v/>
      </c>
      <c r="Y505" s="36" t="str">
        <f aca="false">IF(X505="","",IF(X505&gt;1,1,""))</f>
        <v/>
      </c>
      <c r="Z505" s="36" t="str">
        <f aca="false">IF(U505="","",IF(LEN(TRIM(U505))&lt;&gt;10,1,""))</f>
        <v/>
      </c>
      <c r="AB505" s="36" t="str">
        <f aca="false">IF(U505="","",IF(OR(LEN(TRIM(H505))&gt;250,LEN(TRIM(H505))&lt;1),1,""))</f>
        <v/>
      </c>
      <c r="AC505" s="36" t="str">
        <f aca="false">IF(U505="","",IF(OR(LEN(TRIM(H505))&gt;220,LEN(TRIM(H505))&lt;1),1,""))</f>
        <v/>
      </c>
      <c r="AD505" s="37" t="str">
        <f aca="false">IF(U505="","",LEN(TRIM(H505)))</f>
        <v/>
      </c>
      <c r="AF505" s="36" t="str">
        <f aca="false">IF(I505="","",_xlfn.IFNA(VLOOKUP(I505,TabelleFisse!$B$4:$C$21,2,0),1))</f>
        <v/>
      </c>
      <c r="AH505" s="36" t="str">
        <f aca="false">IF(U505="","",IF(OR(ISNUMBER(J505)=0,J505&lt;0),1,""))</f>
        <v/>
      </c>
      <c r="AI505" s="36" t="str">
        <f aca="false">IF(U505="","",IF(OR(ISNUMBER(M505)=0,M505&lt;0),1,""))</f>
        <v/>
      </c>
      <c r="AK505" s="36" t="str">
        <f aca="false">IF(OR(U505="",K505=""),"",IF(OR(K505&lt;TabelleFisse!E$4,K505&gt;TabelleFisse!E$5),1,""))</f>
        <v/>
      </c>
      <c r="AL505" s="36" t="str">
        <f aca="false">IF(OR(U505="",L505=""),"",IF(OR(L505&lt;TabelleFisse!E$4,L505&gt;TabelleFisse!E$5),1,""))</f>
        <v/>
      </c>
      <c r="AM505" s="36" t="str">
        <f aca="false">IF(OR(U505="",K505=""),"",IF(K505&gt;TabelleFisse!E$6,1,""))</f>
        <v/>
      </c>
      <c r="AN505" s="36" t="str">
        <f aca="false">IF(OR(U505="",L505=""),"",IF(L505&gt;TabelleFisse!E$6,1,""))</f>
        <v/>
      </c>
      <c r="AP505" s="36" t="str">
        <f aca="false">IF(U505="","",_xlfn.IFNA(VLOOKUP(C505,Partecipanti!$N$10:$O$1203,2,0),1))</f>
        <v/>
      </c>
      <c r="AS505" s="37" t="str">
        <f aca="false">IF(R505=1,CONCATENATE(C505," ",1),"")</f>
        <v/>
      </c>
    </row>
    <row r="506" customFormat="false" ht="100.5" hidden="false" customHeight="true" outlineLevel="0" collapsed="false">
      <c r="A506" s="25" t="s">
        <v>789</v>
      </c>
      <c r="B506" s="21" t="str">
        <f aca="false">IF(Q506="","",Q506)</f>
        <v/>
      </c>
      <c r="C506" s="26" t="str">
        <f aca="false">IF(E506="","",CONCATENATE("L",A506))</f>
        <v/>
      </c>
      <c r="D506" s="27"/>
      <c r="E506" s="42"/>
      <c r="F506" s="39" t="str">
        <f aca="false">IF(E506="","",TRIM(#REF!))</f>
        <v/>
      </c>
      <c r="G506" s="40" t="str">
        <f aca="false">IF(E506="","",TRIM(UPPER(#REF!)))</f>
        <v/>
      </c>
      <c r="H506" s="44"/>
      <c r="I506" s="44"/>
      <c r="J506" s="43"/>
      <c r="K506" s="41"/>
      <c r="L506" s="41"/>
      <c r="M506" s="45"/>
      <c r="N506" s="42"/>
      <c r="O506" s="42"/>
      <c r="Q506" s="20" t="str">
        <f aca="false">IF(AND(R506="",S506="",U506=""),"",IF(OR(R506=1,S506=1),"ERRORI / ANOMALIE","OK"))</f>
        <v/>
      </c>
      <c r="R506" s="21" t="str">
        <f aca="false">IF(U506="","",IF(SUM(X506:AC506)+SUM(AF506:AP506)&gt;0,1,""))</f>
        <v/>
      </c>
      <c r="S506" s="21" t="str">
        <f aca="false">IF(U506="","",IF(_xlfn.IFNA(VLOOKUP(CONCATENATE(C506," ",1),Partecipanti!AE$10:AF$1203,2,0),1)=1,"",1))</f>
        <v/>
      </c>
      <c r="U506" s="36" t="str">
        <f aca="false">TRIM(E506)</f>
        <v/>
      </c>
      <c r="V506" s="36"/>
      <c r="W506" s="36" t="str">
        <f aca="false">IF(R506="","",1)</f>
        <v/>
      </c>
      <c r="X506" s="36" t="str">
        <f aca="false">IF(U506="","",IF(COUNTIF(U$7:U$601,U506)=1,"",COUNTIF(U$7:U$601,U506)))</f>
        <v/>
      </c>
      <c r="Y506" s="36" t="str">
        <f aca="false">IF(X506="","",IF(X506&gt;1,1,""))</f>
        <v/>
      </c>
      <c r="Z506" s="36" t="str">
        <f aca="false">IF(U506="","",IF(LEN(TRIM(U506))&lt;&gt;10,1,""))</f>
        <v/>
      </c>
      <c r="AB506" s="36" t="str">
        <f aca="false">IF(U506="","",IF(OR(LEN(TRIM(H506))&gt;250,LEN(TRIM(H506))&lt;1),1,""))</f>
        <v/>
      </c>
      <c r="AC506" s="36" t="str">
        <f aca="false">IF(U506="","",IF(OR(LEN(TRIM(H506))&gt;220,LEN(TRIM(H506))&lt;1),1,""))</f>
        <v/>
      </c>
      <c r="AD506" s="37" t="str">
        <f aca="false">IF(U506="","",LEN(TRIM(H506)))</f>
        <v/>
      </c>
      <c r="AF506" s="36" t="str">
        <f aca="false">IF(I506="","",_xlfn.IFNA(VLOOKUP(I506,TabelleFisse!$B$4:$C$21,2,0),1))</f>
        <v/>
      </c>
      <c r="AH506" s="36" t="str">
        <f aca="false">IF(U506="","",IF(OR(ISNUMBER(J506)=0,J506&lt;0),1,""))</f>
        <v/>
      </c>
      <c r="AI506" s="36" t="str">
        <f aca="false">IF(U506="","",IF(OR(ISNUMBER(M506)=0,M506&lt;0),1,""))</f>
        <v/>
      </c>
      <c r="AK506" s="36" t="str">
        <f aca="false">IF(OR(U506="",K506=""),"",IF(OR(K506&lt;TabelleFisse!E$4,K506&gt;TabelleFisse!E$5),1,""))</f>
        <v/>
      </c>
      <c r="AL506" s="36" t="str">
        <f aca="false">IF(OR(U506="",L506=""),"",IF(OR(L506&lt;TabelleFisse!E$4,L506&gt;TabelleFisse!E$5),1,""))</f>
        <v/>
      </c>
      <c r="AM506" s="36" t="str">
        <f aca="false">IF(OR(U506="",K506=""),"",IF(K506&gt;TabelleFisse!E$6,1,""))</f>
        <v/>
      </c>
      <c r="AN506" s="36" t="str">
        <f aca="false">IF(OR(U506="",L506=""),"",IF(L506&gt;TabelleFisse!E$6,1,""))</f>
        <v/>
      </c>
      <c r="AP506" s="36" t="str">
        <f aca="false">IF(U506="","",_xlfn.IFNA(VLOOKUP(C506,Partecipanti!$N$10:$O$1203,2,0),1))</f>
        <v/>
      </c>
      <c r="AS506" s="37" t="str">
        <f aca="false">IF(R506=1,CONCATENATE(C506," ",1),"")</f>
        <v/>
      </c>
    </row>
    <row r="507" customFormat="false" ht="100.5" hidden="false" customHeight="true" outlineLevel="0" collapsed="false">
      <c r="A507" s="25" t="s">
        <v>790</v>
      </c>
      <c r="B507" s="21" t="str">
        <f aca="false">IF(Q507="","",Q507)</f>
        <v/>
      </c>
      <c r="C507" s="26" t="str">
        <f aca="false">IF(E507="","",CONCATENATE("L",A507))</f>
        <v/>
      </c>
      <c r="D507" s="27"/>
      <c r="E507" s="42"/>
      <c r="F507" s="39" t="str">
        <f aca="false">IF(E507="","",TRIM(#REF!))</f>
        <v/>
      </c>
      <c r="G507" s="40" t="str">
        <f aca="false">IF(E507="","",TRIM(UPPER(#REF!)))</f>
        <v/>
      </c>
      <c r="H507" s="44"/>
      <c r="I507" s="44"/>
      <c r="J507" s="43"/>
      <c r="K507" s="41"/>
      <c r="L507" s="41"/>
      <c r="M507" s="45"/>
      <c r="N507" s="42"/>
      <c r="O507" s="42"/>
      <c r="Q507" s="20" t="str">
        <f aca="false">IF(AND(R507="",S507="",U507=""),"",IF(OR(R507=1,S507=1),"ERRORI / ANOMALIE","OK"))</f>
        <v/>
      </c>
      <c r="R507" s="21" t="str">
        <f aca="false">IF(U507="","",IF(SUM(X507:AC507)+SUM(AF507:AP507)&gt;0,1,""))</f>
        <v/>
      </c>
      <c r="S507" s="21" t="str">
        <f aca="false">IF(U507="","",IF(_xlfn.IFNA(VLOOKUP(CONCATENATE(C507," ",1),Partecipanti!AE$10:AF$1203,2,0),1)=1,"",1))</f>
        <v/>
      </c>
      <c r="U507" s="36" t="str">
        <f aca="false">TRIM(E507)</f>
        <v/>
      </c>
      <c r="V507" s="36"/>
      <c r="W507" s="36" t="str">
        <f aca="false">IF(R507="","",1)</f>
        <v/>
      </c>
      <c r="X507" s="36" t="str">
        <f aca="false">IF(U507="","",IF(COUNTIF(U$7:U$601,U507)=1,"",COUNTIF(U$7:U$601,U507)))</f>
        <v/>
      </c>
      <c r="Y507" s="36" t="str">
        <f aca="false">IF(X507="","",IF(X507&gt;1,1,""))</f>
        <v/>
      </c>
      <c r="Z507" s="36" t="str">
        <f aca="false">IF(U507="","",IF(LEN(TRIM(U507))&lt;&gt;10,1,""))</f>
        <v/>
      </c>
      <c r="AB507" s="36" t="str">
        <f aca="false">IF(U507="","",IF(OR(LEN(TRIM(H507))&gt;250,LEN(TRIM(H507))&lt;1),1,""))</f>
        <v/>
      </c>
      <c r="AC507" s="36" t="str">
        <f aca="false">IF(U507="","",IF(OR(LEN(TRIM(H507))&gt;220,LEN(TRIM(H507))&lt;1),1,""))</f>
        <v/>
      </c>
      <c r="AD507" s="37" t="str">
        <f aca="false">IF(U507="","",LEN(TRIM(H507)))</f>
        <v/>
      </c>
      <c r="AF507" s="36" t="str">
        <f aca="false">IF(I507="","",_xlfn.IFNA(VLOOKUP(I507,TabelleFisse!$B$4:$C$21,2,0),1))</f>
        <v/>
      </c>
      <c r="AH507" s="36" t="str">
        <f aca="false">IF(U507="","",IF(OR(ISNUMBER(J507)=0,J507&lt;0),1,""))</f>
        <v/>
      </c>
      <c r="AI507" s="36" t="str">
        <f aca="false">IF(U507="","",IF(OR(ISNUMBER(M507)=0,M507&lt;0),1,""))</f>
        <v/>
      </c>
      <c r="AK507" s="36" t="str">
        <f aca="false">IF(OR(U507="",K507=""),"",IF(OR(K507&lt;TabelleFisse!E$4,K507&gt;TabelleFisse!E$5),1,""))</f>
        <v/>
      </c>
      <c r="AL507" s="36" t="str">
        <f aca="false">IF(OR(U507="",L507=""),"",IF(OR(L507&lt;TabelleFisse!E$4,L507&gt;TabelleFisse!E$5),1,""))</f>
        <v/>
      </c>
      <c r="AM507" s="36" t="str">
        <f aca="false">IF(OR(U507="",K507=""),"",IF(K507&gt;TabelleFisse!E$6,1,""))</f>
        <v/>
      </c>
      <c r="AN507" s="36" t="str">
        <f aca="false">IF(OR(U507="",L507=""),"",IF(L507&gt;TabelleFisse!E$6,1,""))</f>
        <v/>
      </c>
      <c r="AP507" s="36" t="str">
        <f aca="false">IF(U507="","",_xlfn.IFNA(VLOOKUP(C507,Partecipanti!$N$10:$O$1203,2,0),1))</f>
        <v/>
      </c>
      <c r="AS507" s="37" t="str">
        <f aca="false">IF(R507=1,CONCATENATE(C507," ",1),"")</f>
        <v/>
      </c>
    </row>
    <row r="508" customFormat="false" ht="100.5" hidden="false" customHeight="true" outlineLevel="0" collapsed="false">
      <c r="A508" s="25" t="s">
        <v>791</v>
      </c>
      <c r="B508" s="21" t="str">
        <f aca="false">IF(Q508="","",Q508)</f>
        <v/>
      </c>
      <c r="C508" s="26" t="str">
        <f aca="false">IF(E508="","",CONCATENATE("L",A508))</f>
        <v/>
      </c>
      <c r="D508" s="27"/>
      <c r="E508" s="42"/>
      <c r="F508" s="39" t="str">
        <f aca="false">IF(E508="","",TRIM(#REF!))</f>
        <v/>
      </c>
      <c r="G508" s="40" t="str">
        <f aca="false">IF(E508="","",TRIM(UPPER(#REF!)))</f>
        <v/>
      </c>
      <c r="H508" s="44"/>
      <c r="I508" s="44"/>
      <c r="J508" s="43"/>
      <c r="K508" s="41"/>
      <c r="L508" s="41"/>
      <c r="M508" s="45"/>
      <c r="N508" s="42"/>
      <c r="O508" s="42"/>
      <c r="Q508" s="20" t="str">
        <f aca="false">IF(AND(R508="",S508="",U508=""),"",IF(OR(R508=1,S508=1),"ERRORI / ANOMALIE","OK"))</f>
        <v/>
      </c>
      <c r="R508" s="21" t="str">
        <f aca="false">IF(U508="","",IF(SUM(X508:AC508)+SUM(AF508:AP508)&gt;0,1,""))</f>
        <v/>
      </c>
      <c r="S508" s="21" t="str">
        <f aca="false">IF(U508="","",IF(_xlfn.IFNA(VLOOKUP(CONCATENATE(C508," ",1),Partecipanti!AE$10:AF$1203,2,0),1)=1,"",1))</f>
        <v/>
      </c>
      <c r="U508" s="36" t="str">
        <f aca="false">TRIM(E508)</f>
        <v/>
      </c>
      <c r="V508" s="36"/>
      <c r="W508" s="36" t="str">
        <f aca="false">IF(R508="","",1)</f>
        <v/>
      </c>
      <c r="X508" s="36" t="str">
        <f aca="false">IF(U508="","",IF(COUNTIF(U$7:U$601,U508)=1,"",COUNTIF(U$7:U$601,U508)))</f>
        <v/>
      </c>
      <c r="Y508" s="36" t="str">
        <f aca="false">IF(X508="","",IF(X508&gt;1,1,""))</f>
        <v/>
      </c>
      <c r="Z508" s="36" t="str">
        <f aca="false">IF(U508="","",IF(LEN(TRIM(U508))&lt;&gt;10,1,""))</f>
        <v/>
      </c>
      <c r="AB508" s="36" t="str">
        <f aca="false">IF(U508="","",IF(OR(LEN(TRIM(H508))&gt;250,LEN(TRIM(H508))&lt;1),1,""))</f>
        <v/>
      </c>
      <c r="AC508" s="36" t="str">
        <f aca="false">IF(U508="","",IF(OR(LEN(TRIM(H508))&gt;220,LEN(TRIM(H508))&lt;1),1,""))</f>
        <v/>
      </c>
      <c r="AD508" s="37" t="str">
        <f aca="false">IF(U508="","",LEN(TRIM(H508)))</f>
        <v/>
      </c>
      <c r="AF508" s="36" t="str">
        <f aca="false">IF(I508="","",_xlfn.IFNA(VLOOKUP(I508,TabelleFisse!$B$4:$C$21,2,0),1))</f>
        <v/>
      </c>
      <c r="AH508" s="36" t="str">
        <f aca="false">IF(U508="","",IF(OR(ISNUMBER(J508)=0,J508&lt;0),1,""))</f>
        <v/>
      </c>
      <c r="AI508" s="36" t="str">
        <f aca="false">IF(U508="","",IF(OR(ISNUMBER(M508)=0,M508&lt;0),1,""))</f>
        <v/>
      </c>
      <c r="AK508" s="36" t="str">
        <f aca="false">IF(OR(U508="",K508=""),"",IF(OR(K508&lt;TabelleFisse!E$4,K508&gt;TabelleFisse!E$5),1,""))</f>
        <v/>
      </c>
      <c r="AL508" s="36" t="str">
        <f aca="false">IF(OR(U508="",L508=""),"",IF(OR(L508&lt;TabelleFisse!E$4,L508&gt;TabelleFisse!E$5),1,""))</f>
        <v/>
      </c>
      <c r="AM508" s="36" t="str">
        <f aca="false">IF(OR(U508="",K508=""),"",IF(K508&gt;TabelleFisse!E$6,1,""))</f>
        <v/>
      </c>
      <c r="AN508" s="36" t="str">
        <f aca="false">IF(OR(U508="",L508=""),"",IF(L508&gt;TabelleFisse!E$6,1,""))</f>
        <v/>
      </c>
      <c r="AP508" s="36" t="str">
        <f aca="false">IF(U508="","",_xlfn.IFNA(VLOOKUP(C508,Partecipanti!$N$10:$O$1203,2,0),1))</f>
        <v/>
      </c>
      <c r="AS508" s="37" t="str">
        <f aca="false">IF(R508=1,CONCATENATE(C508," ",1),"")</f>
        <v/>
      </c>
    </row>
    <row r="509" customFormat="false" ht="100.5" hidden="false" customHeight="true" outlineLevel="0" collapsed="false">
      <c r="A509" s="25" t="s">
        <v>792</v>
      </c>
      <c r="B509" s="21" t="str">
        <f aca="false">IF(Q509="","",Q509)</f>
        <v/>
      </c>
      <c r="C509" s="26" t="str">
        <f aca="false">IF(E509="","",CONCATENATE("L",A509))</f>
        <v/>
      </c>
      <c r="D509" s="27"/>
      <c r="E509" s="42"/>
      <c r="F509" s="39" t="str">
        <f aca="false">IF(E509="","",TRIM(#REF!))</f>
        <v/>
      </c>
      <c r="G509" s="40" t="str">
        <f aca="false">IF(E509="","",TRIM(UPPER(#REF!)))</f>
        <v/>
      </c>
      <c r="H509" s="44"/>
      <c r="I509" s="44"/>
      <c r="J509" s="43"/>
      <c r="K509" s="41"/>
      <c r="L509" s="41"/>
      <c r="M509" s="45"/>
      <c r="N509" s="42"/>
      <c r="O509" s="42"/>
      <c r="Q509" s="20" t="str">
        <f aca="false">IF(AND(R509="",S509="",U509=""),"",IF(OR(R509=1,S509=1),"ERRORI / ANOMALIE","OK"))</f>
        <v/>
      </c>
      <c r="R509" s="21" t="str">
        <f aca="false">IF(U509="","",IF(SUM(X509:AC509)+SUM(AF509:AP509)&gt;0,1,""))</f>
        <v/>
      </c>
      <c r="S509" s="21" t="str">
        <f aca="false">IF(U509="","",IF(_xlfn.IFNA(VLOOKUP(CONCATENATE(C509," ",1),Partecipanti!AE$10:AF$1203,2,0),1)=1,"",1))</f>
        <v/>
      </c>
      <c r="U509" s="36" t="str">
        <f aca="false">TRIM(E509)</f>
        <v/>
      </c>
      <c r="V509" s="36"/>
      <c r="W509" s="36" t="str">
        <f aca="false">IF(R509="","",1)</f>
        <v/>
      </c>
      <c r="X509" s="36" t="str">
        <f aca="false">IF(U509="","",IF(COUNTIF(U$7:U$601,U509)=1,"",COUNTIF(U$7:U$601,U509)))</f>
        <v/>
      </c>
      <c r="Y509" s="36" t="str">
        <f aca="false">IF(X509="","",IF(X509&gt;1,1,""))</f>
        <v/>
      </c>
      <c r="Z509" s="36" t="str">
        <f aca="false">IF(U509="","",IF(LEN(TRIM(U509))&lt;&gt;10,1,""))</f>
        <v/>
      </c>
      <c r="AB509" s="36" t="str">
        <f aca="false">IF(U509="","",IF(OR(LEN(TRIM(H509))&gt;250,LEN(TRIM(H509))&lt;1),1,""))</f>
        <v/>
      </c>
      <c r="AC509" s="36" t="str">
        <f aca="false">IF(U509="","",IF(OR(LEN(TRIM(H509))&gt;220,LEN(TRIM(H509))&lt;1),1,""))</f>
        <v/>
      </c>
      <c r="AD509" s="37" t="str">
        <f aca="false">IF(U509="","",LEN(TRIM(H509)))</f>
        <v/>
      </c>
      <c r="AF509" s="36" t="str">
        <f aca="false">IF(I509="","",_xlfn.IFNA(VLOOKUP(I509,TabelleFisse!$B$4:$C$21,2,0),1))</f>
        <v/>
      </c>
      <c r="AH509" s="36" t="str">
        <f aca="false">IF(U509="","",IF(OR(ISNUMBER(J509)=0,J509&lt;0),1,""))</f>
        <v/>
      </c>
      <c r="AI509" s="36" t="str">
        <f aca="false">IF(U509="","",IF(OR(ISNUMBER(M509)=0,M509&lt;0),1,""))</f>
        <v/>
      </c>
      <c r="AK509" s="36" t="str">
        <f aca="false">IF(OR(U509="",K509=""),"",IF(OR(K509&lt;TabelleFisse!E$4,K509&gt;TabelleFisse!E$5),1,""))</f>
        <v/>
      </c>
      <c r="AL509" s="36" t="str">
        <f aca="false">IF(OR(U509="",L509=""),"",IF(OR(L509&lt;TabelleFisse!E$4,L509&gt;TabelleFisse!E$5),1,""))</f>
        <v/>
      </c>
      <c r="AM509" s="36" t="str">
        <f aca="false">IF(OR(U509="",K509=""),"",IF(K509&gt;TabelleFisse!E$6,1,""))</f>
        <v/>
      </c>
      <c r="AN509" s="36" t="str">
        <f aca="false">IF(OR(U509="",L509=""),"",IF(L509&gt;TabelleFisse!E$6,1,""))</f>
        <v/>
      </c>
      <c r="AP509" s="36" t="str">
        <f aca="false">IF(U509="","",_xlfn.IFNA(VLOOKUP(C509,Partecipanti!$N$10:$O$1203,2,0),1))</f>
        <v/>
      </c>
      <c r="AS509" s="37" t="str">
        <f aca="false">IF(R509=1,CONCATENATE(C509," ",1),"")</f>
        <v/>
      </c>
    </row>
    <row r="510" customFormat="false" ht="100.5" hidden="false" customHeight="true" outlineLevel="0" collapsed="false">
      <c r="A510" s="25" t="s">
        <v>793</v>
      </c>
      <c r="B510" s="21" t="str">
        <f aca="false">IF(Q510="","",Q510)</f>
        <v/>
      </c>
      <c r="C510" s="26" t="str">
        <f aca="false">IF(E510="","",CONCATENATE("L",A510))</f>
        <v/>
      </c>
      <c r="D510" s="27"/>
      <c r="E510" s="42"/>
      <c r="F510" s="39" t="str">
        <f aca="false">IF(E510="","",TRIM(#REF!))</f>
        <v/>
      </c>
      <c r="G510" s="40" t="str">
        <f aca="false">IF(E510="","",TRIM(UPPER(#REF!)))</f>
        <v/>
      </c>
      <c r="H510" s="44"/>
      <c r="I510" s="44"/>
      <c r="J510" s="43"/>
      <c r="K510" s="41"/>
      <c r="L510" s="41"/>
      <c r="M510" s="45"/>
      <c r="N510" s="42"/>
      <c r="O510" s="42"/>
      <c r="Q510" s="20" t="str">
        <f aca="false">IF(AND(R510="",S510="",U510=""),"",IF(OR(R510=1,S510=1),"ERRORI / ANOMALIE","OK"))</f>
        <v/>
      </c>
      <c r="R510" s="21" t="str">
        <f aca="false">IF(U510="","",IF(SUM(X510:AC510)+SUM(AF510:AP510)&gt;0,1,""))</f>
        <v/>
      </c>
      <c r="S510" s="21" t="str">
        <f aca="false">IF(U510="","",IF(_xlfn.IFNA(VLOOKUP(CONCATENATE(C510," ",1),Partecipanti!AE$10:AF$1203,2,0),1)=1,"",1))</f>
        <v/>
      </c>
      <c r="U510" s="36" t="str">
        <f aca="false">TRIM(E510)</f>
        <v/>
      </c>
      <c r="V510" s="36"/>
      <c r="W510" s="36" t="str">
        <f aca="false">IF(R510="","",1)</f>
        <v/>
      </c>
      <c r="X510" s="36" t="str">
        <f aca="false">IF(U510="","",IF(COUNTIF(U$7:U$601,U510)=1,"",COUNTIF(U$7:U$601,U510)))</f>
        <v/>
      </c>
      <c r="Y510" s="36" t="str">
        <f aca="false">IF(X510="","",IF(X510&gt;1,1,""))</f>
        <v/>
      </c>
      <c r="Z510" s="36" t="str">
        <f aca="false">IF(U510="","",IF(LEN(TRIM(U510))&lt;&gt;10,1,""))</f>
        <v/>
      </c>
      <c r="AB510" s="36" t="str">
        <f aca="false">IF(U510="","",IF(OR(LEN(TRIM(H510))&gt;250,LEN(TRIM(H510))&lt;1),1,""))</f>
        <v/>
      </c>
      <c r="AC510" s="36" t="str">
        <f aca="false">IF(U510="","",IF(OR(LEN(TRIM(H510))&gt;220,LEN(TRIM(H510))&lt;1),1,""))</f>
        <v/>
      </c>
      <c r="AD510" s="37" t="str">
        <f aca="false">IF(U510="","",LEN(TRIM(H510)))</f>
        <v/>
      </c>
      <c r="AF510" s="36" t="str">
        <f aca="false">IF(I510="","",_xlfn.IFNA(VLOOKUP(I510,TabelleFisse!$B$4:$C$21,2,0),1))</f>
        <v/>
      </c>
      <c r="AH510" s="36" t="str">
        <f aca="false">IF(U510="","",IF(OR(ISNUMBER(J510)=0,J510&lt;0),1,""))</f>
        <v/>
      </c>
      <c r="AI510" s="36" t="str">
        <f aca="false">IF(U510="","",IF(OR(ISNUMBER(M510)=0,M510&lt;0),1,""))</f>
        <v/>
      </c>
      <c r="AK510" s="36" t="str">
        <f aca="false">IF(OR(U510="",K510=""),"",IF(OR(K510&lt;TabelleFisse!E$4,K510&gt;TabelleFisse!E$5),1,""))</f>
        <v/>
      </c>
      <c r="AL510" s="36" t="str">
        <f aca="false">IF(OR(U510="",L510=""),"",IF(OR(L510&lt;TabelleFisse!E$4,L510&gt;TabelleFisse!E$5),1,""))</f>
        <v/>
      </c>
      <c r="AM510" s="36" t="str">
        <f aca="false">IF(OR(U510="",K510=""),"",IF(K510&gt;TabelleFisse!E$6,1,""))</f>
        <v/>
      </c>
      <c r="AN510" s="36" t="str">
        <f aca="false">IF(OR(U510="",L510=""),"",IF(L510&gt;TabelleFisse!E$6,1,""))</f>
        <v/>
      </c>
      <c r="AP510" s="36" t="str">
        <f aca="false">IF(U510="","",_xlfn.IFNA(VLOOKUP(C510,Partecipanti!$N$10:$O$1203,2,0),1))</f>
        <v/>
      </c>
      <c r="AS510" s="37" t="str">
        <f aca="false">IF(R510=1,CONCATENATE(C510," ",1),"")</f>
        <v/>
      </c>
    </row>
    <row r="511" customFormat="false" ht="100.5" hidden="false" customHeight="true" outlineLevel="0" collapsed="false">
      <c r="A511" s="25" t="s">
        <v>794</v>
      </c>
      <c r="B511" s="21" t="str">
        <f aca="false">IF(Q511="","",Q511)</f>
        <v/>
      </c>
      <c r="C511" s="26" t="str">
        <f aca="false">IF(E511="","",CONCATENATE("L",A511))</f>
        <v/>
      </c>
      <c r="D511" s="27"/>
      <c r="E511" s="42"/>
      <c r="F511" s="39" t="str">
        <f aca="false">IF(E511="","",TRIM(#REF!))</f>
        <v/>
      </c>
      <c r="G511" s="40" t="str">
        <f aca="false">IF(E511="","",TRIM(UPPER(#REF!)))</f>
        <v/>
      </c>
      <c r="H511" s="44"/>
      <c r="I511" s="44"/>
      <c r="J511" s="43"/>
      <c r="K511" s="41"/>
      <c r="L511" s="41"/>
      <c r="M511" s="45"/>
      <c r="N511" s="42"/>
      <c r="O511" s="42"/>
      <c r="Q511" s="20" t="str">
        <f aca="false">IF(AND(R511="",S511="",U511=""),"",IF(OR(R511=1,S511=1),"ERRORI / ANOMALIE","OK"))</f>
        <v/>
      </c>
      <c r="R511" s="21" t="str">
        <f aca="false">IF(U511="","",IF(SUM(X511:AC511)+SUM(AF511:AP511)&gt;0,1,""))</f>
        <v/>
      </c>
      <c r="S511" s="21" t="str">
        <f aca="false">IF(U511="","",IF(_xlfn.IFNA(VLOOKUP(CONCATENATE(C511," ",1),Partecipanti!AE$10:AF$1203,2,0),1)=1,"",1))</f>
        <v/>
      </c>
      <c r="U511" s="36" t="str">
        <f aca="false">TRIM(E511)</f>
        <v/>
      </c>
      <c r="V511" s="36"/>
      <c r="W511" s="36" t="str">
        <f aca="false">IF(R511="","",1)</f>
        <v/>
      </c>
      <c r="X511" s="36" t="str">
        <f aca="false">IF(U511="","",IF(COUNTIF(U$7:U$601,U511)=1,"",COUNTIF(U$7:U$601,U511)))</f>
        <v/>
      </c>
      <c r="Y511" s="36" t="str">
        <f aca="false">IF(X511="","",IF(X511&gt;1,1,""))</f>
        <v/>
      </c>
      <c r="Z511" s="36" t="str">
        <f aca="false">IF(U511="","",IF(LEN(TRIM(U511))&lt;&gt;10,1,""))</f>
        <v/>
      </c>
      <c r="AB511" s="36" t="str">
        <f aca="false">IF(U511="","",IF(OR(LEN(TRIM(H511))&gt;250,LEN(TRIM(H511))&lt;1),1,""))</f>
        <v/>
      </c>
      <c r="AC511" s="36" t="str">
        <f aca="false">IF(U511="","",IF(OR(LEN(TRIM(H511))&gt;220,LEN(TRIM(H511))&lt;1),1,""))</f>
        <v/>
      </c>
      <c r="AD511" s="37" t="str">
        <f aca="false">IF(U511="","",LEN(TRIM(H511)))</f>
        <v/>
      </c>
      <c r="AF511" s="36" t="str">
        <f aca="false">IF(I511="","",_xlfn.IFNA(VLOOKUP(I511,TabelleFisse!$B$4:$C$21,2,0),1))</f>
        <v/>
      </c>
      <c r="AH511" s="36" t="str">
        <f aca="false">IF(U511="","",IF(OR(ISNUMBER(J511)=0,J511&lt;0),1,""))</f>
        <v/>
      </c>
      <c r="AI511" s="36" t="str">
        <f aca="false">IF(U511="","",IF(OR(ISNUMBER(M511)=0,M511&lt;0),1,""))</f>
        <v/>
      </c>
      <c r="AK511" s="36" t="str">
        <f aca="false">IF(OR(U511="",K511=""),"",IF(OR(K511&lt;TabelleFisse!E$4,K511&gt;TabelleFisse!E$5),1,""))</f>
        <v/>
      </c>
      <c r="AL511" s="36" t="str">
        <f aca="false">IF(OR(U511="",L511=""),"",IF(OR(L511&lt;TabelleFisse!E$4,L511&gt;TabelleFisse!E$5),1,""))</f>
        <v/>
      </c>
      <c r="AM511" s="36" t="str">
        <f aca="false">IF(OR(U511="",K511=""),"",IF(K511&gt;TabelleFisse!E$6,1,""))</f>
        <v/>
      </c>
      <c r="AN511" s="36" t="str">
        <f aca="false">IF(OR(U511="",L511=""),"",IF(L511&gt;TabelleFisse!E$6,1,""))</f>
        <v/>
      </c>
      <c r="AP511" s="36" t="str">
        <f aca="false">IF(U511="","",_xlfn.IFNA(VLOOKUP(C511,Partecipanti!$N$10:$O$1203,2,0),1))</f>
        <v/>
      </c>
      <c r="AS511" s="37" t="str">
        <f aca="false">IF(R511=1,CONCATENATE(C511," ",1),"")</f>
        <v/>
      </c>
    </row>
    <row r="512" customFormat="false" ht="100.5" hidden="false" customHeight="true" outlineLevel="0" collapsed="false">
      <c r="A512" s="25" t="s">
        <v>795</v>
      </c>
      <c r="B512" s="21" t="str">
        <f aca="false">IF(Q512="","",Q512)</f>
        <v/>
      </c>
      <c r="C512" s="26" t="str">
        <f aca="false">IF(E512="","",CONCATENATE("L",A512))</f>
        <v/>
      </c>
      <c r="D512" s="27"/>
      <c r="E512" s="42"/>
      <c r="F512" s="39" t="str">
        <f aca="false">IF(E512="","",TRIM(#REF!))</f>
        <v/>
      </c>
      <c r="G512" s="40" t="str">
        <f aca="false">IF(E512="","",TRIM(UPPER(#REF!)))</f>
        <v/>
      </c>
      <c r="H512" s="44"/>
      <c r="I512" s="44"/>
      <c r="J512" s="43"/>
      <c r="K512" s="41"/>
      <c r="L512" s="41"/>
      <c r="M512" s="45"/>
      <c r="N512" s="42"/>
      <c r="O512" s="42"/>
      <c r="Q512" s="20" t="str">
        <f aca="false">IF(AND(R512="",S512="",U512=""),"",IF(OR(R512=1,S512=1),"ERRORI / ANOMALIE","OK"))</f>
        <v/>
      </c>
      <c r="R512" s="21" t="str">
        <f aca="false">IF(U512="","",IF(SUM(X512:AC512)+SUM(AF512:AP512)&gt;0,1,""))</f>
        <v/>
      </c>
      <c r="S512" s="21" t="str">
        <f aca="false">IF(U512="","",IF(_xlfn.IFNA(VLOOKUP(CONCATENATE(C512," ",1),Partecipanti!AE$10:AF$1203,2,0),1)=1,"",1))</f>
        <v/>
      </c>
      <c r="U512" s="36" t="str">
        <f aca="false">TRIM(E512)</f>
        <v/>
      </c>
      <c r="V512" s="36"/>
      <c r="W512" s="36" t="str">
        <f aca="false">IF(R512="","",1)</f>
        <v/>
      </c>
      <c r="X512" s="36" t="str">
        <f aca="false">IF(U512="","",IF(COUNTIF(U$7:U$601,U512)=1,"",COUNTIF(U$7:U$601,U512)))</f>
        <v/>
      </c>
      <c r="Y512" s="36" t="str">
        <f aca="false">IF(X512="","",IF(X512&gt;1,1,""))</f>
        <v/>
      </c>
      <c r="Z512" s="36" t="str">
        <f aca="false">IF(U512="","",IF(LEN(TRIM(U512))&lt;&gt;10,1,""))</f>
        <v/>
      </c>
      <c r="AB512" s="36" t="str">
        <f aca="false">IF(U512="","",IF(OR(LEN(TRIM(H512))&gt;250,LEN(TRIM(H512))&lt;1),1,""))</f>
        <v/>
      </c>
      <c r="AC512" s="36" t="str">
        <f aca="false">IF(U512="","",IF(OR(LEN(TRIM(H512))&gt;220,LEN(TRIM(H512))&lt;1),1,""))</f>
        <v/>
      </c>
      <c r="AD512" s="37" t="str">
        <f aca="false">IF(U512="","",LEN(TRIM(H512)))</f>
        <v/>
      </c>
      <c r="AF512" s="36" t="str">
        <f aca="false">IF(I512="","",_xlfn.IFNA(VLOOKUP(I512,TabelleFisse!$B$4:$C$21,2,0),1))</f>
        <v/>
      </c>
      <c r="AH512" s="36" t="str">
        <f aca="false">IF(U512="","",IF(OR(ISNUMBER(J512)=0,J512&lt;0),1,""))</f>
        <v/>
      </c>
      <c r="AI512" s="36" t="str">
        <f aca="false">IF(U512="","",IF(OR(ISNUMBER(M512)=0,M512&lt;0),1,""))</f>
        <v/>
      </c>
      <c r="AK512" s="36" t="str">
        <f aca="false">IF(OR(U512="",K512=""),"",IF(OR(K512&lt;TabelleFisse!E$4,K512&gt;TabelleFisse!E$5),1,""))</f>
        <v/>
      </c>
      <c r="AL512" s="36" t="str">
        <f aca="false">IF(OR(U512="",L512=""),"",IF(OR(L512&lt;TabelleFisse!E$4,L512&gt;TabelleFisse!E$5),1,""))</f>
        <v/>
      </c>
      <c r="AM512" s="36" t="str">
        <f aca="false">IF(OR(U512="",K512=""),"",IF(K512&gt;TabelleFisse!E$6,1,""))</f>
        <v/>
      </c>
      <c r="AN512" s="36" t="str">
        <f aca="false">IF(OR(U512="",L512=""),"",IF(L512&gt;TabelleFisse!E$6,1,""))</f>
        <v/>
      </c>
      <c r="AP512" s="36" t="str">
        <f aca="false">IF(U512="","",_xlfn.IFNA(VLOOKUP(C512,Partecipanti!$N$10:$O$1203,2,0),1))</f>
        <v/>
      </c>
      <c r="AS512" s="37" t="str">
        <f aca="false">IF(R512=1,CONCATENATE(C512," ",1),"")</f>
        <v/>
      </c>
    </row>
    <row r="513" customFormat="false" ht="100.5" hidden="false" customHeight="true" outlineLevel="0" collapsed="false">
      <c r="A513" s="25" t="s">
        <v>796</v>
      </c>
      <c r="B513" s="21" t="str">
        <f aca="false">IF(Q513="","",Q513)</f>
        <v/>
      </c>
      <c r="C513" s="26" t="str">
        <f aca="false">IF(E513="","",CONCATENATE("L",A513))</f>
        <v/>
      </c>
      <c r="D513" s="27"/>
      <c r="E513" s="42"/>
      <c r="F513" s="39" t="str">
        <f aca="false">IF(E513="","",TRIM(#REF!))</f>
        <v/>
      </c>
      <c r="G513" s="40" t="str">
        <f aca="false">IF(E513="","",TRIM(UPPER(#REF!)))</f>
        <v/>
      </c>
      <c r="H513" s="44"/>
      <c r="I513" s="44"/>
      <c r="J513" s="43"/>
      <c r="K513" s="41"/>
      <c r="L513" s="41"/>
      <c r="M513" s="45"/>
      <c r="N513" s="42"/>
      <c r="O513" s="42"/>
      <c r="Q513" s="20" t="str">
        <f aca="false">IF(AND(R513="",S513="",U513=""),"",IF(OR(R513=1,S513=1),"ERRORI / ANOMALIE","OK"))</f>
        <v/>
      </c>
      <c r="R513" s="21" t="str">
        <f aca="false">IF(U513="","",IF(SUM(X513:AC513)+SUM(AF513:AP513)&gt;0,1,""))</f>
        <v/>
      </c>
      <c r="S513" s="21" t="str">
        <f aca="false">IF(U513="","",IF(_xlfn.IFNA(VLOOKUP(CONCATENATE(C513," ",1),Partecipanti!AE$10:AF$1203,2,0),1)=1,"",1))</f>
        <v/>
      </c>
      <c r="U513" s="36" t="str">
        <f aca="false">TRIM(E513)</f>
        <v/>
      </c>
      <c r="V513" s="36"/>
      <c r="W513" s="36" t="str">
        <f aca="false">IF(R513="","",1)</f>
        <v/>
      </c>
      <c r="X513" s="36" t="str">
        <f aca="false">IF(U513="","",IF(COUNTIF(U$7:U$601,U513)=1,"",COUNTIF(U$7:U$601,U513)))</f>
        <v/>
      </c>
      <c r="Y513" s="36" t="str">
        <f aca="false">IF(X513="","",IF(X513&gt;1,1,""))</f>
        <v/>
      </c>
      <c r="Z513" s="36" t="str">
        <f aca="false">IF(U513="","",IF(LEN(TRIM(U513))&lt;&gt;10,1,""))</f>
        <v/>
      </c>
      <c r="AB513" s="36" t="str">
        <f aca="false">IF(U513="","",IF(OR(LEN(TRIM(H513))&gt;250,LEN(TRIM(H513))&lt;1),1,""))</f>
        <v/>
      </c>
      <c r="AC513" s="36" t="str">
        <f aca="false">IF(U513="","",IF(OR(LEN(TRIM(H513))&gt;220,LEN(TRIM(H513))&lt;1),1,""))</f>
        <v/>
      </c>
      <c r="AD513" s="37" t="str">
        <f aca="false">IF(U513="","",LEN(TRIM(H513)))</f>
        <v/>
      </c>
      <c r="AF513" s="36" t="str">
        <f aca="false">IF(I513="","",_xlfn.IFNA(VLOOKUP(I513,TabelleFisse!$B$4:$C$21,2,0),1))</f>
        <v/>
      </c>
      <c r="AH513" s="36" t="str">
        <f aca="false">IF(U513="","",IF(OR(ISNUMBER(J513)=0,J513&lt;0),1,""))</f>
        <v/>
      </c>
      <c r="AI513" s="36" t="str">
        <f aca="false">IF(U513="","",IF(OR(ISNUMBER(M513)=0,M513&lt;0),1,""))</f>
        <v/>
      </c>
      <c r="AK513" s="36" t="str">
        <f aca="false">IF(OR(U513="",K513=""),"",IF(OR(K513&lt;TabelleFisse!E$4,K513&gt;TabelleFisse!E$5),1,""))</f>
        <v/>
      </c>
      <c r="AL513" s="36" t="str">
        <f aca="false">IF(OR(U513="",L513=""),"",IF(OR(L513&lt;TabelleFisse!E$4,L513&gt;TabelleFisse!E$5),1,""))</f>
        <v/>
      </c>
      <c r="AM513" s="36" t="str">
        <f aca="false">IF(OR(U513="",K513=""),"",IF(K513&gt;TabelleFisse!E$6,1,""))</f>
        <v/>
      </c>
      <c r="AN513" s="36" t="str">
        <f aca="false">IF(OR(U513="",L513=""),"",IF(L513&gt;TabelleFisse!E$6,1,""))</f>
        <v/>
      </c>
      <c r="AP513" s="36" t="str">
        <f aca="false">IF(U513="","",_xlfn.IFNA(VLOOKUP(C513,Partecipanti!$N$10:$O$1203,2,0),1))</f>
        <v/>
      </c>
      <c r="AS513" s="37" t="str">
        <f aca="false">IF(R513=1,CONCATENATE(C513," ",1),"")</f>
        <v/>
      </c>
    </row>
    <row r="514" customFormat="false" ht="100.5" hidden="false" customHeight="true" outlineLevel="0" collapsed="false">
      <c r="A514" s="25" t="s">
        <v>797</v>
      </c>
      <c r="B514" s="21" t="str">
        <f aca="false">IF(Q514="","",Q514)</f>
        <v/>
      </c>
      <c r="C514" s="26" t="str">
        <f aca="false">IF(E514="","",CONCATENATE("L",A514))</f>
        <v/>
      </c>
      <c r="D514" s="27"/>
      <c r="E514" s="42"/>
      <c r="F514" s="39" t="str">
        <f aca="false">IF(E514="","",TRIM(#REF!))</f>
        <v/>
      </c>
      <c r="G514" s="40" t="str">
        <f aca="false">IF(E514="","",TRIM(UPPER(#REF!)))</f>
        <v/>
      </c>
      <c r="H514" s="44"/>
      <c r="I514" s="44"/>
      <c r="J514" s="43"/>
      <c r="K514" s="41"/>
      <c r="L514" s="41"/>
      <c r="M514" s="45"/>
      <c r="N514" s="42"/>
      <c r="O514" s="42"/>
      <c r="Q514" s="20" t="str">
        <f aca="false">IF(AND(R514="",S514="",U514=""),"",IF(OR(R514=1,S514=1),"ERRORI / ANOMALIE","OK"))</f>
        <v/>
      </c>
      <c r="R514" s="21" t="str">
        <f aca="false">IF(U514="","",IF(SUM(X514:AC514)+SUM(AF514:AP514)&gt;0,1,""))</f>
        <v/>
      </c>
      <c r="S514" s="21" t="str">
        <f aca="false">IF(U514="","",IF(_xlfn.IFNA(VLOOKUP(CONCATENATE(C514," ",1),Partecipanti!AE$10:AF$1203,2,0),1)=1,"",1))</f>
        <v/>
      </c>
      <c r="U514" s="36" t="str">
        <f aca="false">TRIM(E514)</f>
        <v/>
      </c>
      <c r="V514" s="36"/>
      <c r="W514" s="36" t="str">
        <f aca="false">IF(R514="","",1)</f>
        <v/>
      </c>
      <c r="X514" s="36" t="str">
        <f aca="false">IF(U514="","",IF(COUNTIF(U$7:U$601,U514)=1,"",COUNTIF(U$7:U$601,U514)))</f>
        <v/>
      </c>
      <c r="Y514" s="36" t="str">
        <f aca="false">IF(X514="","",IF(X514&gt;1,1,""))</f>
        <v/>
      </c>
      <c r="Z514" s="36" t="str">
        <f aca="false">IF(U514="","",IF(LEN(TRIM(U514))&lt;&gt;10,1,""))</f>
        <v/>
      </c>
      <c r="AB514" s="36" t="str">
        <f aca="false">IF(U514="","",IF(OR(LEN(TRIM(H514))&gt;250,LEN(TRIM(H514))&lt;1),1,""))</f>
        <v/>
      </c>
      <c r="AC514" s="36" t="str">
        <f aca="false">IF(U514="","",IF(OR(LEN(TRIM(H514))&gt;220,LEN(TRIM(H514))&lt;1),1,""))</f>
        <v/>
      </c>
      <c r="AD514" s="37" t="str">
        <f aca="false">IF(U514="","",LEN(TRIM(H514)))</f>
        <v/>
      </c>
      <c r="AF514" s="36" t="str">
        <f aca="false">IF(I514="","",_xlfn.IFNA(VLOOKUP(I514,TabelleFisse!$B$4:$C$21,2,0),1))</f>
        <v/>
      </c>
      <c r="AH514" s="36" t="str">
        <f aca="false">IF(U514="","",IF(OR(ISNUMBER(J514)=0,J514&lt;0),1,""))</f>
        <v/>
      </c>
      <c r="AI514" s="36" t="str">
        <f aca="false">IF(U514="","",IF(OR(ISNUMBER(M514)=0,M514&lt;0),1,""))</f>
        <v/>
      </c>
      <c r="AK514" s="36" t="str">
        <f aca="false">IF(OR(U514="",K514=""),"",IF(OR(K514&lt;TabelleFisse!E$4,K514&gt;TabelleFisse!E$5),1,""))</f>
        <v/>
      </c>
      <c r="AL514" s="36" t="str">
        <f aca="false">IF(OR(U514="",L514=""),"",IF(OR(L514&lt;TabelleFisse!E$4,L514&gt;TabelleFisse!E$5),1,""))</f>
        <v/>
      </c>
      <c r="AM514" s="36" t="str">
        <f aca="false">IF(OR(U514="",K514=""),"",IF(K514&gt;TabelleFisse!E$6,1,""))</f>
        <v/>
      </c>
      <c r="AN514" s="36" t="str">
        <f aca="false">IF(OR(U514="",L514=""),"",IF(L514&gt;TabelleFisse!E$6,1,""))</f>
        <v/>
      </c>
      <c r="AP514" s="36" t="str">
        <f aca="false">IF(U514="","",_xlfn.IFNA(VLOOKUP(C514,Partecipanti!$N$10:$O$1203,2,0),1))</f>
        <v/>
      </c>
      <c r="AS514" s="37" t="str">
        <f aca="false">IF(R514=1,CONCATENATE(C514," ",1),"")</f>
        <v/>
      </c>
    </row>
    <row r="515" customFormat="false" ht="100.5" hidden="false" customHeight="true" outlineLevel="0" collapsed="false">
      <c r="A515" s="25" t="s">
        <v>798</v>
      </c>
      <c r="B515" s="21" t="str">
        <f aca="false">IF(Q515="","",Q515)</f>
        <v/>
      </c>
      <c r="C515" s="26" t="str">
        <f aca="false">IF(E515="","",CONCATENATE("L",A515))</f>
        <v/>
      </c>
      <c r="D515" s="27"/>
      <c r="E515" s="42"/>
      <c r="F515" s="39" t="str">
        <f aca="false">IF(E515="","",TRIM(#REF!))</f>
        <v/>
      </c>
      <c r="G515" s="40" t="str">
        <f aca="false">IF(E515="","",TRIM(UPPER(#REF!)))</f>
        <v/>
      </c>
      <c r="H515" s="44"/>
      <c r="I515" s="44"/>
      <c r="J515" s="43"/>
      <c r="K515" s="41"/>
      <c r="L515" s="41"/>
      <c r="M515" s="45"/>
      <c r="N515" s="42"/>
      <c r="O515" s="42"/>
      <c r="Q515" s="20" t="str">
        <f aca="false">IF(AND(R515="",S515="",U515=""),"",IF(OR(R515=1,S515=1),"ERRORI / ANOMALIE","OK"))</f>
        <v/>
      </c>
      <c r="R515" s="21" t="str">
        <f aca="false">IF(U515="","",IF(SUM(X515:AC515)+SUM(AF515:AP515)&gt;0,1,""))</f>
        <v/>
      </c>
      <c r="S515" s="21" t="str">
        <f aca="false">IF(U515="","",IF(_xlfn.IFNA(VLOOKUP(CONCATENATE(C515," ",1),Partecipanti!AE$10:AF$1203,2,0),1)=1,"",1))</f>
        <v/>
      </c>
      <c r="U515" s="36" t="str">
        <f aca="false">TRIM(E515)</f>
        <v/>
      </c>
      <c r="V515" s="36"/>
      <c r="W515" s="36" t="str">
        <f aca="false">IF(R515="","",1)</f>
        <v/>
      </c>
      <c r="X515" s="36" t="str">
        <f aca="false">IF(U515="","",IF(COUNTIF(U$7:U$601,U515)=1,"",COUNTIF(U$7:U$601,U515)))</f>
        <v/>
      </c>
      <c r="Y515" s="36" t="str">
        <f aca="false">IF(X515="","",IF(X515&gt;1,1,""))</f>
        <v/>
      </c>
      <c r="Z515" s="36" t="str">
        <f aca="false">IF(U515="","",IF(LEN(TRIM(U515))&lt;&gt;10,1,""))</f>
        <v/>
      </c>
      <c r="AB515" s="36" t="str">
        <f aca="false">IF(U515="","",IF(OR(LEN(TRIM(H515))&gt;250,LEN(TRIM(H515))&lt;1),1,""))</f>
        <v/>
      </c>
      <c r="AC515" s="36" t="str">
        <f aca="false">IF(U515="","",IF(OR(LEN(TRIM(H515))&gt;220,LEN(TRIM(H515))&lt;1),1,""))</f>
        <v/>
      </c>
      <c r="AD515" s="37" t="str">
        <f aca="false">IF(U515="","",LEN(TRIM(H515)))</f>
        <v/>
      </c>
      <c r="AF515" s="36" t="str">
        <f aca="false">IF(I515="","",_xlfn.IFNA(VLOOKUP(I515,TabelleFisse!$B$4:$C$21,2,0),1))</f>
        <v/>
      </c>
      <c r="AH515" s="36" t="str">
        <f aca="false">IF(U515="","",IF(OR(ISNUMBER(J515)=0,J515&lt;0),1,""))</f>
        <v/>
      </c>
      <c r="AI515" s="36" t="str">
        <f aca="false">IF(U515="","",IF(OR(ISNUMBER(M515)=0,M515&lt;0),1,""))</f>
        <v/>
      </c>
      <c r="AK515" s="36" t="str">
        <f aca="false">IF(OR(U515="",K515=""),"",IF(OR(K515&lt;TabelleFisse!E$4,K515&gt;TabelleFisse!E$5),1,""))</f>
        <v/>
      </c>
      <c r="AL515" s="36" t="str">
        <f aca="false">IF(OR(U515="",L515=""),"",IF(OR(L515&lt;TabelleFisse!E$4,L515&gt;TabelleFisse!E$5),1,""))</f>
        <v/>
      </c>
      <c r="AM515" s="36" t="str">
        <f aca="false">IF(OR(U515="",K515=""),"",IF(K515&gt;TabelleFisse!E$6,1,""))</f>
        <v/>
      </c>
      <c r="AN515" s="36" t="str">
        <f aca="false">IF(OR(U515="",L515=""),"",IF(L515&gt;TabelleFisse!E$6,1,""))</f>
        <v/>
      </c>
      <c r="AP515" s="36" t="str">
        <f aca="false">IF(U515="","",_xlfn.IFNA(VLOOKUP(C515,Partecipanti!$N$10:$O$1203,2,0),1))</f>
        <v/>
      </c>
      <c r="AS515" s="37" t="str">
        <f aca="false">IF(R515=1,CONCATENATE(C515," ",1),"")</f>
        <v/>
      </c>
    </row>
    <row r="516" customFormat="false" ht="100.5" hidden="false" customHeight="true" outlineLevel="0" collapsed="false">
      <c r="A516" s="25" t="s">
        <v>799</v>
      </c>
      <c r="B516" s="21" t="str">
        <f aca="false">IF(Q516="","",Q516)</f>
        <v/>
      </c>
      <c r="C516" s="26" t="str">
        <f aca="false">IF(E516="","",CONCATENATE("L",A516))</f>
        <v/>
      </c>
      <c r="D516" s="27"/>
      <c r="E516" s="42"/>
      <c r="F516" s="39" t="str">
        <f aca="false">IF(E516="","",TRIM(#REF!))</f>
        <v/>
      </c>
      <c r="G516" s="40" t="str">
        <f aca="false">IF(E516="","",TRIM(UPPER(#REF!)))</f>
        <v/>
      </c>
      <c r="H516" s="44"/>
      <c r="I516" s="44"/>
      <c r="J516" s="43"/>
      <c r="K516" s="41"/>
      <c r="L516" s="41"/>
      <c r="M516" s="45"/>
      <c r="N516" s="42"/>
      <c r="O516" s="42"/>
      <c r="Q516" s="20" t="str">
        <f aca="false">IF(AND(R516="",S516="",U516=""),"",IF(OR(R516=1,S516=1),"ERRORI / ANOMALIE","OK"))</f>
        <v/>
      </c>
      <c r="R516" s="21" t="str">
        <f aca="false">IF(U516="","",IF(SUM(X516:AC516)+SUM(AF516:AP516)&gt;0,1,""))</f>
        <v/>
      </c>
      <c r="S516" s="21" t="str">
        <f aca="false">IF(U516="","",IF(_xlfn.IFNA(VLOOKUP(CONCATENATE(C516," ",1),Partecipanti!AE$10:AF$1203,2,0),1)=1,"",1))</f>
        <v/>
      </c>
      <c r="U516" s="36" t="str">
        <f aca="false">TRIM(E516)</f>
        <v/>
      </c>
      <c r="V516" s="36"/>
      <c r="W516" s="36" t="str">
        <f aca="false">IF(R516="","",1)</f>
        <v/>
      </c>
      <c r="X516" s="36" t="str">
        <f aca="false">IF(U516="","",IF(COUNTIF(U$7:U$601,U516)=1,"",COUNTIF(U$7:U$601,U516)))</f>
        <v/>
      </c>
      <c r="Y516" s="36" t="str">
        <f aca="false">IF(X516="","",IF(X516&gt;1,1,""))</f>
        <v/>
      </c>
      <c r="Z516" s="36" t="str">
        <f aca="false">IF(U516="","",IF(LEN(TRIM(U516))&lt;&gt;10,1,""))</f>
        <v/>
      </c>
      <c r="AB516" s="36" t="str">
        <f aca="false">IF(U516="","",IF(OR(LEN(TRIM(H516))&gt;250,LEN(TRIM(H516))&lt;1),1,""))</f>
        <v/>
      </c>
      <c r="AC516" s="36" t="str">
        <f aca="false">IF(U516="","",IF(OR(LEN(TRIM(H516))&gt;220,LEN(TRIM(H516))&lt;1),1,""))</f>
        <v/>
      </c>
      <c r="AD516" s="37" t="str">
        <f aca="false">IF(U516="","",LEN(TRIM(H516)))</f>
        <v/>
      </c>
      <c r="AF516" s="36" t="str">
        <f aca="false">IF(I516="","",_xlfn.IFNA(VLOOKUP(I516,TabelleFisse!$B$4:$C$21,2,0),1))</f>
        <v/>
      </c>
      <c r="AH516" s="36" t="str">
        <f aca="false">IF(U516="","",IF(OR(ISNUMBER(J516)=0,J516&lt;0),1,""))</f>
        <v/>
      </c>
      <c r="AI516" s="36" t="str">
        <f aca="false">IF(U516="","",IF(OR(ISNUMBER(M516)=0,M516&lt;0),1,""))</f>
        <v/>
      </c>
      <c r="AK516" s="36" t="str">
        <f aca="false">IF(OR(U516="",K516=""),"",IF(OR(K516&lt;TabelleFisse!E$4,K516&gt;TabelleFisse!E$5),1,""))</f>
        <v/>
      </c>
      <c r="AL516" s="36" t="str">
        <f aca="false">IF(OR(U516="",L516=""),"",IF(OR(L516&lt;TabelleFisse!E$4,L516&gt;TabelleFisse!E$5),1,""))</f>
        <v/>
      </c>
      <c r="AM516" s="36" t="str">
        <f aca="false">IF(OR(U516="",K516=""),"",IF(K516&gt;TabelleFisse!E$6,1,""))</f>
        <v/>
      </c>
      <c r="AN516" s="36" t="str">
        <f aca="false">IF(OR(U516="",L516=""),"",IF(L516&gt;TabelleFisse!E$6,1,""))</f>
        <v/>
      </c>
      <c r="AP516" s="36" t="str">
        <f aca="false">IF(U516="","",_xlfn.IFNA(VLOOKUP(C516,Partecipanti!$N$10:$O$1203,2,0),1))</f>
        <v/>
      </c>
      <c r="AS516" s="37" t="str">
        <f aca="false">IF(R516=1,CONCATENATE(C516," ",1),"")</f>
        <v/>
      </c>
    </row>
    <row r="517" customFormat="false" ht="100.5" hidden="false" customHeight="true" outlineLevel="0" collapsed="false">
      <c r="A517" s="25" t="s">
        <v>800</v>
      </c>
      <c r="B517" s="21" t="str">
        <f aca="false">IF(Q517="","",Q517)</f>
        <v/>
      </c>
      <c r="C517" s="26" t="str">
        <f aca="false">IF(E517="","",CONCATENATE("L",A517))</f>
        <v/>
      </c>
      <c r="D517" s="27"/>
      <c r="E517" s="42"/>
      <c r="F517" s="39" t="str">
        <f aca="false">IF(E517="","",TRIM(#REF!))</f>
        <v/>
      </c>
      <c r="G517" s="40" t="str">
        <f aca="false">IF(E517="","",TRIM(UPPER(#REF!)))</f>
        <v/>
      </c>
      <c r="H517" s="44"/>
      <c r="I517" s="44"/>
      <c r="J517" s="43"/>
      <c r="K517" s="41"/>
      <c r="L517" s="41"/>
      <c r="M517" s="45"/>
      <c r="N517" s="42"/>
      <c r="O517" s="42"/>
      <c r="Q517" s="20" t="str">
        <f aca="false">IF(AND(R517="",S517="",U517=""),"",IF(OR(R517=1,S517=1),"ERRORI / ANOMALIE","OK"))</f>
        <v/>
      </c>
      <c r="R517" s="21" t="str">
        <f aca="false">IF(U517="","",IF(SUM(X517:AC517)+SUM(AF517:AP517)&gt;0,1,""))</f>
        <v/>
      </c>
      <c r="S517" s="21" t="str">
        <f aca="false">IF(U517="","",IF(_xlfn.IFNA(VLOOKUP(CONCATENATE(C517," ",1),Partecipanti!AE$10:AF$1203,2,0),1)=1,"",1))</f>
        <v/>
      </c>
      <c r="U517" s="36" t="str">
        <f aca="false">TRIM(E517)</f>
        <v/>
      </c>
      <c r="V517" s="36"/>
      <c r="W517" s="36" t="str">
        <f aca="false">IF(R517="","",1)</f>
        <v/>
      </c>
      <c r="X517" s="36" t="str">
        <f aca="false">IF(U517="","",IF(COUNTIF(U$7:U$601,U517)=1,"",COUNTIF(U$7:U$601,U517)))</f>
        <v/>
      </c>
      <c r="Y517" s="36" t="str">
        <f aca="false">IF(X517="","",IF(X517&gt;1,1,""))</f>
        <v/>
      </c>
      <c r="Z517" s="36" t="str">
        <f aca="false">IF(U517="","",IF(LEN(TRIM(U517))&lt;&gt;10,1,""))</f>
        <v/>
      </c>
      <c r="AB517" s="36" t="str">
        <f aca="false">IF(U517="","",IF(OR(LEN(TRIM(H517))&gt;250,LEN(TRIM(H517))&lt;1),1,""))</f>
        <v/>
      </c>
      <c r="AC517" s="36" t="str">
        <f aca="false">IF(U517="","",IF(OR(LEN(TRIM(H517))&gt;220,LEN(TRIM(H517))&lt;1),1,""))</f>
        <v/>
      </c>
      <c r="AD517" s="37" t="str">
        <f aca="false">IF(U517="","",LEN(TRIM(H517)))</f>
        <v/>
      </c>
      <c r="AF517" s="36" t="str">
        <f aca="false">IF(I517="","",_xlfn.IFNA(VLOOKUP(I517,TabelleFisse!$B$4:$C$21,2,0),1))</f>
        <v/>
      </c>
      <c r="AH517" s="36" t="str">
        <f aca="false">IF(U517="","",IF(OR(ISNUMBER(J517)=0,J517&lt;0),1,""))</f>
        <v/>
      </c>
      <c r="AI517" s="36" t="str">
        <f aca="false">IF(U517="","",IF(OR(ISNUMBER(M517)=0,M517&lt;0),1,""))</f>
        <v/>
      </c>
      <c r="AK517" s="36" t="str">
        <f aca="false">IF(OR(U517="",K517=""),"",IF(OR(K517&lt;TabelleFisse!E$4,K517&gt;TabelleFisse!E$5),1,""))</f>
        <v/>
      </c>
      <c r="AL517" s="36" t="str">
        <f aca="false">IF(OR(U517="",L517=""),"",IF(OR(L517&lt;TabelleFisse!E$4,L517&gt;TabelleFisse!E$5),1,""))</f>
        <v/>
      </c>
      <c r="AM517" s="36" t="str">
        <f aca="false">IF(OR(U517="",K517=""),"",IF(K517&gt;TabelleFisse!E$6,1,""))</f>
        <v/>
      </c>
      <c r="AN517" s="36" t="str">
        <f aca="false">IF(OR(U517="",L517=""),"",IF(L517&gt;TabelleFisse!E$6,1,""))</f>
        <v/>
      </c>
      <c r="AP517" s="36" t="str">
        <f aca="false">IF(U517="","",_xlfn.IFNA(VLOOKUP(C517,Partecipanti!$N$10:$O$1203,2,0),1))</f>
        <v/>
      </c>
      <c r="AS517" s="37" t="str">
        <f aca="false">IF(R517=1,CONCATENATE(C517," ",1),"")</f>
        <v/>
      </c>
    </row>
    <row r="518" customFormat="false" ht="100.5" hidden="false" customHeight="true" outlineLevel="0" collapsed="false">
      <c r="A518" s="25" t="s">
        <v>801</v>
      </c>
      <c r="B518" s="21" t="str">
        <f aca="false">IF(Q518="","",Q518)</f>
        <v/>
      </c>
      <c r="C518" s="26" t="str">
        <f aca="false">IF(E518="","",CONCATENATE("L",A518))</f>
        <v/>
      </c>
      <c r="D518" s="27"/>
      <c r="E518" s="42"/>
      <c r="F518" s="39" t="str">
        <f aca="false">IF(E518="","",TRIM(#REF!))</f>
        <v/>
      </c>
      <c r="G518" s="40" t="str">
        <f aca="false">IF(E518="","",TRIM(UPPER(#REF!)))</f>
        <v/>
      </c>
      <c r="H518" s="44"/>
      <c r="I518" s="44"/>
      <c r="J518" s="43"/>
      <c r="K518" s="41"/>
      <c r="L518" s="41"/>
      <c r="M518" s="45"/>
      <c r="N518" s="42"/>
      <c r="O518" s="42"/>
      <c r="Q518" s="20" t="str">
        <f aca="false">IF(AND(R518="",S518="",U518=""),"",IF(OR(R518=1,S518=1),"ERRORI / ANOMALIE","OK"))</f>
        <v/>
      </c>
      <c r="R518" s="21" t="str">
        <f aca="false">IF(U518="","",IF(SUM(X518:AC518)+SUM(AF518:AP518)&gt;0,1,""))</f>
        <v/>
      </c>
      <c r="S518" s="21" t="str">
        <f aca="false">IF(U518="","",IF(_xlfn.IFNA(VLOOKUP(CONCATENATE(C518," ",1),Partecipanti!AE$10:AF$1203,2,0),1)=1,"",1))</f>
        <v/>
      </c>
      <c r="U518" s="36" t="str">
        <f aca="false">TRIM(E518)</f>
        <v/>
      </c>
      <c r="V518" s="36"/>
      <c r="W518" s="36" t="str">
        <f aca="false">IF(R518="","",1)</f>
        <v/>
      </c>
      <c r="X518" s="36" t="str">
        <f aca="false">IF(U518="","",IF(COUNTIF(U$7:U$601,U518)=1,"",COUNTIF(U$7:U$601,U518)))</f>
        <v/>
      </c>
      <c r="Y518" s="36" t="str">
        <f aca="false">IF(X518="","",IF(X518&gt;1,1,""))</f>
        <v/>
      </c>
      <c r="Z518" s="36" t="str">
        <f aca="false">IF(U518="","",IF(LEN(TRIM(U518))&lt;&gt;10,1,""))</f>
        <v/>
      </c>
      <c r="AB518" s="36" t="str">
        <f aca="false">IF(U518="","",IF(OR(LEN(TRIM(H518))&gt;250,LEN(TRIM(H518))&lt;1),1,""))</f>
        <v/>
      </c>
      <c r="AC518" s="36" t="str">
        <f aca="false">IF(U518="","",IF(OR(LEN(TRIM(H518))&gt;220,LEN(TRIM(H518))&lt;1),1,""))</f>
        <v/>
      </c>
      <c r="AD518" s="37" t="str">
        <f aca="false">IF(U518="","",LEN(TRIM(H518)))</f>
        <v/>
      </c>
      <c r="AF518" s="36" t="str">
        <f aca="false">IF(I518="","",_xlfn.IFNA(VLOOKUP(I518,TabelleFisse!$B$4:$C$21,2,0),1))</f>
        <v/>
      </c>
      <c r="AH518" s="36" t="str">
        <f aca="false">IF(U518="","",IF(OR(ISNUMBER(J518)=0,J518&lt;0),1,""))</f>
        <v/>
      </c>
      <c r="AI518" s="36" t="str">
        <f aca="false">IF(U518="","",IF(OR(ISNUMBER(M518)=0,M518&lt;0),1,""))</f>
        <v/>
      </c>
      <c r="AK518" s="36" t="str">
        <f aca="false">IF(OR(U518="",K518=""),"",IF(OR(K518&lt;TabelleFisse!E$4,K518&gt;TabelleFisse!E$5),1,""))</f>
        <v/>
      </c>
      <c r="AL518" s="36" t="str">
        <f aca="false">IF(OR(U518="",L518=""),"",IF(OR(L518&lt;TabelleFisse!E$4,L518&gt;TabelleFisse!E$5),1,""))</f>
        <v/>
      </c>
      <c r="AM518" s="36" t="str">
        <f aca="false">IF(OR(U518="",K518=""),"",IF(K518&gt;TabelleFisse!E$6,1,""))</f>
        <v/>
      </c>
      <c r="AN518" s="36" t="str">
        <f aca="false">IF(OR(U518="",L518=""),"",IF(L518&gt;TabelleFisse!E$6,1,""))</f>
        <v/>
      </c>
      <c r="AP518" s="36" t="str">
        <f aca="false">IF(U518="","",_xlfn.IFNA(VLOOKUP(C518,Partecipanti!$N$10:$O$1203,2,0),1))</f>
        <v/>
      </c>
      <c r="AS518" s="37" t="str">
        <f aca="false">IF(R518=1,CONCATENATE(C518," ",1),"")</f>
        <v/>
      </c>
    </row>
    <row r="519" customFormat="false" ht="100.5" hidden="false" customHeight="true" outlineLevel="0" collapsed="false">
      <c r="A519" s="25" t="s">
        <v>802</v>
      </c>
      <c r="B519" s="21" t="str">
        <f aca="false">IF(Q519="","",Q519)</f>
        <v/>
      </c>
      <c r="C519" s="26" t="str">
        <f aca="false">IF(E519="","",CONCATENATE("L",A519))</f>
        <v/>
      </c>
      <c r="D519" s="27"/>
      <c r="E519" s="42"/>
      <c r="F519" s="39" t="str">
        <f aca="false">IF(E519="","",TRIM(#REF!))</f>
        <v/>
      </c>
      <c r="G519" s="40" t="str">
        <f aca="false">IF(E519="","",TRIM(UPPER(#REF!)))</f>
        <v/>
      </c>
      <c r="H519" s="44"/>
      <c r="I519" s="44"/>
      <c r="J519" s="43"/>
      <c r="K519" s="41"/>
      <c r="L519" s="41"/>
      <c r="M519" s="45"/>
      <c r="N519" s="42"/>
      <c r="O519" s="42"/>
      <c r="Q519" s="20" t="str">
        <f aca="false">IF(AND(R519="",S519="",U519=""),"",IF(OR(R519=1,S519=1),"ERRORI / ANOMALIE","OK"))</f>
        <v/>
      </c>
      <c r="R519" s="21" t="str">
        <f aca="false">IF(U519="","",IF(SUM(X519:AC519)+SUM(AF519:AP519)&gt;0,1,""))</f>
        <v/>
      </c>
      <c r="S519" s="21" t="str">
        <f aca="false">IF(U519="","",IF(_xlfn.IFNA(VLOOKUP(CONCATENATE(C519," ",1),Partecipanti!AE$10:AF$1203,2,0),1)=1,"",1))</f>
        <v/>
      </c>
      <c r="U519" s="36" t="str">
        <f aca="false">TRIM(E519)</f>
        <v/>
      </c>
      <c r="V519" s="36"/>
      <c r="W519" s="36" t="str">
        <f aca="false">IF(R519="","",1)</f>
        <v/>
      </c>
      <c r="X519" s="36" t="str">
        <f aca="false">IF(U519="","",IF(COUNTIF(U$7:U$601,U519)=1,"",COUNTIF(U$7:U$601,U519)))</f>
        <v/>
      </c>
      <c r="Y519" s="36" t="str">
        <f aca="false">IF(X519="","",IF(X519&gt;1,1,""))</f>
        <v/>
      </c>
      <c r="Z519" s="36" t="str">
        <f aca="false">IF(U519="","",IF(LEN(TRIM(U519))&lt;&gt;10,1,""))</f>
        <v/>
      </c>
      <c r="AB519" s="36" t="str">
        <f aca="false">IF(U519="","",IF(OR(LEN(TRIM(H519))&gt;250,LEN(TRIM(H519))&lt;1),1,""))</f>
        <v/>
      </c>
      <c r="AC519" s="36" t="str">
        <f aca="false">IF(U519="","",IF(OR(LEN(TRIM(H519))&gt;220,LEN(TRIM(H519))&lt;1),1,""))</f>
        <v/>
      </c>
      <c r="AD519" s="37" t="str">
        <f aca="false">IF(U519="","",LEN(TRIM(H519)))</f>
        <v/>
      </c>
      <c r="AF519" s="36" t="str">
        <f aca="false">IF(I519="","",_xlfn.IFNA(VLOOKUP(I519,TabelleFisse!$B$4:$C$21,2,0),1))</f>
        <v/>
      </c>
      <c r="AH519" s="36" t="str">
        <f aca="false">IF(U519="","",IF(OR(ISNUMBER(J519)=0,J519&lt;0),1,""))</f>
        <v/>
      </c>
      <c r="AI519" s="36" t="str">
        <f aca="false">IF(U519="","",IF(OR(ISNUMBER(M519)=0,M519&lt;0),1,""))</f>
        <v/>
      </c>
      <c r="AK519" s="36" t="str">
        <f aca="false">IF(OR(U519="",K519=""),"",IF(OR(K519&lt;TabelleFisse!E$4,K519&gt;TabelleFisse!E$5),1,""))</f>
        <v/>
      </c>
      <c r="AL519" s="36" t="str">
        <f aca="false">IF(OR(U519="",L519=""),"",IF(OR(L519&lt;TabelleFisse!E$4,L519&gt;TabelleFisse!E$5),1,""))</f>
        <v/>
      </c>
      <c r="AM519" s="36" t="str">
        <f aca="false">IF(OR(U519="",K519=""),"",IF(K519&gt;TabelleFisse!E$6,1,""))</f>
        <v/>
      </c>
      <c r="AN519" s="36" t="str">
        <f aca="false">IF(OR(U519="",L519=""),"",IF(L519&gt;TabelleFisse!E$6,1,""))</f>
        <v/>
      </c>
      <c r="AP519" s="36" t="str">
        <f aca="false">IF(U519="","",_xlfn.IFNA(VLOOKUP(C519,Partecipanti!$N$10:$O$1203,2,0),1))</f>
        <v/>
      </c>
      <c r="AS519" s="37" t="str">
        <f aca="false">IF(R519=1,CONCATENATE(C519," ",1),"")</f>
        <v/>
      </c>
    </row>
    <row r="520" customFormat="false" ht="100.5" hidden="false" customHeight="true" outlineLevel="0" collapsed="false">
      <c r="A520" s="25" t="s">
        <v>803</v>
      </c>
      <c r="B520" s="21" t="str">
        <f aca="false">IF(Q520="","",Q520)</f>
        <v/>
      </c>
      <c r="C520" s="26" t="str">
        <f aca="false">IF(E520="","",CONCATENATE("L",A520))</f>
        <v/>
      </c>
      <c r="D520" s="27"/>
      <c r="E520" s="42"/>
      <c r="F520" s="39" t="str">
        <f aca="false">IF(E520="","",TRIM(#REF!))</f>
        <v/>
      </c>
      <c r="G520" s="40" t="str">
        <f aca="false">IF(E520="","",TRIM(UPPER(#REF!)))</f>
        <v/>
      </c>
      <c r="H520" s="44"/>
      <c r="I520" s="44"/>
      <c r="J520" s="43"/>
      <c r="K520" s="41"/>
      <c r="L520" s="41"/>
      <c r="M520" s="45"/>
      <c r="N520" s="42"/>
      <c r="O520" s="42"/>
      <c r="Q520" s="20" t="str">
        <f aca="false">IF(AND(R520="",S520="",U520=""),"",IF(OR(R520=1,S520=1),"ERRORI / ANOMALIE","OK"))</f>
        <v/>
      </c>
      <c r="R520" s="21" t="str">
        <f aca="false">IF(U520="","",IF(SUM(X520:AC520)+SUM(AF520:AP520)&gt;0,1,""))</f>
        <v/>
      </c>
      <c r="S520" s="21" t="str">
        <f aca="false">IF(U520="","",IF(_xlfn.IFNA(VLOOKUP(CONCATENATE(C520," ",1),Partecipanti!AE$10:AF$1203,2,0),1)=1,"",1))</f>
        <v/>
      </c>
      <c r="U520" s="36" t="str">
        <f aca="false">TRIM(E520)</f>
        <v/>
      </c>
      <c r="V520" s="36"/>
      <c r="W520" s="36" t="str">
        <f aca="false">IF(R520="","",1)</f>
        <v/>
      </c>
      <c r="X520" s="36" t="str">
        <f aca="false">IF(U520="","",IF(COUNTIF(U$7:U$601,U520)=1,"",COUNTIF(U$7:U$601,U520)))</f>
        <v/>
      </c>
      <c r="Y520" s="36" t="str">
        <f aca="false">IF(X520="","",IF(X520&gt;1,1,""))</f>
        <v/>
      </c>
      <c r="Z520" s="36" t="str">
        <f aca="false">IF(U520="","",IF(LEN(TRIM(U520))&lt;&gt;10,1,""))</f>
        <v/>
      </c>
      <c r="AB520" s="36" t="str">
        <f aca="false">IF(U520="","",IF(OR(LEN(TRIM(H520))&gt;250,LEN(TRIM(H520))&lt;1),1,""))</f>
        <v/>
      </c>
      <c r="AC520" s="36" t="str">
        <f aca="false">IF(U520="","",IF(OR(LEN(TRIM(H520))&gt;220,LEN(TRIM(H520))&lt;1),1,""))</f>
        <v/>
      </c>
      <c r="AD520" s="37" t="str">
        <f aca="false">IF(U520="","",LEN(TRIM(H520)))</f>
        <v/>
      </c>
      <c r="AF520" s="36" t="str">
        <f aca="false">IF(I520="","",_xlfn.IFNA(VLOOKUP(I520,TabelleFisse!$B$4:$C$21,2,0),1))</f>
        <v/>
      </c>
      <c r="AH520" s="36" t="str">
        <f aca="false">IF(U520="","",IF(OR(ISNUMBER(J520)=0,J520&lt;0),1,""))</f>
        <v/>
      </c>
      <c r="AI520" s="36" t="str">
        <f aca="false">IF(U520="","",IF(OR(ISNUMBER(M520)=0,M520&lt;0),1,""))</f>
        <v/>
      </c>
      <c r="AK520" s="36" t="str">
        <f aca="false">IF(OR(U520="",K520=""),"",IF(OR(K520&lt;TabelleFisse!E$4,K520&gt;TabelleFisse!E$5),1,""))</f>
        <v/>
      </c>
      <c r="AL520" s="36" t="str">
        <f aca="false">IF(OR(U520="",L520=""),"",IF(OR(L520&lt;TabelleFisse!E$4,L520&gt;TabelleFisse!E$5),1,""))</f>
        <v/>
      </c>
      <c r="AM520" s="36" t="str">
        <f aca="false">IF(OR(U520="",K520=""),"",IF(K520&gt;TabelleFisse!E$6,1,""))</f>
        <v/>
      </c>
      <c r="AN520" s="36" t="str">
        <f aca="false">IF(OR(U520="",L520=""),"",IF(L520&gt;TabelleFisse!E$6,1,""))</f>
        <v/>
      </c>
      <c r="AP520" s="36" t="str">
        <f aca="false">IF(U520="","",_xlfn.IFNA(VLOOKUP(C520,Partecipanti!$N$10:$O$1203,2,0),1))</f>
        <v/>
      </c>
      <c r="AS520" s="37" t="str">
        <f aca="false">IF(R520=1,CONCATENATE(C520," ",1),"")</f>
        <v/>
      </c>
    </row>
    <row r="521" customFormat="false" ht="100.5" hidden="false" customHeight="true" outlineLevel="0" collapsed="false">
      <c r="A521" s="25" t="s">
        <v>804</v>
      </c>
      <c r="B521" s="21" t="str">
        <f aca="false">IF(Q521="","",Q521)</f>
        <v/>
      </c>
      <c r="C521" s="26" t="str">
        <f aca="false">IF(E521="","",CONCATENATE("L",A521))</f>
        <v/>
      </c>
      <c r="D521" s="27"/>
      <c r="E521" s="42"/>
      <c r="F521" s="39" t="str">
        <f aca="false">IF(E521="","",TRIM(#REF!))</f>
        <v/>
      </c>
      <c r="G521" s="40" t="str">
        <f aca="false">IF(E521="","",TRIM(UPPER(#REF!)))</f>
        <v/>
      </c>
      <c r="H521" s="44"/>
      <c r="I521" s="44"/>
      <c r="J521" s="43"/>
      <c r="K521" s="41"/>
      <c r="L521" s="41"/>
      <c r="M521" s="45"/>
      <c r="N521" s="42"/>
      <c r="O521" s="42"/>
      <c r="Q521" s="20" t="str">
        <f aca="false">IF(AND(R521="",S521="",U521=""),"",IF(OR(R521=1,S521=1),"ERRORI / ANOMALIE","OK"))</f>
        <v/>
      </c>
      <c r="R521" s="21" t="str">
        <f aca="false">IF(U521="","",IF(SUM(X521:AC521)+SUM(AF521:AP521)&gt;0,1,""))</f>
        <v/>
      </c>
      <c r="S521" s="21" t="str">
        <f aca="false">IF(U521="","",IF(_xlfn.IFNA(VLOOKUP(CONCATENATE(C521," ",1),Partecipanti!AE$10:AF$1203,2,0),1)=1,"",1))</f>
        <v/>
      </c>
      <c r="U521" s="36" t="str">
        <f aca="false">TRIM(E521)</f>
        <v/>
      </c>
      <c r="V521" s="36"/>
      <c r="W521" s="36" t="str">
        <f aca="false">IF(R521="","",1)</f>
        <v/>
      </c>
      <c r="X521" s="36" t="str">
        <f aca="false">IF(U521="","",IF(COUNTIF(U$7:U$601,U521)=1,"",COUNTIF(U$7:U$601,U521)))</f>
        <v/>
      </c>
      <c r="Y521" s="36" t="str">
        <f aca="false">IF(X521="","",IF(X521&gt;1,1,""))</f>
        <v/>
      </c>
      <c r="Z521" s="36" t="str">
        <f aca="false">IF(U521="","",IF(LEN(TRIM(U521))&lt;&gt;10,1,""))</f>
        <v/>
      </c>
      <c r="AB521" s="36" t="str">
        <f aca="false">IF(U521="","",IF(OR(LEN(TRIM(H521))&gt;250,LEN(TRIM(H521))&lt;1),1,""))</f>
        <v/>
      </c>
      <c r="AC521" s="36" t="str">
        <f aca="false">IF(U521="","",IF(OR(LEN(TRIM(H521))&gt;220,LEN(TRIM(H521))&lt;1),1,""))</f>
        <v/>
      </c>
      <c r="AD521" s="37" t="str">
        <f aca="false">IF(U521="","",LEN(TRIM(H521)))</f>
        <v/>
      </c>
      <c r="AF521" s="36" t="str">
        <f aca="false">IF(I521="","",_xlfn.IFNA(VLOOKUP(I521,TabelleFisse!$B$4:$C$21,2,0),1))</f>
        <v/>
      </c>
      <c r="AH521" s="36" t="str">
        <f aca="false">IF(U521="","",IF(OR(ISNUMBER(J521)=0,J521&lt;0),1,""))</f>
        <v/>
      </c>
      <c r="AI521" s="36" t="str">
        <f aca="false">IF(U521="","",IF(OR(ISNUMBER(M521)=0,M521&lt;0),1,""))</f>
        <v/>
      </c>
      <c r="AK521" s="36" t="str">
        <f aca="false">IF(OR(U521="",K521=""),"",IF(OR(K521&lt;TabelleFisse!E$4,K521&gt;TabelleFisse!E$5),1,""))</f>
        <v/>
      </c>
      <c r="AL521" s="36" t="str">
        <f aca="false">IF(OR(U521="",L521=""),"",IF(OR(L521&lt;TabelleFisse!E$4,L521&gt;TabelleFisse!E$5),1,""))</f>
        <v/>
      </c>
      <c r="AM521" s="36" t="str">
        <f aca="false">IF(OR(U521="",K521=""),"",IF(K521&gt;TabelleFisse!E$6,1,""))</f>
        <v/>
      </c>
      <c r="AN521" s="36" t="str">
        <f aca="false">IF(OR(U521="",L521=""),"",IF(L521&gt;TabelleFisse!E$6,1,""))</f>
        <v/>
      </c>
      <c r="AP521" s="36" t="str">
        <f aca="false">IF(U521="","",_xlfn.IFNA(VLOOKUP(C521,Partecipanti!$N$10:$O$1203,2,0),1))</f>
        <v/>
      </c>
      <c r="AS521" s="37" t="str">
        <f aca="false">IF(R521=1,CONCATENATE(C521," ",1),"")</f>
        <v/>
      </c>
    </row>
    <row r="522" customFormat="false" ht="100.5" hidden="false" customHeight="true" outlineLevel="0" collapsed="false">
      <c r="A522" s="25" t="s">
        <v>805</v>
      </c>
      <c r="B522" s="21" t="str">
        <f aca="false">IF(Q522="","",Q522)</f>
        <v/>
      </c>
      <c r="C522" s="26" t="str">
        <f aca="false">IF(E522="","",CONCATENATE("L",A522))</f>
        <v/>
      </c>
      <c r="D522" s="27"/>
      <c r="E522" s="42"/>
      <c r="F522" s="39" t="str">
        <f aca="false">IF(E522="","",TRIM(#REF!))</f>
        <v/>
      </c>
      <c r="G522" s="40" t="str">
        <f aca="false">IF(E522="","",TRIM(UPPER(#REF!)))</f>
        <v/>
      </c>
      <c r="H522" s="44"/>
      <c r="I522" s="44"/>
      <c r="J522" s="43"/>
      <c r="K522" s="41"/>
      <c r="L522" s="41"/>
      <c r="M522" s="45"/>
      <c r="N522" s="42"/>
      <c r="O522" s="42"/>
      <c r="Q522" s="20" t="str">
        <f aca="false">IF(AND(R522="",S522="",U522=""),"",IF(OR(R522=1,S522=1),"ERRORI / ANOMALIE","OK"))</f>
        <v/>
      </c>
      <c r="R522" s="21" t="str">
        <f aca="false">IF(U522="","",IF(SUM(X522:AC522)+SUM(AF522:AP522)&gt;0,1,""))</f>
        <v/>
      </c>
      <c r="S522" s="21" t="str">
        <f aca="false">IF(U522="","",IF(_xlfn.IFNA(VLOOKUP(CONCATENATE(C522," ",1),Partecipanti!AE$10:AF$1203,2,0),1)=1,"",1))</f>
        <v/>
      </c>
      <c r="U522" s="36" t="str">
        <f aca="false">TRIM(E522)</f>
        <v/>
      </c>
      <c r="V522" s="36"/>
      <c r="W522" s="36" t="str">
        <f aca="false">IF(R522="","",1)</f>
        <v/>
      </c>
      <c r="X522" s="36" t="str">
        <f aca="false">IF(U522="","",IF(COUNTIF(U$7:U$601,U522)=1,"",COUNTIF(U$7:U$601,U522)))</f>
        <v/>
      </c>
      <c r="Y522" s="36" t="str">
        <f aca="false">IF(X522="","",IF(X522&gt;1,1,""))</f>
        <v/>
      </c>
      <c r="Z522" s="36" t="str">
        <f aca="false">IF(U522="","",IF(LEN(TRIM(U522))&lt;&gt;10,1,""))</f>
        <v/>
      </c>
      <c r="AB522" s="36" t="str">
        <f aca="false">IF(U522="","",IF(OR(LEN(TRIM(H522))&gt;250,LEN(TRIM(H522))&lt;1),1,""))</f>
        <v/>
      </c>
      <c r="AC522" s="36" t="str">
        <f aca="false">IF(U522="","",IF(OR(LEN(TRIM(H522))&gt;220,LEN(TRIM(H522))&lt;1),1,""))</f>
        <v/>
      </c>
      <c r="AD522" s="37" t="str">
        <f aca="false">IF(U522="","",LEN(TRIM(H522)))</f>
        <v/>
      </c>
      <c r="AF522" s="36" t="str">
        <f aca="false">IF(I522="","",_xlfn.IFNA(VLOOKUP(I522,TabelleFisse!$B$4:$C$21,2,0),1))</f>
        <v/>
      </c>
      <c r="AH522" s="36" t="str">
        <f aca="false">IF(U522="","",IF(OR(ISNUMBER(J522)=0,J522&lt;0),1,""))</f>
        <v/>
      </c>
      <c r="AI522" s="36" t="str">
        <f aca="false">IF(U522="","",IF(OR(ISNUMBER(M522)=0,M522&lt;0),1,""))</f>
        <v/>
      </c>
      <c r="AK522" s="36" t="str">
        <f aca="false">IF(OR(U522="",K522=""),"",IF(OR(K522&lt;TabelleFisse!E$4,K522&gt;TabelleFisse!E$5),1,""))</f>
        <v/>
      </c>
      <c r="AL522" s="36" t="str">
        <f aca="false">IF(OR(U522="",L522=""),"",IF(OR(L522&lt;TabelleFisse!E$4,L522&gt;TabelleFisse!E$5),1,""))</f>
        <v/>
      </c>
      <c r="AM522" s="36" t="str">
        <f aca="false">IF(OR(U522="",K522=""),"",IF(K522&gt;TabelleFisse!E$6,1,""))</f>
        <v/>
      </c>
      <c r="AN522" s="36" t="str">
        <f aca="false">IF(OR(U522="",L522=""),"",IF(L522&gt;TabelleFisse!E$6,1,""))</f>
        <v/>
      </c>
      <c r="AP522" s="36" t="str">
        <f aca="false">IF(U522="","",_xlfn.IFNA(VLOOKUP(C522,Partecipanti!$N$10:$O$1203,2,0),1))</f>
        <v/>
      </c>
      <c r="AS522" s="37" t="str">
        <f aca="false">IF(R522=1,CONCATENATE(C522," ",1),"")</f>
        <v/>
      </c>
    </row>
    <row r="523" customFormat="false" ht="100.5" hidden="false" customHeight="true" outlineLevel="0" collapsed="false">
      <c r="A523" s="25" t="s">
        <v>806</v>
      </c>
      <c r="B523" s="21" t="str">
        <f aca="false">IF(Q523="","",Q523)</f>
        <v/>
      </c>
      <c r="C523" s="26" t="str">
        <f aca="false">IF(E523="","",CONCATENATE("L",A523))</f>
        <v/>
      </c>
      <c r="D523" s="27"/>
      <c r="E523" s="42"/>
      <c r="F523" s="39" t="str">
        <f aca="false">IF(E523="","",TRIM(#REF!))</f>
        <v/>
      </c>
      <c r="G523" s="40" t="str">
        <f aca="false">IF(E523="","",TRIM(UPPER(#REF!)))</f>
        <v/>
      </c>
      <c r="H523" s="44"/>
      <c r="I523" s="44"/>
      <c r="J523" s="43"/>
      <c r="K523" s="41"/>
      <c r="L523" s="41"/>
      <c r="M523" s="45"/>
      <c r="N523" s="42"/>
      <c r="O523" s="42"/>
      <c r="Q523" s="20" t="str">
        <f aca="false">IF(AND(R523="",S523="",U523=""),"",IF(OR(R523=1,S523=1),"ERRORI / ANOMALIE","OK"))</f>
        <v/>
      </c>
      <c r="R523" s="21" t="str">
        <f aca="false">IF(U523="","",IF(SUM(X523:AC523)+SUM(AF523:AP523)&gt;0,1,""))</f>
        <v/>
      </c>
      <c r="S523" s="21" t="str">
        <f aca="false">IF(U523="","",IF(_xlfn.IFNA(VLOOKUP(CONCATENATE(C523," ",1),Partecipanti!AE$10:AF$1203,2,0),1)=1,"",1))</f>
        <v/>
      </c>
      <c r="U523" s="36" t="str">
        <f aca="false">TRIM(E523)</f>
        <v/>
      </c>
      <c r="V523" s="36"/>
      <c r="W523" s="36" t="str">
        <f aca="false">IF(R523="","",1)</f>
        <v/>
      </c>
      <c r="X523" s="36" t="str">
        <f aca="false">IF(U523="","",IF(COUNTIF(U$7:U$601,U523)=1,"",COUNTIF(U$7:U$601,U523)))</f>
        <v/>
      </c>
      <c r="Y523" s="36" t="str">
        <f aca="false">IF(X523="","",IF(X523&gt;1,1,""))</f>
        <v/>
      </c>
      <c r="Z523" s="36" t="str">
        <f aca="false">IF(U523="","",IF(LEN(TRIM(U523))&lt;&gt;10,1,""))</f>
        <v/>
      </c>
      <c r="AB523" s="36" t="str">
        <f aca="false">IF(U523="","",IF(OR(LEN(TRIM(H523))&gt;250,LEN(TRIM(H523))&lt;1),1,""))</f>
        <v/>
      </c>
      <c r="AC523" s="36" t="str">
        <f aca="false">IF(U523="","",IF(OR(LEN(TRIM(H523))&gt;220,LEN(TRIM(H523))&lt;1),1,""))</f>
        <v/>
      </c>
      <c r="AD523" s="37" t="str">
        <f aca="false">IF(U523="","",LEN(TRIM(H523)))</f>
        <v/>
      </c>
      <c r="AF523" s="36" t="str">
        <f aca="false">IF(I523="","",_xlfn.IFNA(VLOOKUP(I523,TabelleFisse!$B$4:$C$21,2,0),1))</f>
        <v/>
      </c>
      <c r="AH523" s="36" t="str">
        <f aca="false">IF(U523="","",IF(OR(ISNUMBER(J523)=0,J523&lt;0),1,""))</f>
        <v/>
      </c>
      <c r="AI523" s="36" t="str">
        <f aca="false">IF(U523="","",IF(OR(ISNUMBER(M523)=0,M523&lt;0),1,""))</f>
        <v/>
      </c>
      <c r="AK523" s="36" t="str">
        <f aca="false">IF(OR(U523="",K523=""),"",IF(OR(K523&lt;TabelleFisse!E$4,K523&gt;TabelleFisse!E$5),1,""))</f>
        <v/>
      </c>
      <c r="AL523" s="36" t="str">
        <f aca="false">IF(OR(U523="",L523=""),"",IF(OR(L523&lt;TabelleFisse!E$4,L523&gt;TabelleFisse!E$5),1,""))</f>
        <v/>
      </c>
      <c r="AM523" s="36" t="str">
        <f aca="false">IF(OR(U523="",K523=""),"",IF(K523&gt;TabelleFisse!E$6,1,""))</f>
        <v/>
      </c>
      <c r="AN523" s="36" t="str">
        <f aca="false">IF(OR(U523="",L523=""),"",IF(L523&gt;TabelleFisse!E$6,1,""))</f>
        <v/>
      </c>
      <c r="AP523" s="36" t="str">
        <f aca="false">IF(U523="","",_xlfn.IFNA(VLOOKUP(C523,Partecipanti!$N$10:$O$1203,2,0),1))</f>
        <v/>
      </c>
      <c r="AS523" s="37" t="str">
        <f aca="false">IF(R523=1,CONCATENATE(C523," ",1),"")</f>
        <v/>
      </c>
    </row>
    <row r="524" customFormat="false" ht="100.5" hidden="false" customHeight="true" outlineLevel="0" collapsed="false">
      <c r="A524" s="25" t="s">
        <v>807</v>
      </c>
      <c r="B524" s="21" t="str">
        <f aca="false">IF(Q524="","",Q524)</f>
        <v/>
      </c>
      <c r="C524" s="26" t="str">
        <f aca="false">IF(E524="","",CONCATENATE("L",A524))</f>
        <v/>
      </c>
      <c r="D524" s="27"/>
      <c r="E524" s="42"/>
      <c r="F524" s="39" t="str">
        <f aca="false">IF(E524="","",TRIM(#REF!))</f>
        <v/>
      </c>
      <c r="G524" s="40" t="str">
        <f aca="false">IF(E524="","",TRIM(UPPER(#REF!)))</f>
        <v/>
      </c>
      <c r="H524" s="44"/>
      <c r="I524" s="44"/>
      <c r="J524" s="43"/>
      <c r="K524" s="41"/>
      <c r="L524" s="41"/>
      <c r="M524" s="45"/>
      <c r="N524" s="42"/>
      <c r="O524" s="42"/>
      <c r="Q524" s="20" t="str">
        <f aca="false">IF(AND(R524="",S524="",U524=""),"",IF(OR(R524=1,S524=1),"ERRORI / ANOMALIE","OK"))</f>
        <v/>
      </c>
      <c r="R524" s="21" t="str">
        <f aca="false">IF(U524="","",IF(SUM(X524:AC524)+SUM(AF524:AP524)&gt;0,1,""))</f>
        <v/>
      </c>
      <c r="S524" s="21" t="str">
        <f aca="false">IF(U524="","",IF(_xlfn.IFNA(VLOOKUP(CONCATENATE(C524," ",1),Partecipanti!AE$10:AF$1203,2,0),1)=1,"",1))</f>
        <v/>
      </c>
      <c r="U524" s="36" t="str">
        <f aca="false">TRIM(E524)</f>
        <v/>
      </c>
      <c r="V524" s="36"/>
      <c r="W524" s="36" t="str">
        <f aca="false">IF(R524="","",1)</f>
        <v/>
      </c>
      <c r="X524" s="36" t="str">
        <f aca="false">IF(U524="","",IF(COUNTIF(U$7:U$601,U524)=1,"",COUNTIF(U$7:U$601,U524)))</f>
        <v/>
      </c>
      <c r="Y524" s="36" t="str">
        <f aca="false">IF(X524="","",IF(X524&gt;1,1,""))</f>
        <v/>
      </c>
      <c r="Z524" s="36" t="str">
        <f aca="false">IF(U524="","",IF(LEN(TRIM(U524))&lt;&gt;10,1,""))</f>
        <v/>
      </c>
      <c r="AB524" s="36" t="str">
        <f aca="false">IF(U524="","",IF(OR(LEN(TRIM(H524))&gt;250,LEN(TRIM(H524))&lt;1),1,""))</f>
        <v/>
      </c>
      <c r="AC524" s="36" t="str">
        <f aca="false">IF(U524="","",IF(OR(LEN(TRIM(H524))&gt;220,LEN(TRIM(H524))&lt;1),1,""))</f>
        <v/>
      </c>
      <c r="AD524" s="37" t="str">
        <f aca="false">IF(U524="","",LEN(TRIM(H524)))</f>
        <v/>
      </c>
      <c r="AF524" s="36" t="str">
        <f aca="false">IF(I524="","",_xlfn.IFNA(VLOOKUP(I524,TabelleFisse!$B$4:$C$21,2,0),1))</f>
        <v/>
      </c>
      <c r="AH524" s="36" t="str">
        <f aca="false">IF(U524="","",IF(OR(ISNUMBER(J524)=0,J524&lt;0),1,""))</f>
        <v/>
      </c>
      <c r="AI524" s="36" t="str">
        <f aca="false">IF(U524="","",IF(OR(ISNUMBER(M524)=0,M524&lt;0),1,""))</f>
        <v/>
      </c>
      <c r="AK524" s="36" t="str">
        <f aca="false">IF(OR(U524="",K524=""),"",IF(OR(K524&lt;TabelleFisse!E$4,K524&gt;TabelleFisse!E$5),1,""))</f>
        <v/>
      </c>
      <c r="AL524" s="36" t="str">
        <f aca="false">IF(OR(U524="",L524=""),"",IF(OR(L524&lt;TabelleFisse!E$4,L524&gt;TabelleFisse!E$5),1,""))</f>
        <v/>
      </c>
      <c r="AM524" s="36" t="str">
        <f aca="false">IF(OR(U524="",K524=""),"",IF(K524&gt;TabelleFisse!E$6,1,""))</f>
        <v/>
      </c>
      <c r="AN524" s="36" t="str">
        <f aca="false">IF(OR(U524="",L524=""),"",IF(L524&gt;TabelleFisse!E$6,1,""))</f>
        <v/>
      </c>
      <c r="AP524" s="36" t="str">
        <f aca="false">IF(U524="","",_xlfn.IFNA(VLOOKUP(C524,Partecipanti!$N$10:$O$1203,2,0),1))</f>
        <v/>
      </c>
      <c r="AS524" s="37" t="str">
        <f aca="false">IF(R524=1,CONCATENATE(C524," ",1),"")</f>
        <v/>
      </c>
    </row>
    <row r="525" customFormat="false" ht="100.5" hidden="false" customHeight="true" outlineLevel="0" collapsed="false">
      <c r="A525" s="25" t="s">
        <v>808</v>
      </c>
      <c r="B525" s="21" t="str">
        <f aca="false">IF(Q525="","",Q525)</f>
        <v/>
      </c>
      <c r="C525" s="26" t="str">
        <f aca="false">IF(E525="","",CONCATENATE("L",A525))</f>
        <v/>
      </c>
      <c r="D525" s="27"/>
      <c r="E525" s="42"/>
      <c r="F525" s="39" t="str">
        <f aca="false">IF(E525="","",TRIM(#REF!))</f>
        <v/>
      </c>
      <c r="G525" s="40" t="str">
        <f aca="false">IF(E525="","",TRIM(UPPER(#REF!)))</f>
        <v/>
      </c>
      <c r="H525" s="44"/>
      <c r="I525" s="44"/>
      <c r="J525" s="43"/>
      <c r="K525" s="41"/>
      <c r="L525" s="41"/>
      <c r="M525" s="45"/>
      <c r="N525" s="42"/>
      <c r="O525" s="42"/>
      <c r="Q525" s="20" t="str">
        <f aca="false">IF(AND(R525="",S525="",U525=""),"",IF(OR(R525=1,S525=1),"ERRORI / ANOMALIE","OK"))</f>
        <v/>
      </c>
      <c r="R525" s="21" t="str">
        <f aca="false">IF(U525="","",IF(SUM(X525:AC525)+SUM(AF525:AP525)&gt;0,1,""))</f>
        <v/>
      </c>
      <c r="S525" s="21" t="str">
        <f aca="false">IF(U525="","",IF(_xlfn.IFNA(VLOOKUP(CONCATENATE(C525," ",1),Partecipanti!AE$10:AF$1203,2,0),1)=1,"",1))</f>
        <v/>
      </c>
      <c r="U525" s="36" t="str">
        <f aca="false">TRIM(E525)</f>
        <v/>
      </c>
      <c r="V525" s="36"/>
      <c r="W525" s="36" t="str">
        <f aca="false">IF(R525="","",1)</f>
        <v/>
      </c>
      <c r="X525" s="36" t="str">
        <f aca="false">IF(U525="","",IF(COUNTIF(U$7:U$601,U525)=1,"",COUNTIF(U$7:U$601,U525)))</f>
        <v/>
      </c>
      <c r="Y525" s="36" t="str">
        <f aca="false">IF(X525="","",IF(X525&gt;1,1,""))</f>
        <v/>
      </c>
      <c r="Z525" s="36" t="str">
        <f aca="false">IF(U525="","",IF(LEN(TRIM(U525))&lt;&gt;10,1,""))</f>
        <v/>
      </c>
      <c r="AB525" s="36" t="str">
        <f aca="false">IF(U525="","",IF(OR(LEN(TRIM(H525))&gt;250,LEN(TRIM(H525))&lt;1),1,""))</f>
        <v/>
      </c>
      <c r="AC525" s="36" t="str">
        <f aca="false">IF(U525="","",IF(OR(LEN(TRIM(H525))&gt;220,LEN(TRIM(H525))&lt;1),1,""))</f>
        <v/>
      </c>
      <c r="AD525" s="37" t="str">
        <f aca="false">IF(U525="","",LEN(TRIM(H525)))</f>
        <v/>
      </c>
      <c r="AF525" s="36" t="str">
        <f aca="false">IF(I525="","",_xlfn.IFNA(VLOOKUP(I525,TabelleFisse!$B$4:$C$21,2,0),1))</f>
        <v/>
      </c>
      <c r="AH525" s="36" t="str">
        <f aca="false">IF(U525="","",IF(OR(ISNUMBER(J525)=0,J525&lt;0),1,""))</f>
        <v/>
      </c>
      <c r="AI525" s="36" t="str">
        <f aca="false">IF(U525="","",IF(OR(ISNUMBER(M525)=0,M525&lt;0),1,""))</f>
        <v/>
      </c>
      <c r="AK525" s="36" t="str">
        <f aca="false">IF(OR(U525="",K525=""),"",IF(OR(K525&lt;TabelleFisse!E$4,K525&gt;TabelleFisse!E$5),1,""))</f>
        <v/>
      </c>
      <c r="AL525" s="36" t="str">
        <f aca="false">IF(OR(U525="",L525=""),"",IF(OR(L525&lt;TabelleFisse!E$4,L525&gt;TabelleFisse!E$5),1,""))</f>
        <v/>
      </c>
      <c r="AM525" s="36" t="str">
        <f aca="false">IF(OR(U525="",K525=""),"",IF(K525&gt;TabelleFisse!E$6,1,""))</f>
        <v/>
      </c>
      <c r="AN525" s="36" t="str">
        <f aca="false">IF(OR(U525="",L525=""),"",IF(L525&gt;TabelleFisse!E$6,1,""))</f>
        <v/>
      </c>
      <c r="AP525" s="36" t="str">
        <f aca="false">IF(U525="","",_xlfn.IFNA(VLOOKUP(C525,Partecipanti!$N$10:$O$1203,2,0),1))</f>
        <v/>
      </c>
      <c r="AS525" s="37" t="str">
        <f aca="false">IF(R525=1,CONCATENATE(C525," ",1),"")</f>
        <v/>
      </c>
    </row>
    <row r="526" customFormat="false" ht="100.5" hidden="false" customHeight="true" outlineLevel="0" collapsed="false">
      <c r="A526" s="25" t="s">
        <v>809</v>
      </c>
      <c r="B526" s="21" t="str">
        <f aca="false">IF(Q526="","",Q526)</f>
        <v/>
      </c>
      <c r="C526" s="26" t="str">
        <f aca="false">IF(E526="","",CONCATENATE("L",A526))</f>
        <v/>
      </c>
      <c r="D526" s="27"/>
      <c r="E526" s="42"/>
      <c r="F526" s="39" t="str">
        <f aca="false">IF(E526="","",TRIM(#REF!))</f>
        <v/>
      </c>
      <c r="G526" s="40" t="str">
        <f aca="false">IF(E526="","",TRIM(UPPER(#REF!)))</f>
        <v/>
      </c>
      <c r="H526" s="44"/>
      <c r="I526" s="44"/>
      <c r="J526" s="43"/>
      <c r="K526" s="41"/>
      <c r="L526" s="41"/>
      <c r="M526" s="45"/>
      <c r="N526" s="42"/>
      <c r="O526" s="42"/>
      <c r="Q526" s="20" t="str">
        <f aca="false">IF(AND(R526="",S526="",U526=""),"",IF(OR(R526=1,S526=1),"ERRORI / ANOMALIE","OK"))</f>
        <v/>
      </c>
      <c r="R526" s="21" t="str">
        <f aca="false">IF(U526="","",IF(SUM(X526:AC526)+SUM(AF526:AP526)&gt;0,1,""))</f>
        <v/>
      </c>
      <c r="S526" s="21" t="str">
        <f aca="false">IF(U526="","",IF(_xlfn.IFNA(VLOOKUP(CONCATENATE(C526," ",1),Partecipanti!AE$10:AF$1203,2,0),1)=1,"",1))</f>
        <v/>
      </c>
      <c r="U526" s="36" t="str">
        <f aca="false">TRIM(E526)</f>
        <v/>
      </c>
      <c r="V526" s="36"/>
      <c r="W526" s="36" t="str">
        <f aca="false">IF(R526="","",1)</f>
        <v/>
      </c>
      <c r="X526" s="36" t="str">
        <f aca="false">IF(U526="","",IF(COUNTIF(U$7:U$601,U526)=1,"",COUNTIF(U$7:U$601,U526)))</f>
        <v/>
      </c>
      <c r="Y526" s="36" t="str">
        <f aca="false">IF(X526="","",IF(X526&gt;1,1,""))</f>
        <v/>
      </c>
      <c r="Z526" s="36" t="str">
        <f aca="false">IF(U526="","",IF(LEN(TRIM(U526))&lt;&gt;10,1,""))</f>
        <v/>
      </c>
      <c r="AB526" s="36" t="str">
        <f aca="false">IF(U526="","",IF(OR(LEN(TRIM(H526))&gt;250,LEN(TRIM(H526))&lt;1),1,""))</f>
        <v/>
      </c>
      <c r="AC526" s="36" t="str">
        <f aca="false">IF(U526="","",IF(OR(LEN(TRIM(H526))&gt;220,LEN(TRIM(H526))&lt;1),1,""))</f>
        <v/>
      </c>
      <c r="AD526" s="37" t="str">
        <f aca="false">IF(U526="","",LEN(TRIM(H526)))</f>
        <v/>
      </c>
      <c r="AF526" s="36" t="str">
        <f aca="false">IF(I526="","",_xlfn.IFNA(VLOOKUP(I526,TabelleFisse!$B$4:$C$21,2,0),1))</f>
        <v/>
      </c>
      <c r="AH526" s="36" t="str">
        <f aca="false">IF(U526="","",IF(OR(ISNUMBER(J526)=0,J526&lt;0),1,""))</f>
        <v/>
      </c>
      <c r="AI526" s="36" t="str">
        <f aca="false">IF(U526="","",IF(OR(ISNUMBER(M526)=0,M526&lt;0),1,""))</f>
        <v/>
      </c>
      <c r="AK526" s="36" t="str">
        <f aca="false">IF(OR(U526="",K526=""),"",IF(OR(K526&lt;TabelleFisse!E$4,K526&gt;TabelleFisse!E$5),1,""))</f>
        <v/>
      </c>
      <c r="AL526" s="36" t="str">
        <f aca="false">IF(OR(U526="",L526=""),"",IF(OR(L526&lt;TabelleFisse!E$4,L526&gt;TabelleFisse!E$5),1,""))</f>
        <v/>
      </c>
      <c r="AM526" s="36" t="str">
        <f aca="false">IF(OR(U526="",K526=""),"",IF(K526&gt;TabelleFisse!E$6,1,""))</f>
        <v/>
      </c>
      <c r="AN526" s="36" t="str">
        <f aca="false">IF(OR(U526="",L526=""),"",IF(L526&gt;TabelleFisse!E$6,1,""))</f>
        <v/>
      </c>
      <c r="AP526" s="36" t="str">
        <f aca="false">IF(U526="","",_xlfn.IFNA(VLOOKUP(C526,Partecipanti!$N$10:$O$1203,2,0),1))</f>
        <v/>
      </c>
      <c r="AS526" s="37" t="str">
        <f aca="false">IF(R526=1,CONCATENATE(C526," ",1),"")</f>
        <v/>
      </c>
    </row>
    <row r="527" customFormat="false" ht="100.5" hidden="false" customHeight="true" outlineLevel="0" collapsed="false">
      <c r="A527" s="25" t="s">
        <v>810</v>
      </c>
      <c r="B527" s="21" t="str">
        <f aca="false">IF(Q527="","",Q527)</f>
        <v/>
      </c>
      <c r="C527" s="26" t="str">
        <f aca="false">IF(E527="","",CONCATENATE("L",A527))</f>
        <v/>
      </c>
      <c r="D527" s="27"/>
      <c r="E527" s="42"/>
      <c r="F527" s="39" t="str">
        <f aca="false">IF(E527="","",TRIM(#REF!))</f>
        <v/>
      </c>
      <c r="G527" s="40" t="str">
        <f aca="false">IF(E527="","",TRIM(UPPER(#REF!)))</f>
        <v/>
      </c>
      <c r="H527" s="44"/>
      <c r="I527" s="44"/>
      <c r="J527" s="43"/>
      <c r="K527" s="41"/>
      <c r="L527" s="41"/>
      <c r="M527" s="45"/>
      <c r="N527" s="42"/>
      <c r="O527" s="42"/>
      <c r="Q527" s="20" t="str">
        <f aca="false">IF(AND(R527="",S527="",U527=""),"",IF(OR(R527=1,S527=1),"ERRORI / ANOMALIE","OK"))</f>
        <v/>
      </c>
      <c r="R527" s="21" t="str">
        <f aca="false">IF(U527="","",IF(SUM(X527:AC527)+SUM(AF527:AP527)&gt;0,1,""))</f>
        <v/>
      </c>
      <c r="S527" s="21" t="str">
        <f aca="false">IF(U527="","",IF(_xlfn.IFNA(VLOOKUP(CONCATENATE(C527," ",1),Partecipanti!AE$10:AF$1203,2,0),1)=1,"",1))</f>
        <v/>
      </c>
      <c r="U527" s="36" t="str">
        <f aca="false">TRIM(E527)</f>
        <v/>
      </c>
      <c r="V527" s="36"/>
      <c r="W527" s="36" t="str">
        <f aca="false">IF(R527="","",1)</f>
        <v/>
      </c>
      <c r="X527" s="36" t="str">
        <f aca="false">IF(U527="","",IF(COUNTIF(U$7:U$601,U527)=1,"",COUNTIF(U$7:U$601,U527)))</f>
        <v/>
      </c>
      <c r="Y527" s="36" t="str">
        <f aca="false">IF(X527="","",IF(X527&gt;1,1,""))</f>
        <v/>
      </c>
      <c r="Z527" s="36" t="str">
        <f aca="false">IF(U527="","",IF(LEN(TRIM(U527))&lt;&gt;10,1,""))</f>
        <v/>
      </c>
      <c r="AB527" s="36" t="str">
        <f aca="false">IF(U527="","",IF(OR(LEN(TRIM(H527))&gt;250,LEN(TRIM(H527))&lt;1),1,""))</f>
        <v/>
      </c>
      <c r="AC527" s="36" t="str">
        <f aca="false">IF(U527="","",IF(OR(LEN(TRIM(H527))&gt;220,LEN(TRIM(H527))&lt;1),1,""))</f>
        <v/>
      </c>
      <c r="AD527" s="37" t="str">
        <f aca="false">IF(U527="","",LEN(TRIM(H527)))</f>
        <v/>
      </c>
      <c r="AF527" s="36" t="str">
        <f aca="false">IF(I527="","",_xlfn.IFNA(VLOOKUP(I527,TabelleFisse!$B$4:$C$21,2,0),1))</f>
        <v/>
      </c>
      <c r="AH527" s="36" t="str">
        <f aca="false">IF(U527="","",IF(OR(ISNUMBER(J527)=0,J527&lt;0),1,""))</f>
        <v/>
      </c>
      <c r="AI527" s="36" t="str">
        <f aca="false">IF(U527="","",IF(OR(ISNUMBER(M527)=0,M527&lt;0),1,""))</f>
        <v/>
      </c>
      <c r="AK527" s="36" t="str">
        <f aca="false">IF(OR(U527="",K527=""),"",IF(OR(K527&lt;TabelleFisse!E$4,K527&gt;TabelleFisse!E$5),1,""))</f>
        <v/>
      </c>
      <c r="AL527" s="36" t="str">
        <f aca="false">IF(OR(U527="",L527=""),"",IF(OR(L527&lt;TabelleFisse!E$4,L527&gt;TabelleFisse!E$5),1,""))</f>
        <v/>
      </c>
      <c r="AM527" s="36" t="str">
        <f aca="false">IF(OR(U527="",K527=""),"",IF(K527&gt;TabelleFisse!E$6,1,""))</f>
        <v/>
      </c>
      <c r="AN527" s="36" t="str">
        <f aca="false">IF(OR(U527="",L527=""),"",IF(L527&gt;TabelleFisse!E$6,1,""))</f>
        <v/>
      </c>
      <c r="AP527" s="36" t="str">
        <f aca="false">IF(U527="","",_xlfn.IFNA(VLOOKUP(C527,Partecipanti!$N$10:$O$1203,2,0),1))</f>
        <v/>
      </c>
      <c r="AS527" s="37" t="str">
        <f aca="false">IF(R527=1,CONCATENATE(C527," ",1),"")</f>
        <v/>
      </c>
    </row>
    <row r="528" customFormat="false" ht="100.5" hidden="false" customHeight="true" outlineLevel="0" collapsed="false">
      <c r="A528" s="25" t="s">
        <v>811</v>
      </c>
      <c r="B528" s="21" t="str">
        <f aca="false">IF(Q528="","",Q528)</f>
        <v/>
      </c>
      <c r="C528" s="26" t="str">
        <f aca="false">IF(E528="","",CONCATENATE("L",A528))</f>
        <v/>
      </c>
      <c r="D528" s="27"/>
      <c r="E528" s="42"/>
      <c r="F528" s="39" t="str">
        <f aca="false">IF(E528="","",TRIM(#REF!))</f>
        <v/>
      </c>
      <c r="G528" s="40" t="str">
        <f aca="false">IF(E528="","",TRIM(UPPER(#REF!)))</f>
        <v/>
      </c>
      <c r="H528" s="44"/>
      <c r="I528" s="44"/>
      <c r="J528" s="43"/>
      <c r="K528" s="41"/>
      <c r="L528" s="41"/>
      <c r="M528" s="45"/>
      <c r="N528" s="42"/>
      <c r="O528" s="42"/>
      <c r="Q528" s="20" t="str">
        <f aca="false">IF(AND(R528="",S528="",U528=""),"",IF(OR(R528=1,S528=1),"ERRORI / ANOMALIE","OK"))</f>
        <v/>
      </c>
      <c r="R528" s="21" t="str">
        <f aca="false">IF(U528="","",IF(SUM(X528:AC528)+SUM(AF528:AP528)&gt;0,1,""))</f>
        <v/>
      </c>
      <c r="S528" s="21" t="str">
        <f aca="false">IF(U528="","",IF(_xlfn.IFNA(VLOOKUP(CONCATENATE(C528," ",1),Partecipanti!AE$10:AF$1203,2,0),1)=1,"",1))</f>
        <v/>
      </c>
      <c r="U528" s="36" t="str">
        <f aca="false">TRIM(E528)</f>
        <v/>
      </c>
      <c r="V528" s="36"/>
      <c r="W528" s="36" t="str">
        <f aca="false">IF(R528="","",1)</f>
        <v/>
      </c>
      <c r="X528" s="36" t="str">
        <f aca="false">IF(U528="","",IF(COUNTIF(U$7:U$601,U528)=1,"",COUNTIF(U$7:U$601,U528)))</f>
        <v/>
      </c>
      <c r="Y528" s="36" t="str">
        <f aca="false">IF(X528="","",IF(X528&gt;1,1,""))</f>
        <v/>
      </c>
      <c r="Z528" s="36" t="str">
        <f aca="false">IF(U528="","",IF(LEN(TRIM(U528))&lt;&gt;10,1,""))</f>
        <v/>
      </c>
      <c r="AB528" s="36" t="str">
        <f aca="false">IF(U528="","",IF(OR(LEN(TRIM(H528))&gt;250,LEN(TRIM(H528))&lt;1),1,""))</f>
        <v/>
      </c>
      <c r="AC528" s="36" t="str">
        <f aca="false">IF(U528="","",IF(OR(LEN(TRIM(H528))&gt;220,LEN(TRIM(H528))&lt;1),1,""))</f>
        <v/>
      </c>
      <c r="AD528" s="37" t="str">
        <f aca="false">IF(U528="","",LEN(TRIM(H528)))</f>
        <v/>
      </c>
      <c r="AF528" s="36" t="str">
        <f aca="false">IF(I528="","",_xlfn.IFNA(VLOOKUP(I528,TabelleFisse!$B$4:$C$21,2,0),1))</f>
        <v/>
      </c>
      <c r="AH528" s="36" t="str">
        <f aca="false">IF(U528="","",IF(OR(ISNUMBER(J528)=0,J528&lt;0),1,""))</f>
        <v/>
      </c>
      <c r="AI528" s="36" t="str">
        <f aca="false">IF(U528="","",IF(OR(ISNUMBER(M528)=0,M528&lt;0),1,""))</f>
        <v/>
      </c>
      <c r="AK528" s="36" t="str">
        <f aca="false">IF(OR(U528="",K528=""),"",IF(OR(K528&lt;TabelleFisse!E$4,K528&gt;TabelleFisse!E$5),1,""))</f>
        <v/>
      </c>
      <c r="AL528" s="36" t="str">
        <f aca="false">IF(OR(U528="",L528=""),"",IF(OR(L528&lt;TabelleFisse!E$4,L528&gt;TabelleFisse!E$5),1,""))</f>
        <v/>
      </c>
      <c r="AM528" s="36" t="str">
        <f aca="false">IF(OR(U528="",K528=""),"",IF(K528&gt;TabelleFisse!E$6,1,""))</f>
        <v/>
      </c>
      <c r="AN528" s="36" t="str">
        <f aca="false">IF(OR(U528="",L528=""),"",IF(L528&gt;TabelleFisse!E$6,1,""))</f>
        <v/>
      </c>
      <c r="AP528" s="36" t="str">
        <f aca="false">IF(U528="","",_xlfn.IFNA(VLOOKUP(C528,Partecipanti!$N$10:$O$1203,2,0),1))</f>
        <v/>
      </c>
      <c r="AS528" s="37" t="str">
        <f aca="false">IF(R528=1,CONCATENATE(C528," ",1),"")</f>
        <v/>
      </c>
    </row>
    <row r="529" customFormat="false" ht="100.5" hidden="false" customHeight="true" outlineLevel="0" collapsed="false">
      <c r="A529" s="25" t="s">
        <v>812</v>
      </c>
      <c r="B529" s="21" t="str">
        <f aca="false">IF(Q529="","",Q529)</f>
        <v/>
      </c>
      <c r="C529" s="26" t="str">
        <f aca="false">IF(E529="","",CONCATENATE("L",A529))</f>
        <v/>
      </c>
      <c r="D529" s="27"/>
      <c r="E529" s="42"/>
      <c r="F529" s="39" t="str">
        <f aca="false">IF(E529="","",TRIM(#REF!))</f>
        <v/>
      </c>
      <c r="G529" s="40" t="str">
        <f aca="false">IF(E529="","",TRIM(UPPER(#REF!)))</f>
        <v/>
      </c>
      <c r="H529" s="44"/>
      <c r="I529" s="44"/>
      <c r="J529" s="43"/>
      <c r="K529" s="41"/>
      <c r="L529" s="41"/>
      <c r="M529" s="45"/>
      <c r="N529" s="42"/>
      <c r="O529" s="42"/>
      <c r="Q529" s="20" t="str">
        <f aca="false">IF(AND(R529="",S529="",U529=""),"",IF(OR(R529=1,S529=1),"ERRORI / ANOMALIE","OK"))</f>
        <v/>
      </c>
      <c r="R529" s="21" t="str">
        <f aca="false">IF(U529="","",IF(SUM(X529:AC529)+SUM(AF529:AP529)&gt;0,1,""))</f>
        <v/>
      </c>
      <c r="S529" s="21" t="str">
        <f aca="false">IF(U529="","",IF(_xlfn.IFNA(VLOOKUP(CONCATENATE(C529," ",1),Partecipanti!AE$10:AF$1203,2,0),1)=1,"",1))</f>
        <v/>
      </c>
      <c r="U529" s="36" t="str">
        <f aca="false">TRIM(E529)</f>
        <v/>
      </c>
      <c r="V529" s="36"/>
      <c r="W529" s="36" t="str">
        <f aca="false">IF(R529="","",1)</f>
        <v/>
      </c>
      <c r="X529" s="36" t="str">
        <f aca="false">IF(U529="","",IF(COUNTIF(U$7:U$601,U529)=1,"",COUNTIF(U$7:U$601,U529)))</f>
        <v/>
      </c>
      <c r="Y529" s="36" t="str">
        <f aca="false">IF(X529="","",IF(X529&gt;1,1,""))</f>
        <v/>
      </c>
      <c r="Z529" s="36" t="str">
        <f aca="false">IF(U529="","",IF(LEN(TRIM(U529))&lt;&gt;10,1,""))</f>
        <v/>
      </c>
      <c r="AB529" s="36" t="str">
        <f aca="false">IF(U529="","",IF(OR(LEN(TRIM(H529))&gt;250,LEN(TRIM(H529))&lt;1),1,""))</f>
        <v/>
      </c>
      <c r="AC529" s="36" t="str">
        <f aca="false">IF(U529="","",IF(OR(LEN(TRIM(H529))&gt;220,LEN(TRIM(H529))&lt;1),1,""))</f>
        <v/>
      </c>
      <c r="AD529" s="37" t="str">
        <f aca="false">IF(U529="","",LEN(TRIM(H529)))</f>
        <v/>
      </c>
      <c r="AF529" s="36" t="str">
        <f aca="false">IF(I529="","",_xlfn.IFNA(VLOOKUP(I529,TabelleFisse!$B$4:$C$21,2,0),1))</f>
        <v/>
      </c>
      <c r="AH529" s="36" t="str">
        <f aca="false">IF(U529="","",IF(OR(ISNUMBER(J529)=0,J529&lt;0),1,""))</f>
        <v/>
      </c>
      <c r="AI529" s="36" t="str">
        <f aca="false">IF(U529="","",IF(OR(ISNUMBER(M529)=0,M529&lt;0),1,""))</f>
        <v/>
      </c>
      <c r="AK529" s="36" t="str">
        <f aca="false">IF(OR(U529="",K529=""),"",IF(OR(K529&lt;TabelleFisse!E$4,K529&gt;TabelleFisse!E$5),1,""))</f>
        <v/>
      </c>
      <c r="AL529" s="36" t="str">
        <f aca="false">IF(OR(U529="",L529=""),"",IF(OR(L529&lt;TabelleFisse!E$4,L529&gt;TabelleFisse!E$5),1,""))</f>
        <v/>
      </c>
      <c r="AM529" s="36" t="str">
        <f aca="false">IF(OR(U529="",K529=""),"",IF(K529&gt;TabelleFisse!E$6,1,""))</f>
        <v/>
      </c>
      <c r="AN529" s="36" t="str">
        <f aca="false">IF(OR(U529="",L529=""),"",IF(L529&gt;TabelleFisse!E$6,1,""))</f>
        <v/>
      </c>
      <c r="AP529" s="36" t="str">
        <f aca="false">IF(U529="","",_xlfn.IFNA(VLOOKUP(C529,Partecipanti!$N$10:$O$1203,2,0),1))</f>
        <v/>
      </c>
      <c r="AS529" s="37" t="str">
        <f aca="false">IF(R529=1,CONCATENATE(C529," ",1),"")</f>
        <v/>
      </c>
    </row>
    <row r="530" customFormat="false" ht="100.5" hidden="false" customHeight="true" outlineLevel="0" collapsed="false">
      <c r="A530" s="25" t="s">
        <v>813</v>
      </c>
      <c r="B530" s="21" t="str">
        <f aca="false">IF(Q530="","",Q530)</f>
        <v/>
      </c>
      <c r="C530" s="26" t="str">
        <f aca="false">IF(E530="","",CONCATENATE("L",A530))</f>
        <v/>
      </c>
      <c r="D530" s="27"/>
      <c r="E530" s="42"/>
      <c r="F530" s="39" t="str">
        <f aca="false">IF(E530="","",TRIM(#REF!))</f>
        <v/>
      </c>
      <c r="G530" s="40" t="str">
        <f aca="false">IF(E530="","",TRIM(UPPER(#REF!)))</f>
        <v/>
      </c>
      <c r="H530" s="44"/>
      <c r="I530" s="44"/>
      <c r="J530" s="43"/>
      <c r="K530" s="41"/>
      <c r="L530" s="41"/>
      <c r="M530" s="45"/>
      <c r="N530" s="42"/>
      <c r="O530" s="42"/>
      <c r="Q530" s="20" t="str">
        <f aca="false">IF(AND(R530="",S530="",U530=""),"",IF(OR(R530=1,S530=1),"ERRORI / ANOMALIE","OK"))</f>
        <v/>
      </c>
      <c r="R530" s="21" t="str">
        <f aca="false">IF(U530="","",IF(SUM(X530:AC530)+SUM(AF530:AP530)&gt;0,1,""))</f>
        <v/>
      </c>
      <c r="S530" s="21" t="str">
        <f aca="false">IF(U530="","",IF(_xlfn.IFNA(VLOOKUP(CONCATENATE(C530," ",1),Partecipanti!AE$10:AF$1203,2,0),1)=1,"",1))</f>
        <v/>
      </c>
      <c r="U530" s="36" t="str">
        <f aca="false">TRIM(E530)</f>
        <v/>
      </c>
      <c r="V530" s="36"/>
      <c r="W530" s="36" t="str">
        <f aca="false">IF(R530="","",1)</f>
        <v/>
      </c>
      <c r="X530" s="36" t="str">
        <f aca="false">IF(U530="","",IF(COUNTIF(U$7:U$601,U530)=1,"",COUNTIF(U$7:U$601,U530)))</f>
        <v/>
      </c>
      <c r="Y530" s="36" t="str">
        <f aca="false">IF(X530="","",IF(X530&gt;1,1,""))</f>
        <v/>
      </c>
      <c r="Z530" s="36" t="str">
        <f aca="false">IF(U530="","",IF(LEN(TRIM(U530))&lt;&gt;10,1,""))</f>
        <v/>
      </c>
      <c r="AB530" s="36" t="str">
        <f aca="false">IF(U530="","",IF(OR(LEN(TRIM(H530))&gt;250,LEN(TRIM(H530))&lt;1),1,""))</f>
        <v/>
      </c>
      <c r="AC530" s="36" t="str">
        <f aca="false">IF(U530="","",IF(OR(LEN(TRIM(H530))&gt;220,LEN(TRIM(H530))&lt;1),1,""))</f>
        <v/>
      </c>
      <c r="AD530" s="37" t="str">
        <f aca="false">IF(U530="","",LEN(TRIM(H530)))</f>
        <v/>
      </c>
      <c r="AF530" s="36" t="str">
        <f aca="false">IF(I530="","",_xlfn.IFNA(VLOOKUP(I530,TabelleFisse!$B$4:$C$21,2,0),1))</f>
        <v/>
      </c>
      <c r="AH530" s="36" t="str">
        <f aca="false">IF(U530="","",IF(OR(ISNUMBER(J530)=0,J530&lt;0),1,""))</f>
        <v/>
      </c>
      <c r="AI530" s="36" t="str">
        <f aca="false">IF(U530="","",IF(OR(ISNUMBER(M530)=0,M530&lt;0),1,""))</f>
        <v/>
      </c>
      <c r="AK530" s="36" t="str">
        <f aca="false">IF(OR(U530="",K530=""),"",IF(OR(K530&lt;TabelleFisse!E$4,K530&gt;TabelleFisse!E$5),1,""))</f>
        <v/>
      </c>
      <c r="AL530" s="36" t="str">
        <f aca="false">IF(OR(U530="",L530=""),"",IF(OR(L530&lt;TabelleFisse!E$4,L530&gt;TabelleFisse!E$5),1,""))</f>
        <v/>
      </c>
      <c r="AM530" s="36" t="str">
        <f aca="false">IF(OR(U530="",K530=""),"",IF(K530&gt;TabelleFisse!E$6,1,""))</f>
        <v/>
      </c>
      <c r="AN530" s="36" t="str">
        <f aca="false">IF(OR(U530="",L530=""),"",IF(L530&gt;TabelleFisse!E$6,1,""))</f>
        <v/>
      </c>
      <c r="AP530" s="36" t="str">
        <f aca="false">IF(U530="","",_xlfn.IFNA(VLOOKUP(C530,Partecipanti!$N$10:$O$1203,2,0),1))</f>
        <v/>
      </c>
      <c r="AS530" s="37" t="str">
        <f aca="false">IF(R530=1,CONCATENATE(C530," ",1),"")</f>
        <v/>
      </c>
    </row>
    <row r="531" customFormat="false" ht="100.5" hidden="false" customHeight="true" outlineLevel="0" collapsed="false">
      <c r="A531" s="25" t="s">
        <v>814</v>
      </c>
      <c r="B531" s="21" t="str">
        <f aca="false">IF(Q531="","",Q531)</f>
        <v/>
      </c>
      <c r="C531" s="26" t="str">
        <f aca="false">IF(E531="","",CONCATENATE("L",A531))</f>
        <v/>
      </c>
      <c r="D531" s="27"/>
      <c r="E531" s="42"/>
      <c r="F531" s="39" t="str">
        <f aca="false">IF(E531="","",TRIM(#REF!))</f>
        <v/>
      </c>
      <c r="G531" s="40" t="str">
        <f aca="false">IF(E531="","",TRIM(UPPER(#REF!)))</f>
        <v/>
      </c>
      <c r="H531" s="44"/>
      <c r="I531" s="44"/>
      <c r="J531" s="43"/>
      <c r="K531" s="41"/>
      <c r="L531" s="41"/>
      <c r="M531" s="45"/>
      <c r="N531" s="42"/>
      <c r="O531" s="42"/>
      <c r="Q531" s="20" t="str">
        <f aca="false">IF(AND(R531="",S531="",U531=""),"",IF(OR(R531=1,S531=1),"ERRORI / ANOMALIE","OK"))</f>
        <v/>
      </c>
      <c r="R531" s="21" t="str">
        <f aca="false">IF(U531="","",IF(SUM(X531:AC531)+SUM(AF531:AP531)&gt;0,1,""))</f>
        <v/>
      </c>
      <c r="S531" s="21" t="str">
        <f aca="false">IF(U531="","",IF(_xlfn.IFNA(VLOOKUP(CONCATENATE(C531," ",1),Partecipanti!AE$10:AF$1203,2,0),1)=1,"",1))</f>
        <v/>
      </c>
      <c r="U531" s="36" t="str">
        <f aca="false">TRIM(E531)</f>
        <v/>
      </c>
      <c r="V531" s="36"/>
      <c r="W531" s="36" t="str">
        <f aca="false">IF(R531="","",1)</f>
        <v/>
      </c>
      <c r="X531" s="36" t="str">
        <f aca="false">IF(U531="","",IF(COUNTIF(U$7:U$601,U531)=1,"",COUNTIF(U$7:U$601,U531)))</f>
        <v/>
      </c>
      <c r="Y531" s="36" t="str">
        <f aca="false">IF(X531="","",IF(X531&gt;1,1,""))</f>
        <v/>
      </c>
      <c r="Z531" s="36" t="str">
        <f aca="false">IF(U531="","",IF(LEN(TRIM(U531))&lt;&gt;10,1,""))</f>
        <v/>
      </c>
      <c r="AB531" s="36" t="str">
        <f aca="false">IF(U531="","",IF(OR(LEN(TRIM(H531))&gt;250,LEN(TRIM(H531))&lt;1),1,""))</f>
        <v/>
      </c>
      <c r="AC531" s="36" t="str">
        <f aca="false">IF(U531="","",IF(OR(LEN(TRIM(H531))&gt;220,LEN(TRIM(H531))&lt;1),1,""))</f>
        <v/>
      </c>
      <c r="AD531" s="37" t="str">
        <f aca="false">IF(U531="","",LEN(TRIM(H531)))</f>
        <v/>
      </c>
      <c r="AF531" s="36" t="str">
        <f aca="false">IF(I531="","",_xlfn.IFNA(VLOOKUP(I531,TabelleFisse!$B$4:$C$21,2,0),1))</f>
        <v/>
      </c>
      <c r="AH531" s="36" t="str">
        <f aca="false">IF(U531="","",IF(OR(ISNUMBER(J531)=0,J531&lt;0),1,""))</f>
        <v/>
      </c>
      <c r="AI531" s="36" t="str">
        <f aca="false">IF(U531="","",IF(OR(ISNUMBER(M531)=0,M531&lt;0),1,""))</f>
        <v/>
      </c>
      <c r="AK531" s="36" t="str">
        <f aca="false">IF(OR(U531="",K531=""),"",IF(OR(K531&lt;TabelleFisse!E$4,K531&gt;TabelleFisse!E$5),1,""))</f>
        <v/>
      </c>
      <c r="AL531" s="36" t="str">
        <f aca="false">IF(OR(U531="",L531=""),"",IF(OR(L531&lt;TabelleFisse!E$4,L531&gt;TabelleFisse!E$5),1,""))</f>
        <v/>
      </c>
      <c r="AM531" s="36" t="str">
        <f aca="false">IF(OR(U531="",K531=""),"",IF(K531&gt;TabelleFisse!E$6,1,""))</f>
        <v/>
      </c>
      <c r="AN531" s="36" t="str">
        <f aca="false">IF(OR(U531="",L531=""),"",IF(L531&gt;TabelleFisse!E$6,1,""))</f>
        <v/>
      </c>
      <c r="AP531" s="36" t="str">
        <f aca="false">IF(U531="","",_xlfn.IFNA(VLOOKUP(C531,Partecipanti!$N$10:$O$1203,2,0),1))</f>
        <v/>
      </c>
      <c r="AS531" s="37" t="str">
        <f aca="false">IF(R531=1,CONCATENATE(C531," ",1),"")</f>
        <v/>
      </c>
    </row>
    <row r="532" customFormat="false" ht="100.5" hidden="false" customHeight="true" outlineLevel="0" collapsed="false">
      <c r="A532" s="25" t="s">
        <v>815</v>
      </c>
      <c r="B532" s="21" t="str">
        <f aca="false">IF(Q532="","",Q532)</f>
        <v/>
      </c>
      <c r="C532" s="26" t="str">
        <f aca="false">IF(E532="","",CONCATENATE("L",A532))</f>
        <v/>
      </c>
      <c r="D532" s="27"/>
      <c r="E532" s="42"/>
      <c r="F532" s="39" t="str">
        <f aca="false">IF(E532="","",TRIM(#REF!))</f>
        <v/>
      </c>
      <c r="G532" s="40" t="str">
        <f aca="false">IF(E532="","",TRIM(UPPER(#REF!)))</f>
        <v/>
      </c>
      <c r="H532" s="44"/>
      <c r="I532" s="44"/>
      <c r="J532" s="43"/>
      <c r="K532" s="41"/>
      <c r="L532" s="41"/>
      <c r="M532" s="45"/>
      <c r="N532" s="42"/>
      <c r="O532" s="42"/>
      <c r="Q532" s="20" t="str">
        <f aca="false">IF(AND(R532="",S532="",U532=""),"",IF(OR(R532=1,S532=1),"ERRORI / ANOMALIE","OK"))</f>
        <v/>
      </c>
      <c r="R532" s="21" t="str">
        <f aca="false">IF(U532="","",IF(SUM(X532:AC532)+SUM(AF532:AP532)&gt;0,1,""))</f>
        <v/>
      </c>
      <c r="S532" s="21" t="str">
        <f aca="false">IF(U532="","",IF(_xlfn.IFNA(VLOOKUP(CONCATENATE(C532," ",1),Partecipanti!AE$10:AF$1203,2,0),1)=1,"",1))</f>
        <v/>
      </c>
      <c r="U532" s="36" t="str">
        <f aca="false">TRIM(E532)</f>
        <v/>
      </c>
      <c r="V532" s="36"/>
      <c r="W532" s="36" t="str">
        <f aca="false">IF(R532="","",1)</f>
        <v/>
      </c>
      <c r="X532" s="36" t="str">
        <f aca="false">IF(U532="","",IF(COUNTIF(U$7:U$601,U532)=1,"",COUNTIF(U$7:U$601,U532)))</f>
        <v/>
      </c>
      <c r="Y532" s="36" t="str">
        <f aca="false">IF(X532="","",IF(X532&gt;1,1,""))</f>
        <v/>
      </c>
      <c r="Z532" s="36" t="str">
        <f aca="false">IF(U532="","",IF(LEN(TRIM(U532))&lt;&gt;10,1,""))</f>
        <v/>
      </c>
      <c r="AB532" s="36" t="str">
        <f aca="false">IF(U532="","",IF(OR(LEN(TRIM(H532))&gt;250,LEN(TRIM(H532))&lt;1),1,""))</f>
        <v/>
      </c>
      <c r="AC532" s="36" t="str">
        <f aca="false">IF(U532="","",IF(OR(LEN(TRIM(H532))&gt;220,LEN(TRIM(H532))&lt;1),1,""))</f>
        <v/>
      </c>
      <c r="AD532" s="37" t="str">
        <f aca="false">IF(U532="","",LEN(TRIM(H532)))</f>
        <v/>
      </c>
      <c r="AF532" s="36" t="str">
        <f aca="false">IF(I532="","",_xlfn.IFNA(VLOOKUP(I532,TabelleFisse!$B$4:$C$21,2,0),1))</f>
        <v/>
      </c>
      <c r="AH532" s="36" t="str">
        <f aca="false">IF(U532="","",IF(OR(ISNUMBER(J532)=0,J532&lt;0),1,""))</f>
        <v/>
      </c>
      <c r="AI532" s="36" t="str">
        <f aca="false">IF(U532="","",IF(OR(ISNUMBER(M532)=0,M532&lt;0),1,""))</f>
        <v/>
      </c>
      <c r="AK532" s="36" t="str">
        <f aca="false">IF(OR(U532="",K532=""),"",IF(OR(K532&lt;TabelleFisse!E$4,K532&gt;TabelleFisse!E$5),1,""))</f>
        <v/>
      </c>
      <c r="AL532" s="36" t="str">
        <f aca="false">IF(OR(U532="",L532=""),"",IF(OR(L532&lt;TabelleFisse!E$4,L532&gt;TabelleFisse!E$5),1,""))</f>
        <v/>
      </c>
      <c r="AM532" s="36" t="str">
        <f aca="false">IF(OR(U532="",K532=""),"",IF(K532&gt;TabelleFisse!E$6,1,""))</f>
        <v/>
      </c>
      <c r="AN532" s="36" t="str">
        <f aca="false">IF(OR(U532="",L532=""),"",IF(L532&gt;TabelleFisse!E$6,1,""))</f>
        <v/>
      </c>
      <c r="AP532" s="36" t="str">
        <f aca="false">IF(U532="","",_xlfn.IFNA(VLOOKUP(C532,Partecipanti!$N$10:$O$1203,2,0),1))</f>
        <v/>
      </c>
      <c r="AS532" s="37" t="str">
        <f aca="false">IF(R532=1,CONCATENATE(C532," ",1),"")</f>
        <v/>
      </c>
    </row>
    <row r="533" customFormat="false" ht="100.5" hidden="false" customHeight="true" outlineLevel="0" collapsed="false">
      <c r="A533" s="25" t="s">
        <v>816</v>
      </c>
      <c r="B533" s="21" t="str">
        <f aca="false">IF(Q533="","",Q533)</f>
        <v/>
      </c>
      <c r="C533" s="26" t="str">
        <f aca="false">IF(E533="","",CONCATENATE("L",A533))</f>
        <v/>
      </c>
      <c r="D533" s="27"/>
      <c r="E533" s="42"/>
      <c r="F533" s="39" t="str">
        <f aca="false">IF(E533="","",TRIM(#REF!))</f>
        <v/>
      </c>
      <c r="G533" s="40" t="str">
        <f aca="false">IF(E533="","",TRIM(UPPER(#REF!)))</f>
        <v/>
      </c>
      <c r="H533" s="44"/>
      <c r="I533" s="44"/>
      <c r="J533" s="43"/>
      <c r="K533" s="41"/>
      <c r="L533" s="41"/>
      <c r="M533" s="45"/>
      <c r="N533" s="42"/>
      <c r="O533" s="42"/>
      <c r="Q533" s="20" t="str">
        <f aca="false">IF(AND(R533="",S533="",U533=""),"",IF(OR(R533=1,S533=1),"ERRORI / ANOMALIE","OK"))</f>
        <v/>
      </c>
      <c r="R533" s="21" t="str">
        <f aca="false">IF(U533="","",IF(SUM(X533:AC533)+SUM(AF533:AP533)&gt;0,1,""))</f>
        <v/>
      </c>
      <c r="S533" s="21" t="str">
        <f aca="false">IF(U533="","",IF(_xlfn.IFNA(VLOOKUP(CONCATENATE(C533," ",1),Partecipanti!AE$10:AF$1203,2,0),1)=1,"",1))</f>
        <v/>
      </c>
      <c r="U533" s="36" t="str">
        <f aca="false">TRIM(E533)</f>
        <v/>
      </c>
      <c r="V533" s="36"/>
      <c r="W533" s="36" t="str">
        <f aca="false">IF(R533="","",1)</f>
        <v/>
      </c>
      <c r="X533" s="36" t="str">
        <f aca="false">IF(U533="","",IF(COUNTIF(U$7:U$601,U533)=1,"",COUNTIF(U$7:U$601,U533)))</f>
        <v/>
      </c>
      <c r="Y533" s="36" t="str">
        <f aca="false">IF(X533="","",IF(X533&gt;1,1,""))</f>
        <v/>
      </c>
      <c r="Z533" s="36" t="str">
        <f aca="false">IF(U533="","",IF(LEN(TRIM(U533))&lt;&gt;10,1,""))</f>
        <v/>
      </c>
      <c r="AB533" s="36" t="str">
        <f aca="false">IF(U533="","",IF(OR(LEN(TRIM(H533))&gt;250,LEN(TRIM(H533))&lt;1),1,""))</f>
        <v/>
      </c>
      <c r="AC533" s="36" t="str">
        <f aca="false">IF(U533="","",IF(OR(LEN(TRIM(H533))&gt;220,LEN(TRIM(H533))&lt;1),1,""))</f>
        <v/>
      </c>
      <c r="AD533" s="37" t="str">
        <f aca="false">IF(U533="","",LEN(TRIM(H533)))</f>
        <v/>
      </c>
      <c r="AF533" s="36" t="str">
        <f aca="false">IF(I533="","",_xlfn.IFNA(VLOOKUP(I533,TabelleFisse!$B$4:$C$21,2,0),1))</f>
        <v/>
      </c>
      <c r="AH533" s="36" t="str">
        <f aca="false">IF(U533="","",IF(OR(ISNUMBER(J533)=0,J533&lt;0),1,""))</f>
        <v/>
      </c>
      <c r="AI533" s="36" t="str">
        <f aca="false">IF(U533="","",IF(OR(ISNUMBER(M533)=0,M533&lt;0),1,""))</f>
        <v/>
      </c>
      <c r="AK533" s="36" t="str">
        <f aca="false">IF(OR(U533="",K533=""),"",IF(OR(K533&lt;TabelleFisse!E$4,K533&gt;TabelleFisse!E$5),1,""))</f>
        <v/>
      </c>
      <c r="AL533" s="36" t="str">
        <f aca="false">IF(OR(U533="",L533=""),"",IF(OR(L533&lt;TabelleFisse!E$4,L533&gt;TabelleFisse!E$5),1,""))</f>
        <v/>
      </c>
      <c r="AM533" s="36" t="str">
        <f aca="false">IF(OR(U533="",K533=""),"",IF(K533&gt;TabelleFisse!E$6,1,""))</f>
        <v/>
      </c>
      <c r="AN533" s="36" t="str">
        <f aca="false">IF(OR(U533="",L533=""),"",IF(L533&gt;TabelleFisse!E$6,1,""))</f>
        <v/>
      </c>
      <c r="AP533" s="36" t="str">
        <f aca="false">IF(U533="","",_xlfn.IFNA(VLOOKUP(C533,Partecipanti!$N$10:$O$1203,2,0),1))</f>
        <v/>
      </c>
      <c r="AS533" s="37" t="str">
        <f aca="false">IF(R533=1,CONCATENATE(C533," ",1),"")</f>
        <v/>
      </c>
    </row>
    <row r="534" customFormat="false" ht="100.5" hidden="false" customHeight="true" outlineLevel="0" collapsed="false">
      <c r="A534" s="25" t="s">
        <v>817</v>
      </c>
      <c r="B534" s="21" t="str">
        <f aca="false">IF(Q534="","",Q534)</f>
        <v/>
      </c>
      <c r="C534" s="26" t="str">
        <f aca="false">IF(E534="","",CONCATENATE("L",A534))</f>
        <v/>
      </c>
      <c r="D534" s="27"/>
      <c r="E534" s="42"/>
      <c r="F534" s="39" t="str">
        <f aca="false">IF(E534="","",TRIM(#REF!))</f>
        <v/>
      </c>
      <c r="G534" s="40" t="str">
        <f aca="false">IF(E534="","",TRIM(UPPER(#REF!)))</f>
        <v/>
      </c>
      <c r="H534" s="44"/>
      <c r="I534" s="44"/>
      <c r="J534" s="43"/>
      <c r="K534" s="41"/>
      <c r="L534" s="41"/>
      <c r="M534" s="45"/>
      <c r="N534" s="42"/>
      <c r="O534" s="42"/>
      <c r="Q534" s="20" t="str">
        <f aca="false">IF(AND(R534="",S534="",U534=""),"",IF(OR(R534=1,S534=1),"ERRORI / ANOMALIE","OK"))</f>
        <v/>
      </c>
      <c r="R534" s="21" t="str">
        <f aca="false">IF(U534="","",IF(SUM(X534:AC534)+SUM(AF534:AP534)&gt;0,1,""))</f>
        <v/>
      </c>
      <c r="S534" s="21" t="str">
        <f aca="false">IF(U534="","",IF(_xlfn.IFNA(VLOOKUP(CONCATENATE(C534," ",1),Partecipanti!AE$10:AF$1203,2,0),1)=1,"",1))</f>
        <v/>
      </c>
      <c r="U534" s="36" t="str">
        <f aca="false">TRIM(E534)</f>
        <v/>
      </c>
      <c r="V534" s="36"/>
      <c r="W534" s="36" t="str">
        <f aca="false">IF(R534="","",1)</f>
        <v/>
      </c>
      <c r="X534" s="36" t="str">
        <f aca="false">IF(U534="","",IF(COUNTIF(U$7:U$601,U534)=1,"",COUNTIF(U$7:U$601,U534)))</f>
        <v/>
      </c>
      <c r="Y534" s="36" t="str">
        <f aca="false">IF(X534="","",IF(X534&gt;1,1,""))</f>
        <v/>
      </c>
      <c r="Z534" s="36" t="str">
        <f aca="false">IF(U534="","",IF(LEN(TRIM(U534))&lt;&gt;10,1,""))</f>
        <v/>
      </c>
      <c r="AB534" s="36" t="str">
        <f aca="false">IF(U534="","",IF(OR(LEN(TRIM(H534))&gt;250,LEN(TRIM(H534))&lt;1),1,""))</f>
        <v/>
      </c>
      <c r="AC534" s="36" t="str">
        <f aca="false">IF(U534="","",IF(OR(LEN(TRIM(H534))&gt;220,LEN(TRIM(H534))&lt;1),1,""))</f>
        <v/>
      </c>
      <c r="AD534" s="37" t="str">
        <f aca="false">IF(U534="","",LEN(TRIM(H534)))</f>
        <v/>
      </c>
      <c r="AF534" s="36" t="str">
        <f aca="false">IF(I534="","",_xlfn.IFNA(VLOOKUP(I534,TabelleFisse!$B$4:$C$21,2,0),1))</f>
        <v/>
      </c>
      <c r="AH534" s="36" t="str">
        <f aca="false">IF(U534="","",IF(OR(ISNUMBER(J534)=0,J534&lt;0),1,""))</f>
        <v/>
      </c>
      <c r="AI534" s="36" t="str">
        <f aca="false">IF(U534="","",IF(OR(ISNUMBER(M534)=0,M534&lt;0),1,""))</f>
        <v/>
      </c>
      <c r="AK534" s="36" t="str">
        <f aca="false">IF(OR(U534="",K534=""),"",IF(OR(K534&lt;TabelleFisse!E$4,K534&gt;TabelleFisse!E$5),1,""))</f>
        <v/>
      </c>
      <c r="AL534" s="36" t="str">
        <f aca="false">IF(OR(U534="",L534=""),"",IF(OR(L534&lt;TabelleFisse!E$4,L534&gt;TabelleFisse!E$5),1,""))</f>
        <v/>
      </c>
      <c r="AM534" s="36" t="str">
        <f aca="false">IF(OR(U534="",K534=""),"",IF(K534&gt;TabelleFisse!E$6,1,""))</f>
        <v/>
      </c>
      <c r="AN534" s="36" t="str">
        <f aca="false">IF(OR(U534="",L534=""),"",IF(L534&gt;TabelleFisse!E$6,1,""))</f>
        <v/>
      </c>
      <c r="AP534" s="36" t="str">
        <f aca="false">IF(U534="","",_xlfn.IFNA(VLOOKUP(C534,Partecipanti!$N$10:$O$1203,2,0),1))</f>
        <v/>
      </c>
      <c r="AS534" s="37" t="str">
        <f aca="false">IF(R534=1,CONCATENATE(C534," ",1),"")</f>
        <v/>
      </c>
    </row>
    <row r="535" customFormat="false" ht="100.5" hidden="false" customHeight="true" outlineLevel="0" collapsed="false">
      <c r="A535" s="25" t="s">
        <v>818</v>
      </c>
      <c r="B535" s="21" t="str">
        <f aca="false">IF(Q535="","",Q535)</f>
        <v/>
      </c>
      <c r="C535" s="26" t="str">
        <f aca="false">IF(E535="","",CONCATENATE("L",A535))</f>
        <v/>
      </c>
      <c r="D535" s="27"/>
      <c r="E535" s="42"/>
      <c r="F535" s="39" t="str">
        <f aca="false">IF(E535="","",TRIM(#REF!))</f>
        <v/>
      </c>
      <c r="G535" s="40" t="str">
        <f aca="false">IF(E535="","",TRIM(UPPER(#REF!)))</f>
        <v/>
      </c>
      <c r="H535" s="44"/>
      <c r="I535" s="44"/>
      <c r="J535" s="43"/>
      <c r="K535" s="41"/>
      <c r="L535" s="41"/>
      <c r="M535" s="45"/>
      <c r="N535" s="42"/>
      <c r="O535" s="42"/>
      <c r="Q535" s="20" t="str">
        <f aca="false">IF(AND(R535="",S535="",U535=""),"",IF(OR(R535=1,S535=1),"ERRORI / ANOMALIE","OK"))</f>
        <v/>
      </c>
      <c r="R535" s="21" t="str">
        <f aca="false">IF(U535="","",IF(SUM(X535:AC535)+SUM(AF535:AP535)&gt;0,1,""))</f>
        <v/>
      </c>
      <c r="S535" s="21" t="str">
        <f aca="false">IF(U535="","",IF(_xlfn.IFNA(VLOOKUP(CONCATENATE(C535," ",1),Partecipanti!AE$10:AF$1203,2,0),1)=1,"",1))</f>
        <v/>
      </c>
      <c r="U535" s="36" t="str">
        <f aca="false">TRIM(E535)</f>
        <v/>
      </c>
      <c r="V535" s="36"/>
      <c r="W535" s="36" t="str">
        <f aca="false">IF(R535="","",1)</f>
        <v/>
      </c>
      <c r="X535" s="36" t="str">
        <f aca="false">IF(U535="","",IF(COUNTIF(U$7:U$601,U535)=1,"",COUNTIF(U$7:U$601,U535)))</f>
        <v/>
      </c>
      <c r="Y535" s="36" t="str">
        <f aca="false">IF(X535="","",IF(X535&gt;1,1,""))</f>
        <v/>
      </c>
      <c r="Z535" s="36" t="str">
        <f aca="false">IF(U535="","",IF(LEN(TRIM(U535))&lt;&gt;10,1,""))</f>
        <v/>
      </c>
      <c r="AB535" s="36" t="str">
        <f aca="false">IF(U535="","",IF(OR(LEN(TRIM(H535))&gt;250,LEN(TRIM(H535))&lt;1),1,""))</f>
        <v/>
      </c>
      <c r="AC535" s="36" t="str">
        <f aca="false">IF(U535="","",IF(OR(LEN(TRIM(H535))&gt;220,LEN(TRIM(H535))&lt;1),1,""))</f>
        <v/>
      </c>
      <c r="AD535" s="37" t="str">
        <f aca="false">IF(U535="","",LEN(TRIM(H535)))</f>
        <v/>
      </c>
      <c r="AF535" s="36" t="str">
        <f aca="false">IF(I535="","",_xlfn.IFNA(VLOOKUP(I535,TabelleFisse!$B$4:$C$21,2,0),1))</f>
        <v/>
      </c>
      <c r="AH535" s="36" t="str">
        <f aca="false">IF(U535="","",IF(OR(ISNUMBER(J535)=0,J535&lt;0),1,""))</f>
        <v/>
      </c>
      <c r="AI535" s="36" t="str">
        <f aca="false">IF(U535="","",IF(OR(ISNUMBER(M535)=0,M535&lt;0),1,""))</f>
        <v/>
      </c>
      <c r="AK535" s="36" t="str">
        <f aca="false">IF(OR(U535="",K535=""),"",IF(OR(K535&lt;TabelleFisse!E$4,K535&gt;TabelleFisse!E$5),1,""))</f>
        <v/>
      </c>
      <c r="AL535" s="36" t="str">
        <f aca="false">IF(OR(U535="",L535=""),"",IF(OR(L535&lt;TabelleFisse!E$4,L535&gt;TabelleFisse!E$5),1,""))</f>
        <v/>
      </c>
      <c r="AM535" s="36" t="str">
        <f aca="false">IF(OR(U535="",K535=""),"",IF(K535&gt;TabelleFisse!E$6,1,""))</f>
        <v/>
      </c>
      <c r="AN535" s="36" t="str">
        <f aca="false">IF(OR(U535="",L535=""),"",IF(L535&gt;TabelleFisse!E$6,1,""))</f>
        <v/>
      </c>
      <c r="AP535" s="36" t="str">
        <f aca="false">IF(U535="","",_xlfn.IFNA(VLOOKUP(C535,Partecipanti!$N$10:$O$1203,2,0),1))</f>
        <v/>
      </c>
      <c r="AS535" s="37" t="str">
        <f aca="false">IF(R535=1,CONCATENATE(C535," ",1),"")</f>
        <v/>
      </c>
    </row>
    <row r="536" customFormat="false" ht="100.5" hidden="false" customHeight="true" outlineLevel="0" collapsed="false">
      <c r="A536" s="25" t="s">
        <v>819</v>
      </c>
      <c r="B536" s="21" t="str">
        <f aca="false">IF(Q536="","",Q536)</f>
        <v/>
      </c>
      <c r="C536" s="26" t="str">
        <f aca="false">IF(E536="","",CONCATENATE("L",A536))</f>
        <v/>
      </c>
      <c r="D536" s="27"/>
      <c r="E536" s="42"/>
      <c r="F536" s="39" t="str">
        <f aca="false">IF(E536="","",TRIM(#REF!))</f>
        <v/>
      </c>
      <c r="G536" s="40" t="str">
        <f aca="false">IF(E536="","",TRIM(UPPER(#REF!)))</f>
        <v/>
      </c>
      <c r="H536" s="44"/>
      <c r="I536" s="44"/>
      <c r="J536" s="43"/>
      <c r="K536" s="41"/>
      <c r="L536" s="41"/>
      <c r="M536" s="45"/>
      <c r="N536" s="42"/>
      <c r="O536" s="42"/>
      <c r="Q536" s="20" t="str">
        <f aca="false">IF(AND(R536="",S536="",U536=""),"",IF(OR(R536=1,S536=1),"ERRORI / ANOMALIE","OK"))</f>
        <v/>
      </c>
      <c r="R536" s="21" t="str">
        <f aca="false">IF(U536="","",IF(SUM(X536:AC536)+SUM(AF536:AP536)&gt;0,1,""))</f>
        <v/>
      </c>
      <c r="S536" s="21" t="str">
        <f aca="false">IF(U536="","",IF(_xlfn.IFNA(VLOOKUP(CONCATENATE(C536," ",1),Partecipanti!AE$10:AF$1203,2,0),1)=1,"",1))</f>
        <v/>
      </c>
      <c r="U536" s="36" t="str">
        <f aca="false">TRIM(E536)</f>
        <v/>
      </c>
      <c r="V536" s="36"/>
      <c r="W536" s="36" t="str">
        <f aca="false">IF(R536="","",1)</f>
        <v/>
      </c>
      <c r="X536" s="36" t="str">
        <f aca="false">IF(U536="","",IF(COUNTIF(U$7:U$601,U536)=1,"",COUNTIF(U$7:U$601,U536)))</f>
        <v/>
      </c>
      <c r="Y536" s="36" t="str">
        <f aca="false">IF(X536="","",IF(X536&gt;1,1,""))</f>
        <v/>
      </c>
      <c r="Z536" s="36" t="str">
        <f aca="false">IF(U536="","",IF(LEN(TRIM(U536))&lt;&gt;10,1,""))</f>
        <v/>
      </c>
      <c r="AB536" s="36" t="str">
        <f aca="false">IF(U536="","",IF(OR(LEN(TRIM(H536))&gt;250,LEN(TRIM(H536))&lt;1),1,""))</f>
        <v/>
      </c>
      <c r="AC536" s="36" t="str">
        <f aca="false">IF(U536="","",IF(OR(LEN(TRIM(H536))&gt;220,LEN(TRIM(H536))&lt;1),1,""))</f>
        <v/>
      </c>
      <c r="AD536" s="37" t="str">
        <f aca="false">IF(U536="","",LEN(TRIM(H536)))</f>
        <v/>
      </c>
      <c r="AF536" s="36" t="str">
        <f aca="false">IF(I536="","",_xlfn.IFNA(VLOOKUP(I536,TabelleFisse!$B$4:$C$21,2,0),1))</f>
        <v/>
      </c>
      <c r="AH536" s="36" t="str">
        <f aca="false">IF(U536="","",IF(OR(ISNUMBER(J536)=0,J536&lt;0),1,""))</f>
        <v/>
      </c>
      <c r="AI536" s="36" t="str">
        <f aca="false">IF(U536="","",IF(OR(ISNUMBER(M536)=0,M536&lt;0),1,""))</f>
        <v/>
      </c>
      <c r="AK536" s="36" t="str">
        <f aca="false">IF(OR(U536="",K536=""),"",IF(OR(K536&lt;TabelleFisse!E$4,K536&gt;TabelleFisse!E$5),1,""))</f>
        <v/>
      </c>
      <c r="AL536" s="36" t="str">
        <f aca="false">IF(OR(U536="",L536=""),"",IF(OR(L536&lt;TabelleFisse!E$4,L536&gt;TabelleFisse!E$5),1,""))</f>
        <v/>
      </c>
      <c r="AM536" s="36" t="str">
        <f aca="false">IF(OR(U536="",K536=""),"",IF(K536&gt;TabelleFisse!E$6,1,""))</f>
        <v/>
      </c>
      <c r="AN536" s="36" t="str">
        <f aca="false">IF(OR(U536="",L536=""),"",IF(L536&gt;TabelleFisse!E$6,1,""))</f>
        <v/>
      </c>
      <c r="AP536" s="36" t="str">
        <f aca="false">IF(U536="","",_xlfn.IFNA(VLOOKUP(C536,Partecipanti!$N$10:$O$1203,2,0),1))</f>
        <v/>
      </c>
      <c r="AS536" s="37" t="str">
        <f aca="false">IF(R536=1,CONCATENATE(C536," ",1),"")</f>
        <v/>
      </c>
    </row>
    <row r="537" customFormat="false" ht="100.5" hidden="false" customHeight="true" outlineLevel="0" collapsed="false">
      <c r="A537" s="25" t="s">
        <v>820</v>
      </c>
      <c r="B537" s="21" t="str">
        <f aca="false">IF(Q537="","",Q537)</f>
        <v/>
      </c>
      <c r="C537" s="26" t="str">
        <f aca="false">IF(E537="","",CONCATENATE("L",A537))</f>
        <v/>
      </c>
      <c r="D537" s="27"/>
      <c r="E537" s="42"/>
      <c r="F537" s="39" t="str">
        <f aca="false">IF(E537="","",TRIM(#REF!))</f>
        <v/>
      </c>
      <c r="G537" s="40" t="str">
        <f aca="false">IF(E537="","",TRIM(UPPER(#REF!)))</f>
        <v/>
      </c>
      <c r="H537" s="44"/>
      <c r="I537" s="44"/>
      <c r="J537" s="43"/>
      <c r="K537" s="41"/>
      <c r="L537" s="41"/>
      <c r="M537" s="45"/>
      <c r="N537" s="42"/>
      <c r="O537" s="42"/>
      <c r="Q537" s="20" t="str">
        <f aca="false">IF(AND(R537="",S537="",U537=""),"",IF(OR(R537=1,S537=1),"ERRORI / ANOMALIE","OK"))</f>
        <v/>
      </c>
      <c r="R537" s="21" t="str">
        <f aca="false">IF(U537="","",IF(SUM(X537:AC537)+SUM(AF537:AP537)&gt;0,1,""))</f>
        <v/>
      </c>
      <c r="S537" s="21" t="str">
        <f aca="false">IF(U537="","",IF(_xlfn.IFNA(VLOOKUP(CONCATENATE(C537," ",1),Partecipanti!AE$10:AF$1203,2,0),1)=1,"",1))</f>
        <v/>
      </c>
      <c r="U537" s="36" t="str">
        <f aca="false">TRIM(E537)</f>
        <v/>
      </c>
      <c r="V537" s="36"/>
      <c r="W537" s="36" t="str">
        <f aca="false">IF(R537="","",1)</f>
        <v/>
      </c>
      <c r="X537" s="36" t="str">
        <f aca="false">IF(U537="","",IF(COUNTIF(U$7:U$601,U537)=1,"",COUNTIF(U$7:U$601,U537)))</f>
        <v/>
      </c>
      <c r="Y537" s="36" t="str">
        <f aca="false">IF(X537="","",IF(X537&gt;1,1,""))</f>
        <v/>
      </c>
      <c r="Z537" s="36" t="str">
        <f aca="false">IF(U537="","",IF(LEN(TRIM(U537))&lt;&gt;10,1,""))</f>
        <v/>
      </c>
      <c r="AB537" s="36" t="str">
        <f aca="false">IF(U537="","",IF(OR(LEN(TRIM(H537))&gt;250,LEN(TRIM(H537))&lt;1),1,""))</f>
        <v/>
      </c>
      <c r="AC537" s="36" t="str">
        <f aca="false">IF(U537="","",IF(OR(LEN(TRIM(H537))&gt;220,LEN(TRIM(H537))&lt;1),1,""))</f>
        <v/>
      </c>
      <c r="AD537" s="37" t="str">
        <f aca="false">IF(U537="","",LEN(TRIM(H537)))</f>
        <v/>
      </c>
      <c r="AF537" s="36" t="str">
        <f aca="false">IF(I537="","",_xlfn.IFNA(VLOOKUP(I537,TabelleFisse!$B$4:$C$21,2,0),1))</f>
        <v/>
      </c>
      <c r="AH537" s="36" t="str">
        <f aca="false">IF(U537="","",IF(OR(ISNUMBER(J537)=0,J537&lt;0),1,""))</f>
        <v/>
      </c>
      <c r="AI537" s="36" t="str">
        <f aca="false">IF(U537="","",IF(OR(ISNUMBER(M537)=0,M537&lt;0),1,""))</f>
        <v/>
      </c>
      <c r="AK537" s="36" t="str">
        <f aca="false">IF(OR(U537="",K537=""),"",IF(OR(K537&lt;TabelleFisse!E$4,K537&gt;TabelleFisse!E$5),1,""))</f>
        <v/>
      </c>
      <c r="AL537" s="36" t="str">
        <f aca="false">IF(OR(U537="",L537=""),"",IF(OR(L537&lt;TabelleFisse!E$4,L537&gt;TabelleFisse!E$5),1,""))</f>
        <v/>
      </c>
      <c r="AM537" s="36" t="str">
        <f aca="false">IF(OR(U537="",K537=""),"",IF(K537&gt;TabelleFisse!E$6,1,""))</f>
        <v/>
      </c>
      <c r="AN537" s="36" t="str">
        <f aca="false">IF(OR(U537="",L537=""),"",IF(L537&gt;TabelleFisse!E$6,1,""))</f>
        <v/>
      </c>
      <c r="AP537" s="36" t="str">
        <f aca="false">IF(U537="","",_xlfn.IFNA(VLOOKUP(C537,Partecipanti!$N$10:$O$1203,2,0),1))</f>
        <v/>
      </c>
      <c r="AS537" s="37" t="str">
        <f aca="false">IF(R537=1,CONCATENATE(C537," ",1),"")</f>
        <v/>
      </c>
    </row>
    <row r="538" customFormat="false" ht="100.5" hidden="false" customHeight="true" outlineLevel="0" collapsed="false">
      <c r="A538" s="25" t="s">
        <v>821</v>
      </c>
      <c r="B538" s="21" t="str">
        <f aca="false">IF(Q538="","",Q538)</f>
        <v/>
      </c>
      <c r="C538" s="26" t="str">
        <f aca="false">IF(E538="","",CONCATENATE("L",A538))</f>
        <v/>
      </c>
      <c r="D538" s="27"/>
      <c r="E538" s="42"/>
      <c r="F538" s="39" t="str">
        <f aca="false">IF(E538="","",TRIM(#REF!))</f>
        <v/>
      </c>
      <c r="G538" s="40" t="str">
        <f aca="false">IF(E538="","",TRIM(UPPER(#REF!)))</f>
        <v/>
      </c>
      <c r="H538" s="44"/>
      <c r="I538" s="44"/>
      <c r="J538" s="43"/>
      <c r="K538" s="41"/>
      <c r="L538" s="41"/>
      <c r="M538" s="45"/>
      <c r="N538" s="42"/>
      <c r="O538" s="42"/>
      <c r="Q538" s="20" t="str">
        <f aca="false">IF(AND(R538="",S538="",U538=""),"",IF(OR(R538=1,S538=1),"ERRORI / ANOMALIE","OK"))</f>
        <v/>
      </c>
      <c r="R538" s="21" t="str">
        <f aca="false">IF(U538="","",IF(SUM(X538:AC538)+SUM(AF538:AP538)&gt;0,1,""))</f>
        <v/>
      </c>
      <c r="S538" s="21" t="str">
        <f aca="false">IF(U538="","",IF(_xlfn.IFNA(VLOOKUP(CONCATENATE(C538," ",1),Partecipanti!AE$10:AF$1203,2,0),1)=1,"",1))</f>
        <v/>
      </c>
      <c r="U538" s="36" t="str">
        <f aca="false">TRIM(E538)</f>
        <v/>
      </c>
      <c r="V538" s="36"/>
      <c r="W538" s="36" t="str">
        <f aca="false">IF(R538="","",1)</f>
        <v/>
      </c>
      <c r="X538" s="36" t="str">
        <f aca="false">IF(U538="","",IF(COUNTIF(U$7:U$601,U538)=1,"",COUNTIF(U$7:U$601,U538)))</f>
        <v/>
      </c>
      <c r="Y538" s="36" t="str">
        <f aca="false">IF(X538="","",IF(X538&gt;1,1,""))</f>
        <v/>
      </c>
      <c r="Z538" s="36" t="str">
        <f aca="false">IF(U538="","",IF(LEN(TRIM(U538))&lt;&gt;10,1,""))</f>
        <v/>
      </c>
      <c r="AB538" s="36" t="str">
        <f aca="false">IF(U538="","",IF(OR(LEN(TRIM(H538))&gt;250,LEN(TRIM(H538))&lt;1),1,""))</f>
        <v/>
      </c>
      <c r="AC538" s="36" t="str">
        <f aca="false">IF(U538="","",IF(OR(LEN(TRIM(H538))&gt;220,LEN(TRIM(H538))&lt;1),1,""))</f>
        <v/>
      </c>
      <c r="AD538" s="37" t="str">
        <f aca="false">IF(U538="","",LEN(TRIM(H538)))</f>
        <v/>
      </c>
      <c r="AF538" s="36" t="str">
        <f aca="false">IF(I538="","",_xlfn.IFNA(VLOOKUP(I538,TabelleFisse!$B$4:$C$21,2,0),1))</f>
        <v/>
      </c>
      <c r="AH538" s="36" t="str">
        <f aca="false">IF(U538="","",IF(OR(ISNUMBER(J538)=0,J538&lt;0),1,""))</f>
        <v/>
      </c>
      <c r="AI538" s="36" t="str">
        <f aca="false">IF(U538="","",IF(OR(ISNUMBER(M538)=0,M538&lt;0),1,""))</f>
        <v/>
      </c>
      <c r="AK538" s="36" t="str">
        <f aca="false">IF(OR(U538="",K538=""),"",IF(OR(K538&lt;TabelleFisse!E$4,K538&gt;TabelleFisse!E$5),1,""))</f>
        <v/>
      </c>
      <c r="AL538" s="36" t="str">
        <f aca="false">IF(OR(U538="",L538=""),"",IF(OR(L538&lt;TabelleFisse!E$4,L538&gt;TabelleFisse!E$5),1,""))</f>
        <v/>
      </c>
      <c r="AM538" s="36" t="str">
        <f aca="false">IF(OR(U538="",K538=""),"",IF(K538&gt;TabelleFisse!E$6,1,""))</f>
        <v/>
      </c>
      <c r="AN538" s="36" t="str">
        <f aca="false">IF(OR(U538="",L538=""),"",IF(L538&gt;TabelleFisse!E$6,1,""))</f>
        <v/>
      </c>
      <c r="AP538" s="36" t="str">
        <f aca="false">IF(U538="","",_xlfn.IFNA(VLOOKUP(C538,Partecipanti!$N$10:$O$1203,2,0),1))</f>
        <v/>
      </c>
      <c r="AS538" s="37" t="str">
        <f aca="false">IF(R538=1,CONCATENATE(C538," ",1),"")</f>
        <v/>
      </c>
    </row>
    <row r="539" customFormat="false" ht="100.5" hidden="false" customHeight="true" outlineLevel="0" collapsed="false">
      <c r="A539" s="25" t="s">
        <v>822</v>
      </c>
      <c r="B539" s="21" t="str">
        <f aca="false">IF(Q539="","",Q539)</f>
        <v/>
      </c>
      <c r="C539" s="26" t="str">
        <f aca="false">IF(E539="","",CONCATENATE("L",A539))</f>
        <v/>
      </c>
      <c r="D539" s="27"/>
      <c r="E539" s="42"/>
      <c r="F539" s="39" t="str">
        <f aca="false">IF(E539="","",TRIM(#REF!))</f>
        <v/>
      </c>
      <c r="G539" s="40" t="str">
        <f aca="false">IF(E539="","",TRIM(UPPER(#REF!)))</f>
        <v/>
      </c>
      <c r="H539" s="44"/>
      <c r="I539" s="44"/>
      <c r="J539" s="43"/>
      <c r="K539" s="41"/>
      <c r="L539" s="41"/>
      <c r="M539" s="45"/>
      <c r="N539" s="42"/>
      <c r="O539" s="42"/>
      <c r="Q539" s="20" t="str">
        <f aca="false">IF(AND(R539="",S539="",U539=""),"",IF(OR(R539=1,S539=1),"ERRORI / ANOMALIE","OK"))</f>
        <v/>
      </c>
      <c r="R539" s="21" t="str">
        <f aca="false">IF(U539="","",IF(SUM(X539:AC539)+SUM(AF539:AP539)&gt;0,1,""))</f>
        <v/>
      </c>
      <c r="S539" s="21" t="str">
        <f aca="false">IF(U539="","",IF(_xlfn.IFNA(VLOOKUP(CONCATENATE(C539," ",1),Partecipanti!AE$10:AF$1203,2,0),1)=1,"",1))</f>
        <v/>
      </c>
      <c r="U539" s="36" t="str">
        <f aca="false">TRIM(E539)</f>
        <v/>
      </c>
      <c r="V539" s="36"/>
      <c r="W539" s="36" t="str">
        <f aca="false">IF(R539="","",1)</f>
        <v/>
      </c>
      <c r="X539" s="36" t="str">
        <f aca="false">IF(U539="","",IF(COUNTIF(U$7:U$601,U539)=1,"",COUNTIF(U$7:U$601,U539)))</f>
        <v/>
      </c>
      <c r="Y539" s="36" t="str">
        <f aca="false">IF(X539="","",IF(X539&gt;1,1,""))</f>
        <v/>
      </c>
      <c r="Z539" s="36" t="str">
        <f aca="false">IF(U539="","",IF(LEN(TRIM(U539))&lt;&gt;10,1,""))</f>
        <v/>
      </c>
      <c r="AB539" s="36" t="str">
        <f aca="false">IF(U539="","",IF(OR(LEN(TRIM(H539))&gt;250,LEN(TRIM(H539))&lt;1),1,""))</f>
        <v/>
      </c>
      <c r="AC539" s="36" t="str">
        <f aca="false">IF(U539="","",IF(OR(LEN(TRIM(H539))&gt;220,LEN(TRIM(H539))&lt;1),1,""))</f>
        <v/>
      </c>
      <c r="AD539" s="37" t="str">
        <f aca="false">IF(U539="","",LEN(TRIM(H539)))</f>
        <v/>
      </c>
      <c r="AF539" s="36" t="str">
        <f aca="false">IF(I539="","",_xlfn.IFNA(VLOOKUP(I539,TabelleFisse!$B$4:$C$21,2,0),1))</f>
        <v/>
      </c>
      <c r="AH539" s="36" t="str">
        <f aca="false">IF(U539="","",IF(OR(ISNUMBER(J539)=0,J539&lt;0),1,""))</f>
        <v/>
      </c>
      <c r="AI539" s="36" t="str">
        <f aca="false">IF(U539="","",IF(OR(ISNUMBER(M539)=0,M539&lt;0),1,""))</f>
        <v/>
      </c>
      <c r="AK539" s="36" t="str">
        <f aca="false">IF(OR(U539="",K539=""),"",IF(OR(K539&lt;TabelleFisse!E$4,K539&gt;TabelleFisse!E$5),1,""))</f>
        <v/>
      </c>
      <c r="AL539" s="36" t="str">
        <f aca="false">IF(OR(U539="",L539=""),"",IF(OR(L539&lt;TabelleFisse!E$4,L539&gt;TabelleFisse!E$5),1,""))</f>
        <v/>
      </c>
      <c r="AM539" s="36" t="str">
        <f aca="false">IF(OR(U539="",K539=""),"",IF(K539&gt;TabelleFisse!E$6,1,""))</f>
        <v/>
      </c>
      <c r="AN539" s="36" t="str">
        <f aca="false">IF(OR(U539="",L539=""),"",IF(L539&gt;TabelleFisse!E$6,1,""))</f>
        <v/>
      </c>
      <c r="AP539" s="36" t="str">
        <f aca="false">IF(U539="","",_xlfn.IFNA(VLOOKUP(C539,Partecipanti!$N$10:$O$1203,2,0),1))</f>
        <v/>
      </c>
      <c r="AS539" s="37" t="str">
        <f aca="false">IF(R539=1,CONCATENATE(C539," ",1),"")</f>
        <v/>
      </c>
    </row>
    <row r="540" customFormat="false" ht="100.5" hidden="false" customHeight="true" outlineLevel="0" collapsed="false">
      <c r="A540" s="25" t="s">
        <v>823</v>
      </c>
      <c r="B540" s="21" t="str">
        <f aca="false">IF(Q540="","",Q540)</f>
        <v/>
      </c>
      <c r="C540" s="26" t="str">
        <f aca="false">IF(E540="","",CONCATENATE("L",A540))</f>
        <v/>
      </c>
      <c r="D540" s="27"/>
      <c r="E540" s="42"/>
      <c r="F540" s="39" t="str">
        <f aca="false">IF(E540="","",TRIM(#REF!))</f>
        <v/>
      </c>
      <c r="G540" s="40" t="str">
        <f aca="false">IF(E540="","",TRIM(UPPER(#REF!)))</f>
        <v/>
      </c>
      <c r="H540" s="44"/>
      <c r="I540" s="44"/>
      <c r="J540" s="43"/>
      <c r="K540" s="41"/>
      <c r="L540" s="41"/>
      <c r="M540" s="45"/>
      <c r="N540" s="42"/>
      <c r="O540" s="42"/>
      <c r="Q540" s="20" t="str">
        <f aca="false">IF(AND(R540="",S540="",U540=""),"",IF(OR(R540=1,S540=1),"ERRORI / ANOMALIE","OK"))</f>
        <v/>
      </c>
      <c r="R540" s="21" t="str">
        <f aca="false">IF(U540="","",IF(SUM(X540:AC540)+SUM(AF540:AP540)&gt;0,1,""))</f>
        <v/>
      </c>
      <c r="S540" s="21" t="str">
        <f aca="false">IF(U540="","",IF(_xlfn.IFNA(VLOOKUP(CONCATENATE(C540," ",1),Partecipanti!AE$10:AF$1203,2,0),1)=1,"",1))</f>
        <v/>
      </c>
      <c r="U540" s="36" t="str">
        <f aca="false">TRIM(E540)</f>
        <v/>
      </c>
      <c r="V540" s="36"/>
      <c r="W540" s="36" t="str">
        <f aca="false">IF(R540="","",1)</f>
        <v/>
      </c>
      <c r="X540" s="36" t="str">
        <f aca="false">IF(U540="","",IF(COUNTIF(U$7:U$601,U540)=1,"",COUNTIF(U$7:U$601,U540)))</f>
        <v/>
      </c>
      <c r="Y540" s="36" t="str">
        <f aca="false">IF(X540="","",IF(X540&gt;1,1,""))</f>
        <v/>
      </c>
      <c r="Z540" s="36" t="str">
        <f aca="false">IF(U540="","",IF(LEN(TRIM(U540))&lt;&gt;10,1,""))</f>
        <v/>
      </c>
      <c r="AB540" s="36" t="str">
        <f aca="false">IF(U540="","",IF(OR(LEN(TRIM(H540))&gt;250,LEN(TRIM(H540))&lt;1),1,""))</f>
        <v/>
      </c>
      <c r="AC540" s="36" t="str">
        <f aca="false">IF(U540="","",IF(OR(LEN(TRIM(H540))&gt;220,LEN(TRIM(H540))&lt;1),1,""))</f>
        <v/>
      </c>
      <c r="AD540" s="37" t="str">
        <f aca="false">IF(U540="","",LEN(TRIM(H540)))</f>
        <v/>
      </c>
      <c r="AF540" s="36" t="str">
        <f aca="false">IF(I540="","",_xlfn.IFNA(VLOOKUP(I540,TabelleFisse!$B$4:$C$21,2,0),1))</f>
        <v/>
      </c>
      <c r="AH540" s="36" t="str">
        <f aca="false">IF(U540="","",IF(OR(ISNUMBER(J540)=0,J540&lt;0),1,""))</f>
        <v/>
      </c>
      <c r="AI540" s="36" t="str">
        <f aca="false">IF(U540="","",IF(OR(ISNUMBER(M540)=0,M540&lt;0),1,""))</f>
        <v/>
      </c>
      <c r="AK540" s="36" t="str">
        <f aca="false">IF(OR(U540="",K540=""),"",IF(OR(K540&lt;TabelleFisse!E$4,K540&gt;TabelleFisse!E$5),1,""))</f>
        <v/>
      </c>
      <c r="AL540" s="36" t="str">
        <f aca="false">IF(OR(U540="",L540=""),"",IF(OR(L540&lt;TabelleFisse!E$4,L540&gt;TabelleFisse!E$5),1,""))</f>
        <v/>
      </c>
      <c r="AM540" s="36" t="str">
        <f aca="false">IF(OR(U540="",K540=""),"",IF(K540&gt;TabelleFisse!E$6,1,""))</f>
        <v/>
      </c>
      <c r="AN540" s="36" t="str">
        <f aca="false">IF(OR(U540="",L540=""),"",IF(L540&gt;TabelleFisse!E$6,1,""))</f>
        <v/>
      </c>
      <c r="AP540" s="36" t="str">
        <f aca="false">IF(U540="","",_xlfn.IFNA(VLOOKUP(C540,Partecipanti!$N$10:$O$1203,2,0),1))</f>
        <v/>
      </c>
      <c r="AS540" s="37" t="str">
        <f aca="false">IF(R540=1,CONCATENATE(C540," ",1),"")</f>
        <v/>
      </c>
    </row>
    <row r="541" customFormat="false" ht="100.5" hidden="false" customHeight="true" outlineLevel="0" collapsed="false">
      <c r="A541" s="25" t="s">
        <v>824</v>
      </c>
      <c r="B541" s="21" t="str">
        <f aca="false">IF(Q541="","",Q541)</f>
        <v/>
      </c>
      <c r="C541" s="26" t="str">
        <f aca="false">IF(E541="","",CONCATENATE("L",A541))</f>
        <v/>
      </c>
      <c r="D541" s="27"/>
      <c r="E541" s="42"/>
      <c r="F541" s="39" t="str">
        <f aca="false">IF(E541="","",TRIM(#REF!))</f>
        <v/>
      </c>
      <c r="G541" s="40" t="str">
        <f aca="false">IF(E541="","",TRIM(UPPER(#REF!)))</f>
        <v/>
      </c>
      <c r="H541" s="44"/>
      <c r="I541" s="44"/>
      <c r="J541" s="43"/>
      <c r="K541" s="41"/>
      <c r="L541" s="41"/>
      <c r="M541" s="45"/>
      <c r="N541" s="42"/>
      <c r="O541" s="42"/>
      <c r="Q541" s="20" t="str">
        <f aca="false">IF(AND(R541="",S541="",U541=""),"",IF(OR(R541=1,S541=1),"ERRORI / ANOMALIE","OK"))</f>
        <v/>
      </c>
      <c r="R541" s="21" t="str">
        <f aca="false">IF(U541="","",IF(SUM(X541:AC541)+SUM(AF541:AP541)&gt;0,1,""))</f>
        <v/>
      </c>
      <c r="S541" s="21" t="str">
        <f aca="false">IF(U541="","",IF(_xlfn.IFNA(VLOOKUP(CONCATENATE(C541," ",1),Partecipanti!AE$10:AF$1203,2,0),1)=1,"",1))</f>
        <v/>
      </c>
      <c r="U541" s="36" t="str">
        <f aca="false">TRIM(E541)</f>
        <v/>
      </c>
      <c r="V541" s="36"/>
      <c r="W541" s="36" t="str">
        <f aca="false">IF(R541="","",1)</f>
        <v/>
      </c>
      <c r="X541" s="36" t="str">
        <f aca="false">IF(U541="","",IF(COUNTIF(U$7:U$601,U541)=1,"",COUNTIF(U$7:U$601,U541)))</f>
        <v/>
      </c>
      <c r="Y541" s="36" t="str">
        <f aca="false">IF(X541="","",IF(X541&gt;1,1,""))</f>
        <v/>
      </c>
      <c r="Z541" s="36" t="str">
        <f aca="false">IF(U541="","",IF(LEN(TRIM(U541))&lt;&gt;10,1,""))</f>
        <v/>
      </c>
      <c r="AB541" s="36" t="str">
        <f aca="false">IF(U541="","",IF(OR(LEN(TRIM(H541))&gt;250,LEN(TRIM(H541))&lt;1),1,""))</f>
        <v/>
      </c>
      <c r="AC541" s="36" t="str">
        <f aca="false">IF(U541="","",IF(OR(LEN(TRIM(H541))&gt;220,LEN(TRIM(H541))&lt;1),1,""))</f>
        <v/>
      </c>
      <c r="AD541" s="37" t="str">
        <f aca="false">IF(U541="","",LEN(TRIM(H541)))</f>
        <v/>
      </c>
      <c r="AF541" s="36" t="str">
        <f aca="false">IF(I541="","",_xlfn.IFNA(VLOOKUP(I541,TabelleFisse!$B$4:$C$21,2,0),1))</f>
        <v/>
      </c>
      <c r="AH541" s="36" t="str">
        <f aca="false">IF(U541="","",IF(OR(ISNUMBER(J541)=0,J541&lt;0),1,""))</f>
        <v/>
      </c>
      <c r="AI541" s="36" t="str">
        <f aca="false">IF(U541="","",IF(OR(ISNUMBER(M541)=0,M541&lt;0),1,""))</f>
        <v/>
      </c>
      <c r="AK541" s="36" t="str">
        <f aca="false">IF(OR(U541="",K541=""),"",IF(OR(K541&lt;TabelleFisse!E$4,K541&gt;TabelleFisse!E$5),1,""))</f>
        <v/>
      </c>
      <c r="AL541" s="36" t="str">
        <f aca="false">IF(OR(U541="",L541=""),"",IF(OR(L541&lt;TabelleFisse!E$4,L541&gt;TabelleFisse!E$5),1,""))</f>
        <v/>
      </c>
      <c r="AM541" s="36" t="str">
        <f aca="false">IF(OR(U541="",K541=""),"",IF(K541&gt;TabelleFisse!E$6,1,""))</f>
        <v/>
      </c>
      <c r="AN541" s="36" t="str">
        <f aca="false">IF(OR(U541="",L541=""),"",IF(L541&gt;TabelleFisse!E$6,1,""))</f>
        <v/>
      </c>
      <c r="AP541" s="36" t="str">
        <f aca="false">IF(U541="","",_xlfn.IFNA(VLOOKUP(C541,Partecipanti!$N$10:$O$1203,2,0),1))</f>
        <v/>
      </c>
      <c r="AS541" s="37" t="str">
        <f aca="false">IF(R541=1,CONCATENATE(C541," ",1),"")</f>
        <v/>
      </c>
    </row>
    <row r="542" customFormat="false" ht="100.5" hidden="false" customHeight="true" outlineLevel="0" collapsed="false">
      <c r="A542" s="25" t="s">
        <v>825</v>
      </c>
      <c r="B542" s="21" t="str">
        <f aca="false">IF(Q542="","",Q542)</f>
        <v/>
      </c>
      <c r="C542" s="26" t="str">
        <f aca="false">IF(E542="","",CONCATENATE("L",A542))</f>
        <v/>
      </c>
      <c r="D542" s="27"/>
      <c r="E542" s="42"/>
      <c r="F542" s="39" t="str">
        <f aca="false">IF(E542="","",TRIM(#REF!))</f>
        <v/>
      </c>
      <c r="G542" s="40" t="str">
        <f aca="false">IF(E542="","",TRIM(UPPER(#REF!)))</f>
        <v/>
      </c>
      <c r="H542" s="44"/>
      <c r="I542" s="44"/>
      <c r="J542" s="43"/>
      <c r="K542" s="41"/>
      <c r="L542" s="41"/>
      <c r="M542" s="45"/>
      <c r="N542" s="42"/>
      <c r="O542" s="42"/>
      <c r="Q542" s="20" t="str">
        <f aca="false">IF(AND(R542="",S542="",U542=""),"",IF(OR(R542=1,S542=1),"ERRORI / ANOMALIE","OK"))</f>
        <v/>
      </c>
      <c r="R542" s="21" t="str">
        <f aca="false">IF(U542="","",IF(SUM(X542:AC542)+SUM(AF542:AP542)&gt;0,1,""))</f>
        <v/>
      </c>
      <c r="S542" s="21" t="str">
        <f aca="false">IF(U542="","",IF(_xlfn.IFNA(VLOOKUP(CONCATENATE(C542," ",1),Partecipanti!AE$10:AF$1203,2,0),1)=1,"",1))</f>
        <v/>
      </c>
      <c r="U542" s="36" t="str">
        <f aca="false">TRIM(E542)</f>
        <v/>
      </c>
      <c r="V542" s="36"/>
      <c r="W542" s="36" t="str">
        <f aca="false">IF(R542="","",1)</f>
        <v/>
      </c>
      <c r="X542" s="36" t="str">
        <f aca="false">IF(U542="","",IF(COUNTIF(U$7:U$601,U542)=1,"",COUNTIF(U$7:U$601,U542)))</f>
        <v/>
      </c>
      <c r="Y542" s="36" t="str">
        <f aca="false">IF(X542="","",IF(X542&gt;1,1,""))</f>
        <v/>
      </c>
      <c r="Z542" s="36" t="str">
        <f aca="false">IF(U542="","",IF(LEN(TRIM(U542))&lt;&gt;10,1,""))</f>
        <v/>
      </c>
      <c r="AB542" s="36" t="str">
        <f aca="false">IF(U542="","",IF(OR(LEN(TRIM(H542))&gt;250,LEN(TRIM(H542))&lt;1),1,""))</f>
        <v/>
      </c>
      <c r="AC542" s="36" t="str">
        <f aca="false">IF(U542="","",IF(OR(LEN(TRIM(H542))&gt;220,LEN(TRIM(H542))&lt;1),1,""))</f>
        <v/>
      </c>
      <c r="AD542" s="37" t="str">
        <f aca="false">IF(U542="","",LEN(TRIM(H542)))</f>
        <v/>
      </c>
      <c r="AF542" s="36" t="str">
        <f aca="false">IF(I542="","",_xlfn.IFNA(VLOOKUP(I542,TabelleFisse!$B$4:$C$21,2,0),1))</f>
        <v/>
      </c>
      <c r="AH542" s="36" t="str">
        <f aca="false">IF(U542="","",IF(OR(ISNUMBER(J542)=0,J542&lt;0),1,""))</f>
        <v/>
      </c>
      <c r="AI542" s="36" t="str">
        <f aca="false">IF(U542="","",IF(OR(ISNUMBER(M542)=0,M542&lt;0),1,""))</f>
        <v/>
      </c>
      <c r="AK542" s="36" t="str">
        <f aca="false">IF(OR(U542="",K542=""),"",IF(OR(K542&lt;TabelleFisse!E$4,K542&gt;TabelleFisse!E$5),1,""))</f>
        <v/>
      </c>
      <c r="AL542" s="36" t="str">
        <f aca="false">IF(OR(U542="",L542=""),"",IF(OR(L542&lt;TabelleFisse!E$4,L542&gt;TabelleFisse!E$5),1,""))</f>
        <v/>
      </c>
      <c r="AM542" s="36" t="str">
        <f aca="false">IF(OR(U542="",K542=""),"",IF(K542&gt;TabelleFisse!E$6,1,""))</f>
        <v/>
      </c>
      <c r="AN542" s="36" t="str">
        <f aca="false">IF(OR(U542="",L542=""),"",IF(L542&gt;TabelleFisse!E$6,1,""))</f>
        <v/>
      </c>
      <c r="AP542" s="36" t="str">
        <f aca="false">IF(U542="","",_xlfn.IFNA(VLOOKUP(C542,Partecipanti!$N$10:$O$1203,2,0),1))</f>
        <v/>
      </c>
      <c r="AS542" s="37" t="str">
        <f aca="false">IF(R542=1,CONCATENATE(C542," ",1),"")</f>
        <v/>
      </c>
    </row>
    <row r="543" customFormat="false" ht="100.5" hidden="false" customHeight="true" outlineLevel="0" collapsed="false">
      <c r="A543" s="25" t="s">
        <v>826</v>
      </c>
      <c r="B543" s="21" t="str">
        <f aca="false">IF(Q543="","",Q543)</f>
        <v/>
      </c>
      <c r="C543" s="26" t="str">
        <f aca="false">IF(E543="","",CONCATENATE("L",A543))</f>
        <v/>
      </c>
      <c r="D543" s="27"/>
      <c r="E543" s="42"/>
      <c r="F543" s="39" t="str">
        <f aca="false">IF(E543="","",TRIM(#REF!))</f>
        <v/>
      </c>
      <c r="G543" s="40" t="str">
        <f aca="false">IF(E543="","",TRIM(UPPER(#REF!)))</f>
        <v/>
      </c>
      <c r="H543" s="44"/>
      <c r="I543" s="44"/>
      <c r="J543" s="43"/>
      <c r="K543" s="41"/>
      <c r="L543" s="41"/>
      <c r="M543" s="45"/>
      <c r="N543" s="42"/>
      <c r="O543" s="42"/>
      <c r="Q543" s="20" t="str">
        <f aca="false">IF(AND(R543="",S543="",U543=""),"",IF(OR(R543=1,S543=1),"ERRORI / ANOMALIE","OK"))</f>
        <v/>
      </c>
      <c r="R543" s="21" t="str">
        <f aca="false">IF(U543="","",IF(SUM(X543:AC543)+SUM(AF543:AP543)&gt;0,1,""))</f>
        <v/>
      </c>
      <c r="S543" s="21" t="str">
        <f aca="false">IF(U543="","",IF(_xlfn.IFNA(VLOOKUP(CONCATENATE(C543," ",1),Partecipanti!AE$10:AF$1203,2,0),1)=1,"",1))</f>
        <v/>
      </c>
      <c r="U543" s="36" t="str">
        <f aca="false">TRIM(E543)</f>
        <v/>
      </c>
      <c r="V543" s="36"/>
      <c r="W543" s="36" t="str">
        <f aca="false">IF(R543="","",1)</f>
        <v/>
      </c>
      <c r="X543" s="36" t="str">
        <f aca="false">IF(U543="","",IF(COUNTIF(U$7:U$601,U543)=1,"",COUNTIF(U$7:U$601,U543)))</f>
        <v/>
      </c>
      <c r="Y543" s="36" t="str">
        <f aca="false">IF(X543="","",IF(X543&gt;1,1,""))</f>
        <v/>
      </c>
      <c r="Z543" s="36" t="str">
        <f aca="false">IF(U543="","",IF(LEN(TRIM(U543))&lt;&gt;10,1,""))</f>
        <v/>
      </c>
      <c r="AB543" s="36" t="str">
        <f aca="false">IF(U543="","",IF(OR(LEN(TRIM(H543))&gt;250,LEN(TRIM(H543))&lt;1),1,""))</f>
        <v/>
      </c>
      <c r="AC543" s="36" t="str">
        <f aca="false">IF(U543="","",IF(OR(LEN(TRIM(H543))&gt;220,LEN(TRIM(H543))&lt;1),1,""))</f>
        <v/>
      </c>
      <c r="AD543" s="37" t="str">
        <f aca="false">IF(U543="","",LEN(TRIM(H543)))</f>
        <v/>
      </c>
      <c r="AF543" s="36" t="str">
        <f aca="false">IF(I543="","",_xlfn.IFNA(VLOOKUP(I543,TabelleFisse!$B$4:$C$21,2,0),1))</f>
        <v/>
      </c>
      <c r="AH543" s="36" t="str">
        <f aca="false">IF(U543="","",IF(OR(ISNUMBER(J543)=0,J543&lt;0),1,""))</f>
        <v/>
      </c>
      <c r="AI543" s="36" t="str">
        <f aca="false">IF(U543="","",IF(OR(ISNUMBER(M543)=0,M543&lt;0),1,""))</f>
        <v/>
      </c>
      <c r="AK543" s="36" t="str">
        <f aca="false">IF(OR(U543="",K543=""),"",IF(OR(K543&lt;TabelleFisse!E$4,K543&gt;TabelleFisse!E$5),1,""))</f>
        <v/>
      </c>
      <c r="AL543" s="36" t="str">
        <f aca="false">IF(OR(U543="",L543=""),"",IF(OR(L543&lt;TabelleFisse!E$4,L543&gt;TabelleFisse!E$5),1,""))</f>
        <v/>
      </c>
      <c r="AM543" s="36" t="str">
        <f aca="false">IF(OR(U543="",K543=""),"",IF(K543&gt;TabelleFisse!E$6,1,""))</f>
        <v/>
      </c>
      <c r="AN543" s="36" t="str">
        <f aca="false">IF(OR(U543="",L543=""),"",IF(L543&gt;TabelleFisse!E$6,1,""))</f>
        <v/>
      </c>
      <c r="AP543" s="36" t="str">
        <f aca="false">IF(U543="","",_xlfn.IFNA(VLOOKUP(C543,Partecipanti!$N$10:$O$1203,2,0),1))</f>
        <v/>
      </c>
      <c r="AS543" s="37" t="str">
        <f aca="false">IF(R543=1,CONCATENATE(C543," ",1),"")</f>
        <v/>
      </c>
    </row>
    <row r="544" customFormat="false" ht="100.5" hidden="false" customHeight="true" outlineLevel="0" collapsed="false">
      <c r="A544" s="25" t="s">
        <v>827</v>
      </c>
      <c r="B544" s="21" t="str">
        <f aca="false">IF(Q544="","",Q544)</f>
        <v/>
      </c>
      <c r="C544" s="26" t="str">
        <f aca="false">IF(E544="","",CONCATENATE("L",A544))</f>
        <v/>
      </c>
      <c r="D544" s="27"/>
      <c r="E544" s="42"/>
      <c r="F544" s="39" t="str">
        <f aca="false">IF(E544="","",TRIM(#REF!))</f>
        <v/>
      </c>
      <c r="G544" s="40" t="str">
        <f aca="false">IF(E544="","",TRIM(UPPER(#REF!)))</f>
        <v/>
      </c>
      <c r="H544" s="44"/>
      <c r="I544" s="44"/>
      <c r="J544" s="43"/>
      <c r="K544" s="41"/>
      <c r="L544" s="41"/>
      <c r="M544" s="45"/>
      <c r="N544" s="42"/>
      <c r="O544" s="42"/>
      <c r="Q544" s="20" t="str">
        <f aca="false">IF(AND(R544="",S544="",U544=""),"",IF(OR(R544=1,S544=1),"ERRORI / ANOMALIE","OK"))</f>
        <v/>
      </c>
      <c r="R544" s="21" t="str">
        <f aca="false">IF(U544="","",IF(SUM(X544:AC544)+SUM(AF544:AP544)&gt;0,1,""))</f>
        <v/>
      </c>
      <c r="S544" s="21" t="str">
        <f aca="false">IF(U544="","",IF(_xlfn.IFNA(VLOOKUP(CONCATENATE(C544," ",1),Partecipanti!AE$10:AF$1203,2,0),1)=1,"",1))</f>
        <v/>
      </c>
      <c r="U544" s="36" t="str">
        <f aca="false">TRIM(E544)</f>
        <v/>
      </c>
      <c r="V544" s="36"/>
      <c r="W544" s="36" t="str">
        <f aca="false">IF(R544="","",1)</f>
        <v/>
      </c>
      <c r="X544" s="36" t="str">
        <f aca="false">IF(U544="","",IF(COUNTIF(U$7:U$601,U544)=1,"",COUNTIF(U$7:U$601,U544)))</f>
        <v/>
      </c>
      <c r="Y544" s="36" t="str">
        <f aca="false">IF(X544="","",IF(X544&gt;1,1,""))</f>
        <v/>
      </c>
      <c r="Z544" s="36" t="str">
        <f aca="false">IF(U544="","",IF(LEN(TRIM(U544))&lt;&gt;10,1,""))</f>
        <v/>
      </c>
      <c r="AB544" s="36" t="str">
        <f aca="false">IF(U544="","",IF(OR(LEN(TRIM(H544))&gt;250,LEN(TRIM(H544))&lt;1),1,""))</f>
        <v/>
      </c>
      <c r="AC544" s="36" t="str">
        <f aca="false">IF(U544="","",IF(OR(LEN(TRIM(H544))&gt;220,LEN(TRIM(H544))&lt;1),1,""))</f>
        <v/>
      </c>
      <c r="AD544" s="37" t="str">
        <f aca="false">IF(U544="","",LEN(TRIM(H544)))</f>
        <v/>
      </c>
      <c r="AF544" s="36" t="str">
        <f aca="false">IF(I544="","",_xlfn.IFNA(VLOOKUP(I544,TabelleFisse!$B$4:$C$21,2,0),1))</f>
        <v/>
      </c>
      <c r="AH544" s="36" t="str">
        <f aca="false">IF(U544="","",IF(OR(ISNUMBER(J544)=0,J544&lt;0),1,""))</f>
        <v/>
      </c>
      <c r="AI544" s="36" t="str">
        <f aca="false">IF(U544="","",IF(OR(ISNUMBER(M544)=0,M544&lt;0),1,""))</f>
        <v/>
      </c>
      <c r="AK544" s="36" t="str">
        <f aca="false">IF(OR(U544="",K544=""),"",IF(OR(K544&lt;TabelleFisse!E$4,K544&gt;TabelleFisse!E$5),1,""))</f>
        <v/>
      </c>
      <c r="AL544" s="36" t="str">
        <f aca="false">IF(OR(U544="",L544=""),"",IF(OR(L544&lt;TabelleFisse!E$4,L544&gt;TabelleFisse!E$5),1,""))</f>
        <v/>
      </c>
      <c r="AM544" s="36" t="str">
        <f aca="false">IF(OR(U544="",K544=""),"",IF(K544&gt;TabelleFisse!E$6,1,""))</f>
        <v/>
      </c>
      <c r="AN544" s="36" t="str">
        <f aca="false">IF(OR(U544="",L544=""),"",IF(L544&gt;TabelleFisse!E$6,1,""))</f>
        <v/>
      </c>
      <c r="AP544" s="36" t="str">
        <f aca="false">IF(U544="","",_xlfn.IFNA(VLOOKUP(C544,Partecipanti!$N$10:$O$1203,2,0),1))</f>
        <v/>
      </c>
      <c r="AS544" s="37" t="str">
        <f aca="false">IF(R544=1,CONCATENATE(C544," ",1),"")</f>
        <v/>
      </c>
    </row>
    <row r="545" customFormat="false" ht="100.5" hidden="false" customHeight="true" outlineLevel="0" collapsed="false">
      <c r="A545" s="25" t="s">
        <v>828</v>
      </c>
      <c r="B545" s="21" t="str">
        <f aca="false">IF(Q545="","",Q545)</f>
        <v/>
      </c>
      <c r="C545" s="26" t="str">
        <f aca="false">IF(E545="","",CONCATENATE("L",A545))</f>
        <v/>
      </c>
      <c r="D545" s="27"/>
      <c r="E545" s="42"/>
      <c r="F545" s="39" t="str">
        <f aca="false">IF(E545="","",TRIM(#REF!))</f>
        <v/>
      </c>
      <c r="G545" s="40" t="str">
        <f aca="false">IF(E545="","",TRIM(UPPER(#REF!)))</f>
        <v/>
      </c>
      <c r="H545" s="44"/>
      <c r="I545" s="44"/>
      <c r="J545" s="43"/>
      <c r="K545" s="41"/>
      <c r="L545" s="41"/>
      <c r="M545" s="45"/>
      <c r="N545" s="42"/>
      <c r="O545" s="42"/>
      <c r="Q545" s="20" t="str">
        <f aca="false">IF(AND(R545="",S545="",U545=""),"",IF(OR(R545=1,S545=1),"ERRORI / ANOMALIE","OK"))</f>
        <v/>
      </c>
      <c r="R545" s="21" t="str">
        <f aca="false">IF(U545="","",IF(SUM(X545:AC545)+SUM(AF545:AP545)&gt;0,1,""))</f>
        <v/>
      </c>
      <c r="S545" s="21" t="str">
        <f aca="false">IF(U545="","",IF(_xlfn.IFNA(VLOOKUP(CONCATENATE(C545," ",1),Partecipanti!AE$10:AF$1203,2,0),1)=1,"",1))</f>
        <v/>
      </c>
      <c r="U545" s="36" t="str">
        <f aca="false">TRIM(E545)</f>
        <v/>
      </c>
      <c r="V545" s="36"/>
      <c r="W545" s="36" t="str">
        <f aca="false">IF(R545="","",1)</f>
        <v/>
      </c>
      <c r="X545" s="36" t="str">
        <f aca="false">IF(U545="","",IF(COUNTIF(U$7:U$601,U545)=1,"",COUNTIF(U$7:U$601,U545)))</f>
        <v/>
      </c>
      <c r="Y545" s="36" t="str">
        <f aca="false">IF(X545="","",IF(X545&gt;1,1,""))</f>
        <v/>
      </c>
      <c r="Z545" s="36" t="str">
        <f aca="false">IF(U545="","",IF(LEN(TRIM(U545))&lt;&gt;10,1,""))</f>
        <v/>
      </c>
      <c r="AB545" s="36" t="str">
        <f aca="false">IF(U545="","",IF(OR(LEN(TRIM(H545))&gt;250,LEN(TRIM(H545))&lt;1),1,""))</f>
        <v/>
      </c>
      <c r="AC545" s="36" t="str">
        <f aca="false">IF(U545="","",IF(OR(LEN(TRIM(H545))&gt;220,LEN(TRIM(H545))&lt;1),1,""))</f>
        <v/>
      </c>
      <c r="AD545" s="37" t="str">
        <f aca="false">IF(U545="","",LEN(TRIM(H545)))</f>
        <v/>
      </c>
      <c r="AF545" s="36" t="str">
        <f aca="false">IF(I545="","",_xlfn.IFNA(VLOOKUP(I545,TabelleFisse!$B$4:$C$21,2,0),1))</f>
        <v/>
      </c>
      <c r="AH545" s="36" t="str">
        <f aca="false">IF(U545="","",IF(OR(ISNUMBER(J545)=0,J545&lt;0),1,""))</f>
        <v/>
      </c>
      <c r="AI545" s="36" t="str">
        <f aca="false">IF(U545="","",IF(OR(ISNUMBER(M545)=0,M545&lt;0),1,""))</f>
        <v/>
      </c>
      <c r="AK545" s="36" t="str">
        <f aca="false">IF(OR(U545="",K545=""),"",IF(OR(K545&lt;TabelleFisse!E$4,K545&gt;TabelleFisse!E$5),1,""))</f>
        <v/>
      </c>
      <c r="AL545" s="36" t="str">
        <f aca="false">IF(OR(U545="",L545=""),"",IF(OR(L545&lt;TabelleFisse!E$4,L545&gt;TabelleFisse!E$5),1,""))</f>
        <v/>
      </c>
      <c r="AM545" s="36" t="str">
        <f aca="false">IF(OR(U545="",K545=""),"",IF(K545&gt;TabelleFisse!E$6,1,""))</f>
        <v/>
      </c>
      <c r="AN545" s="36" t="str">
        <f aca="false">IF(OR(U545="",L545=""),"",IF(L545&gt;TabelleFisse!E$6,1,""))</f>
        <v/>
      </c>
      <c r="AP545" s="36" t="str">
        <f aca="false">IF(U545="","",_xlfn.IFNA(VLOOKUP(C545,Partecipanti!$N$10:$O$1203,2,0),1))</f>
        <v/>
      </c>
      <c r="AS545" s="37" t="str">
        <f aca="false">IF(R545=1,CONCATENATE(C545," ",1),"")</f>
        <v/>
      </c>
    </row>
    <row r="546" customFormat="false" ht="100.5" hidden="false" customHeight="true" outlineLevel="0" collapsed="false">
      <c r="A546" s="25" t="s">
        <v>829</v>
      </c>
      <c r="B546" s="21" t="str">
        <f aca="false">IF(Q546="","",Q546)</f>
        <v/>
      </c>
      <c r="C546" s="26" t="str">
        <f aca="false">IF(E546="","",CONCATENATE("L",A546))</f>
        <v/>
      </c>
      <c r="D546" s="27"/>
      <c r="E546" s="42"/>
      <c r="F546" s="39" t="str">
        <f aca="false">IF(E546="","",TRIM(#REF!))</f>
        <v/>
      </c>
      <c r="G546" s="40" t="str">
        <f aca="false">IF(E546="","",TRIM(UPPER(#REF!)))</f>
        <v/>
      </c>
      <c r="H546" s="44"/>
      <c r="I546" s="44"/>
      <c r="J546" s="43"/>
      <c r="K546" s="41"/>
      <c r="L546" s="41"/>
      <c r="M546" s="45"/>
      <c r="N546" s="42"/>
      <c r="O546" s="42"/>
      <c r="Q546" s="20" t="str">
        <f aca="false">IF(AND(R546="",S546="",U546=""),"",IF(OR(R546=1,S546=1),"ERRORI / ANOMALIE","OK"))</f>
        <v/>
      </c>
      <c r="R546" s="21" t="str">
        <f aca="false">IF(U546="","",IF(SUM(X546:AC546)+SUM(AF546:AP546)&gt;0,1,""))</f>
        <v/>
      </c>
      <c r="S546" s="21" t="str">
        <f aca="false">IF(U546="","",IF(_xlfn.IFNA(VLOOKUP(CONCATENATE(C546," ",1),Partecipanti!AE$10:AF$1203,2,0),1)=1,"",1))</f>
        <v/>
      </c>
      <c r="U546" s="36" t="str">
        <f aca="false">TRIM(E546)</f>
        <v/>
      </c>
      <c r="V546" s="36"/>
      <c r="W546" s="36" t="str">
        <f aca="false">IF(R546="","",1)</f>
        <v/>
      </c>
      <c r="X546" s="36" t="str">
        <f aca="false">IF(U546="","",IF(COUNTIF(U$7:U$601,U546)=1,"",COUNTIF(U$7:U$601,U546)))</f>
        <v/>
      </c>
      <c r="Y546" s="36" t="str">
        <f aca="false">IF(X546="","",IF(X546&gt;1,1,""))</f>
        <v/>
      </c>
      <c r="Z546" s="36" t="str">
        <f aca="false">IF(U546="","",IF(LEN(TRIM(U546))&lt;&gt;10,1,""))</f>
        <v/>
      </c>
      <c r="AB546" s="36" t="str">
        <f aca="false">IF(U546="","",IF(OR(LEN(TRIM(H546))&gt;250,LEN(TRIM(H546))&lt;1),1,""))</f>
        <v/>
      </c>
      <c r="AC546" s="36" t="str">
        <f aca="false">IF(U546="","",IF(OR(LEN(TRIM(H546))&gt;220,LEN(TRIM(H546))&lt;1),1,""))</f>
        <v/>
      </c>
      <c r="AD546" s="37" t="str">
        <f aca="false">IF(U546="","",LEN(TRIM(H546)))</f>
        <v/>
      </c>
      <c r="AF546" s="36" t="str">
        <f aca="false">IF(I546="","",_xlfn.IFNA(VLOOKUP(I546,TabelleFisse!$B$4:$C$21,2,0),1))</f>
        <v/>
      </c>
      <c r="AH546" s="36" t="str">
        <f aca="false">IF(U546="","",IF(OR(ISNUMBER(J546)=0,J546&lt;0),1,""))</f>
        <v/>
      </c>
      <c r="AI546" s="36" t="str">
        <f aca="false">IF(U546="","",IF(OR(ISNUMBER(M546)=0,M546&lt;0),1,""))</f>
        <v/>
      </c>
      <c r="AK546" s="36" t="str">
        <f aca="false">IF(OR(U546="",K546=""),"",IF(OR(K546&lt;TabelleFisse!E$4,K546&gt;TabelleFisse!E$5),1,""))</f>
        <v/>
      </c>
      <c r="AL546" s="36" t="str">
        <f aca="false">IF(OR(U546="",L546=""),"",IF(OR(L546&lt;TabelleFisse!E$4,L546&gt;TabelleFisse!E$5),1,""))</f>
        <v/>
      </c>
      <c r="AM546" s="36" t="str">
        <f aca="false">IF(OR(U546="",K546=""),"",IF(K546&gt;TabelleFisse!E$6,1,""))</f>
        <v/>
      </c>
      <c r="AN546" s="36" t="str">
        <f aca="false">IF(OR(U546="",L546=""),"",IF(L546&gt;TabelleFisse!E$6,1,""))</f>
        <v/>
      </c>
      <c r="AP546" s="36" t="str">
        <f aca="false">IF(U546="","",_xlfn.IFNA(VLOOKUP(C546,Partecipanti!$N$10:$O$1203,2,0),1))</f>
        <v/>
      </c>
      <c r="AS546" s="37" t="str">
        <f aca="false">IF(R546=1,CONCATENATE(C546," ",1),"")</f>
        <v/>
      </c>
    </row>
    <row r="547" customFormat="false" ht="100.5" hidden="false" customHeight="true" outlineLevel="0" collapsed="false">
      <c r="A547" s="25" t="s">
        <v>830</v>
      </c>
      <c r="B547" s="21" t="str">
        <f aca="false">IF(Q547="","",Q547)</f>
        <v/>
      </c>
      <c r="C547" s="26" t="str">
        <f aca="false">IF(E547="","",CONCATENATE("L",A547))</f>
        <v/>
      </c>
      <c r="D547" s="27"/>
      <c r="E547" s="42"/>
      <c r="F547" s="39" t="str">
        <f aca="false">IF(E547="","",TRIM(#REF!))</f>
        <v/>
      </c>
      <c r="G547" s="40" t="str">
        <f aca="false">IF(E547="","",TRIM(UPPER(#REF!)))</f>
        <v/>
      </c>
      <c r="H547" s="44"/>
      <c r="I547" s="44"/>
      <c r="J547" s="43"/>
      <c r="K547" s="41"/>
      <c r="L547" s="41"/>
      <c r="M547" s="45"/>
      <c r="N547" s="42"/>
      <c r="O547" s="42"/>
      <c r="Q547" s="20" t="str">
        <f aca="false">IF(AND(R547="",S547="",U547=""),"",IF(OR(R547=1,S547=1),"ERRORI / ANOMALIE","OK"))</f>
        <v/>
      </c>
      <c r="R547" s="21" t="str">
        <f aca="false">IF(U547="","",IF(SUM(X547:AC547)+SUM(AF547:AP547)&gt;0,1,""))</f>
        <v/>
      </c>
      <c r="S547" s="21" t="str">
        <f aca="false">IF(U547="","",IF(_xlfn.IFNA(VLOOKUP(CONCATENATE(C547," ",1),Partecipanti!AE$10:AF$1203,2,0),1)=1,"",1))</f>
        <v/>
      </c>
      <c r="U547" s="36" t="str">
        <f aca="false">TRIM(E547)</f>
        <v/>
      </c>
      <c r="V547" s="36"/>
      <c r="W547" s="36" t="str">
        <f aca="false">IF(R547="","",1)</f>
        <v/>
      </c>
      <c r="X547" s="36" t="str">
        <f aca="false">IF(U547="","",IF(COUNTIF(U$7:U$601,U547)=1,"",COUNTIF(U$7:U$601,U547)))</f>
        <v/>
      </c>
      <c r="Y547" s="36" t="str">
        <f aca="false">IF(X547="","",IF(X547&gt;1,1,""))</f>
        <v/>
      </c>
      <c r="Z547" s="36" t="str">
        <f aca="false">IF(U547="","",IF(LEN(TRIM(U547))&lt;&gt;10,1,""))</f>
        <v/>
      </c>
      <c r="AB547" s="36" t="str">
        <f aca="false">IF(U547="","",IF(OR(LEN(TRIM(H547))&gt;250,LEN(TRIM(H547))&lt;1),1,""))</f>
        <v/>
      </c>
      <c r="AC547" s="36" t="str">
        <f aca="false">IF(U547="","",IF(OR(LEN(TRIM(H547))&gt;220,LEN(TRIM(H547))&lt;1),1,""))</f>
        <v/>
      </c>
      <c r="AD547" s="37" t="str">
        <f aca="false">IF(U547="","",LEN(TRIM(H547)))</f>
        <v/>
      </c>
      <c r="AF547" s="36" t="str">
        <f aca="false">IF(I547="","",_xlfn.IFNA(VLOOKUP(I547,TabelleFisse!$B$4:$C$21,2,0),1))</f>
        <v/>
      </c>
      <c r="AH547" s="36" t="str">
        <f aca="false">IF(U547="","",IF(OR(ISNUMBER(J547)=0,J547&lt;0),1,""))</f>
        <v/>
      </c>
      <c r="AI547" s="36" t="str">
        <f aca="false">IF(U547="","",IF(OR(ISNUMBER(M547)=0,M547&lt;0),1,""))</f>
        <v/>
      </c>
      <c r="AK547" s="36" t="str">
        <f aca="false">IF(OR(U547="",K547=""),"",IF(OR(K547&lt;TabelleFisse!E$4,K547&gt;TabelleFisse!E$5),1,""))</f>
        <v/>
      </c>
      <c r="AL547" s="36" t="str">
        <f aca="false">IF(OR(U547="",L547=""),"",IF(OR(L547&lt;TabelleFisse!E$4,L547&gt;TabelleFisse!E$5),1,""))</f>
        <v/>
      </c>
      <c r="AM547" s="36" t="str">
        <f aca="false">IF(OR(U547="",K547=""),"",IF(K547&gt;TabelleFisse!E$6,1,""))</f>
        <v/>
      </c>
      <c r="AN547" s="36" t="str">
        <f aca="false">IF(OR(U547="",L547=""),"",IF(L547&gt;TabelleFisse!E$6,1,""))</f>
        <v/>
      </c>
      <c r="AP547" s="36" t="str">
        <f aca="false">IF(U547="","",_xlfn.IFNA(VLOOKUP(C547,Partecipanti!$N$10:$O$1203,2,0),1))</f>
        <v/>
      </c>
      <c r="AS547" s="37" t="str">
        <f aca="false">IF(R547=1,CONCATENATE(C547," ",1),"")</f>
        <v/>
      </c>
    </row>
    <row r="548" customFormat="false" ht="100.5" hidden="false" customHeight="true" outlineLevel="0" collapsed="false">
      <c r="A548" s="25" t="s">
        <v>831</v>
      </c>
      <c r="B548" s="21" t="str">
        <f aca="false">IF(Q548="","",Q548)</f>
        <v/>
      </c>
      <c r="C548" s="26" t="str">
        <f aca="false">IF(E548="","",CONCATENATE("L",A548))</f>
        <v/>
      </c>
      <c r="D548" s="27"/>
      <c r="E548" s="42"/>
      <c r="F548" s="39" t="str">
        <f aca="false">IF(E548="","",TRIM(#REF!))</f>
        <v/>
      </c>
      <c r="G548" s="40" t="str">
        <f aca="false">IF(E548="","",TRIM(UPPER(#REF!)))</f>
        <v/>
      </c>
      <c r="H548" s="44"/>
      <c r="I548" s="44"/>
      <c r="J548" s="43"/>
      <c r="K548" s="41"/>
      <c r="L548" s="41"/>
      <c r="M548" s="45"/>
      <c r="N548" s="42"/>
      <c r="O548" s="42"/>
      <c r="Q548" s="20" t="str">
        <f aca="false">IF(AND(R548="",S548="",U548=""),"",IF(OR(R548=1,S548=1),"ERRORI / ANOMALIE","OK"))</f>
        <v/>
      </c>
      <c r="R548" s="21" t="str">
        <f aca="false">IF(U548="","",IF(SUM(X548:AC548)+SUM(AF548:AP548)&gt;0,1,""))</f>
        <v/>
      </c>
      <c r="S548" s="21" t="str">
        <f aca="false">IF(U548="","",IF(_xlfn.IFNA(VLOOKUP(CONCATENATE(C548," ",1),Partecipanti!AE$10:AF$1203,2,0),1)=1,"",1))</f>
        <v/>
      </c>
      <c r="U548" s="36" t="str">
        <f aca="false">TRIM(E548)</f>
        <v/>
      </c>
      <c r="V548" s="36"/>
      <c r="W548" s="36" t="str">
        <f aca="false">IF(R548="","",1)</f>
        <v/>
      </c>
      <c r="X548" s="36" t="str">
        <f aca="false">IF(U548="","",IF(COUNTIF(U$7:U$601,U548)=1,"",COUNTIF(U$7:U$601,U548)))</f>
        <v/>
      </c>
      <c r="Y548" s="36" t="str">
        <f aca="false">IF(X548="","",IF(X548&gt;1,1,""))</f>
        <v/>
      </c>
      <c r="Z548" s="36" t="str">
        <f aca="false">IF(U548="","",IF(LEN(TRIM(U548))&lt;&gt;10,1,""))</f>
        <v/>
      </c>
      <c r="AB548" s="36" t="str">
        <f aca="false">IF(U548="","",IF(OR(LEN(TRIM(H548))&gt;250,LEN(TRIM(H548))&lt;1),1,""))</f>
        <v/>
      </c>
      <c r="AC548" s="36" t="str">
        <f aca="false">IF(U548="","",IF(OR(LEN(TRIM(H548))&gt;220,LEN(TRIM(H548))&lt;1),1,""))</f>
        <v/>
      </c>
      <c r="AD548" s="37" t="str">
        <f aca="false">IF(U548="","",LEN(TRIM(H548)))</f>
        <v/>
      </c>
      <c r="AF548" s="36" t="str">
        <f aca="false">IF(I548="","",_xlfn.IFNA(VLOOKUP(I548,TabelleFisse!$B$4:$C$21,2,0),1))</f>
        <v/>
      </c>
      <c r="AH548" s="36" t="str">
        <f aca="false">IF(U548="","",IF(OR(ISNUMBER(J548)=0,J548&lt;0),1,""))</f>
        <v/>
      </c>
      <c r="AI548" s="36" t="str">
        <f aca="false">IF(U548="","",IF(OR(ISNUMBER(M548)=0,M548&lt;0),1,""))</f>
        <v/>
      </c>
      <c r="AK548" s="36" t="str">
        <f aca="false">IF(OR(U548="",K548=""),"",IF(OR(K548&lt;TabelleFisse!E$4,K548&gt;TabelleFisse!E$5),1,""))</f>
        <v/>
      </c>
      <c r="AL548" s="36" t="str">
        <f aca="false">IF(OR(U548="",L548=""),"",IF(OR(L548&lt;TabelleFisse!E$4,L548&gt;TabelleFisse!E$5),1,""))</f>
        <v/>
      </c>
      <c r="AM548" s="36" t="str">
        <f aca="false">IF(OR(U548="",K548=""),"",IF(K548&gt;TabelleFisse!E$6,1,""))</f>
        <v/>
      </c>
      <c r="AN548" s="36" t="str">
        <f aca="false">IF(OR(U548="",L548=""),"",IF(L548&gt;TabelleFisse!E$6,1,""))</f>
        <v/>
      </c>
      <c r="AP548" s="36" t="str">
        <f aca="false">IF(U548="","",_xlfn.IFNA(VLOOKUP(C548,Partecipanti!$N$10:$O$1203,2,0),1))</f>
        <v/>
      </c>
      <c r="AS548" s="37" t="str">
        <f aca="false">IF(R548=1,CONCATENATE(C548," ",1),"")</f>
        <v/>
      </c>
    </row>
    <row r="549" customFormat="false" ht="100.5" hidden="false" customHeight="true" outlineLevel="0" collapsed="false">
      <c r="A549" s="25" t="s">
        <v>832</v>
      </c>
      <c r="B549" s="21" t="str">
        <f aca="false">IF(Q549="","",Q549)</f>
        <v/>
      </c>
      <c r="C549" s="26" t="str">
        <f aca="false">IF(E549="","",CONCATENATE("L",A549))</f>
        <v/>
      </c>
      <c r="D549" s="27"/>
      <c r="E549" s="42"/>
      <c r="F549" s="39" t="str">
        <f aca="false">IF(E549="","",TRIM(#REF!))</f>
        <v/>
      </c>
      <c r="G549" s="40" t="str">
        <f aca="false">IF(E549="","",TRIM(UPPER(#REF!)))</f>
        <v/>
      </c>
      <c r="H549" s="44"/>
      <c r="I549" s="44"/>
      <c r="J549" s="43"/>
      <c r="K549" s="41"/>
      <c r="L549" s="41"/>
      <c r="M549" s="45"/>
      <c r="N549" s="42"/>
      <c r="O549" s="42"/>
      <c r="Q549" s="20" t="str">
        <f aca="false">IF(AND(R549="",S549="",U549=""),"",IF(OR(R549=1,S549=1),"ERRORI / ANOMALIE","OK"))</f>
        <v/>
      </c>
      <c r="R549" s="21" t="str">
        <f aca="false">IF(U549="","",IF(SUM(X549:AC549)+SUM(AF549:AP549)&gt;0,1,""))</f>
        <v/>
      </c>
      <c r="S549" s="21" t="str">
        <f aca="false">IF(U549="","",IF(_xlfn.IFNA(VLOOKUP(CONCATENATE(C549," ",1),Partecipanti!AE$10:AF$1203,2,0),1)=1,"",1))</f>
        <v/>
      </c>
      <c r="U549" s="36" t="str">
        <f aca="false">TRIM(E549)</f>
        <v/>
      </c>
      <c r="V549" s="36"/>
      <c r="W549" s="36" t="str">
        <f aca="false">IF(R549="","",1)</f>
        <v/>
      </c>
      <c r="X549" s="36" t="str">
        <f aca="false">IF(U549="","",IF(COUNTIF(U$7:U$601,U549)=1,"",COUNTIF(U$7:U$601,U549)))</f>
        <v/>
      </c>
      <c r="Y549" s="36" t="str">
        <f aca="false">IF(X549="","",IF(X549&gt;1,1,""))</f>
        <v/>
      </c>
      <c r="Z549" s="36" t="str">
        <f aca="false">IF(U549="","",IF(LEN(TRIM(U549))&lt;&gt;10,1,""))</f>
        <v/>
      </c>
      <c r="AB549" s="36" t="str">
        <f aca="false">IF(U549="","",IF(OR(LEN(TRIM(H549))&gt;250,LEN(TRIM(H549))&lt;1),1,""))</f>
        <v/>
      </c>
      <c r="AC549" s="36" t="str">
        <f aca="false">IF(U549="","",IF(OR(LEN(TRIM(H549))&gt;220,LEN(TRIM(H549))&lt;1),1,""))</f>
        <v/>
      </c>
      <c r="AD549" s="37" t="str">
        <f aca="false">IF(U549="","",LEN(TRIM(H549)))</f>
        <v/>
      </c>
      <c r="AF549" s="36" t="str">
        <f aca="false">IF(I549="","",_xlfn.IFNA(VLOOKUP(I549,TabelleFisse!$B$4:$C$21,2,0),1))</f>
        <v/>
      </c>
      <c r="AH549" s="36" t="str">
        <f aca="false">IF(U549="","",IF(OR(ISNUMBER(J549)=0,J549&lt;0),1,""))</f>
        <v/>
      </c>
      <c r="AI549" s="36" t="str">
        <f aca="false">IF(U549="","",IF(OR(ISNUMBER(M549)=0,M549&lt;0),1,""))</f>
        <v/>
      </c>
      <c r="AK549" s="36" t="str">
        <f aca="false">IF(OR(U549="",K549=""),"",IF(OR(K549&lt;TabelleFisse!E$4,K549&gt;TabelleFisse!E$5),1,""))</f>
        <v/>
      </c>
      <c r="AL549" s="36" t="str">
        <f aca="false">IF(OR(U549="",L549=""),"",IF(OR(L549&lt;TabelleFisse!E$4,L549&gt;TabelleFisse!E$5),1,""))</f>
        <v/>
      </c>
      <c r="AM549" s="36" t="str">
        <f aca="false">IF(OR(U549="",K549=""),"",IF(K549&gt;TabelleFisse!E$6,1,""))</f>
        <v/>
      </c>
      <c r="AN549" s="36" t="str">
        <f aca="false">IF(OR(U549="",L549=""),"",IF(L549&gt;TabelleFisse!E$6,1,""))</f>
        <v/>
      </c>
      <c r="AP549" s="36" t="str">
        <f aca="false">IF(U549="","",_xlfn.IFNA(VLOOKUP(C549,Partecipanti!$N$10:$O$1203,2,0),1))</f>
        <v/>
      </c>
      <c r="AS549" s="37" t="str">
        <f aca="false">IF(R549=1,CONCATENATE(C549," ",1),"")</f>
        <v/>
      </c>
    </row>
    <row r="550" customFormat="false" ht="100.5" hidden="false" customHeight="true" outlineLevel="0" collapsed="false">
      <c r="A550" s="25" t="s">
        <v>833</v>
      </c>
      <c r="B550" s="21" t="str">
        <f aca="false">IF(Q550="","",Q550)</f>
        <v/>
      </c>
      <c r="C550" s="26" t="str">
        <f aca="false">IF(E550="","",CONCATENATE("L",A550))</f>
        <v/>
      </c>
      <c r="D550" s="27"/>
      <c r="E550" s="42"/>
      <c r="F550" s="39" t="str">
        <f aca="false">IF(E550="","",TRIM(#REF!))</f>
        <v/>
      </c>
      <c r="G550" s="40" t="str">
        <f aca="false">IF(E550="","",TRIM(UPPER(#REF!)))</f>
        <v/>
      </c>
      <c r="H550" s="44"/>
      <c r="I550" s="44"/>
      <c r="J550" s="43"/>
      <c r="K550" s="41"/>
      <c r="L550" s="41"/>
      <c r="M550" s="45"/>
      <c r="N550" s="42"/>
      <c r="O550" s="42"/>
      <c r="Q550" s="20" t="str">
        <f aca="false">IF(AND(R550="",S550="",U550=""),"",IF(OR(R550=1,S550=1),"ERRORI / ANOMALIE","OK"))</f>
        <v/>
      </c>
      <c r="R550" s="21" t="str">
        <f aca="false">IF(U550="","",IF(SUM(X550:AC550)+SUM(AF550:AP550)&gt;0,1,""))</f>
        <v/>
      </c>
      <c r="S550" s="21" t="str">
        <f aca="false">IF(U550="","",IF(_xlfn.IFNA(VLOOKUP(CONCATENATE(C550," ",1),Partecipanti!AE$10:AF$1203,2,0),1)=1,"",1))</f>
        <v/>
      </c>
      <c r="U550" s="36" t="str">
        <f aca="false">TRIM(E550)</f>
        <v/>
      </c>
      <c r="V550" s="36"/>
      <c r="W550" s="36" t="str">
        <f aca="false">IF(R550="","",1)</f>
        <v/>
      </c>
      <c r="X550" s="36" t="str">
        <f aca="false">IF(U550="","",IF(COUNTIF(U$7:U$601,U550)=1,"",COUNTIF(U$7:U$601,U550)))</f>
        <v/>
      </c>
      <c r="Y550" s="36" t="str">
        <f aca="false">IF(X550="","",IF(X550&gt;1,1,""))</f>
        <v/>
      </c>
      <c r="Z550" s="36" t="str">
        <f aca="false">IF(U550="","",IF(LEN(TRIM(U550))&lt;&gt;10,1,""))</f>
        <v/>
      </c>
      <c r="AB550" s="36" t="str">
        <f aca="false">IF(U550="","",IF(OR(LEN(TRIM(H550))&gt;250,LEN(TRIM(H550))&lt;1),1,""))</f>
        <v/>
      </c>
      <c r="AC550" s="36" t="str">
        <f aca="false">IF(U550="","",IF(OR(LEN(TRIM(H550))&gt;220,LEN(TRIM(H550))&lt;1),1,""))</f>
        <v/>
      </c>
      <c r="AD550" s="37" t="str">
        <f aca="false">IF(U550="","",LEN(TRIM(H550)))</f>
        <v/>
      </c>
      <c r="AF550" s="36" t="str">
        <f aca="false">IF(I550="","",_xlfn.IFNA(VLOOKUP(I550,TabelleFisse!$B$4:$C$21,2,0),1))</f>
        <v/>
      </c>
      <c r="AH550" s="36" t="str">
        <f aca="false">IF(U550="","",IF(OR(ISNUMBER(J550)=0,J550&lt;0),1,""))</f>
        <v/>
      </c>
      <c r="AI550" s="36" t="str">
        <f aca="false">IF(U550="","",IF(OR(ISNUMBER(M550)=0,M550&lt;0),1,""))</f>
        <v/>
      </c>
      <c r="AK550" s="36" t="str">
        <f aca="false">IF(OR(U550="",K550=""),"",IF(OR(K550&lt;TabelleFisse!E$4,K550&gt;TabelleFisse!E$5),1,""))</f>
        <v/>
      </c>
      <c r="AL550" s="36" t="str">
        <f aca="false">IF(OR(U550="",L550=""),"",IF(OR(L550&lt;TabelleFisse!E$4,L550&gt;TabelleFisse!E$5),1,""))</f>
        <v/>
      </c>
      <c r="AM550" s="36" t="str">
        <f aca="false">IF(OR(U550="",K550=""),"",IF(K550&gt;TabelleFisse!E$6,1,""))</f>
        <v/>
      </c>
      <c r="AN550" s="36" t="str">
        <f aca="false">IF(OR(U550="",L550=""),"",IF(L550&gt;TabelleFisse!E$6,1,""))</f>
        <v/>
      </c>
      <c r="AP550" s="36" t="str">
        <f aca="false">IF(U550="","",_xlfn.IFNA(VLOOKUP(C550,Partecipanti!$N$10:$O$1203,2,0),1))</f>
        <v/>
      </c>
      <c r="AS550" s="37" t="str">
        <f aca="false">IF(R550=1,CONCATENATE(C550," ",1),"")</f>
        <v/>
      </c>
    </row>
    <row r="551" customFormat="false" ht="100.5" hidden="false" customHeight="true" outlineLevel="0" collapsed="false">
      <c r="A551" s="25" t="s">
        <v>834</v>
      </c>
      <c r="B551" s="21" t="str">
        <f aca="false">IF(Q551="","",Q551)</f>
        <v/>
      </c>
      <c r="C551" s="26" t="str">
        <f aca="false">IF(E551="","",CONCATENATE("L",A551))</f>
        <v/>
      </c>
      <c r="D551" s="27"/>
      <c r="E551" s="42"/>
      <c r="F551" s="39" t="str">
        <f aca="false">IF(E551="","",TRIM(#REF!))</f>
        <v/>
      </c>
      <c r="G551" s="40" t="str">
        <f aca="false">IF(E551="","",TRIM(UPPER(#REF!)))</f>
        <v/>
      </c>
      <c r="H551" s="44"/>
      <c r="I551" s="44"/>
      <c r="J551" s="43"/>
      <c r="K551" s="41"/>
      <c r="L551" s="41"/>
      <c r="M551" s="45"/>
      <c r="N551" s="42"/>
      <c r="O551" s="42"/>
      <c r="Q551" s="20" t="str">
        <f aca="false">IF(AND(R551="",S551="",U551=""),"",IF(OR(R551=1,S551=1),"ERRORI / ANOMALIE","OK"))</f>
        <v/>
      </c>
      <c r="R551" s="21" t="str">
        <f aca="false">IF(U551="","",IF(SUM(X551:AC551)+SUM(AF551:AP551)&gt;0,1,""))</f>
        <v/>
      </c>
      <c r="S551" s="21" t="str">
        <f aca="false">IF(U551="","",IF(_xlfn.IFNA(VLOOKUP(CONCATENATE(C551," ",1),Partecipanti!AE$10:AF$1203,2,0),1)=1,"",1))</f>
        <v/>
      </c>
      <c r="U551" s="36" t="str">
        <f aca="false">TRIM(E551)</f>
        <v/>
      </c>
      <c r="V551" s="36"/>
      <c r="W551" s="36" t="str">
        <f aca="false">IF(R551="","",1)</f>
        <v/>
      </c>
      <c r="X551" s="36" t="str">
        <f aca="false">IF(U551="","",IF(COUNTIF(U$7:U$601,U551)=1,"",COUNTIF(U$7:U$601,U551)))</f>
        <v/>
      </c>
      <c r="Y551" s="36" t="str">
        <f aca="false">IF(X551="","",IF(X551&gt;1,1,""))</f>
        <v/>
      </c>
      <c r="Z551" s="36" t="str">
        <f aca="false">IF(U551="","",IF(LEN(TRIM(U551))&lt;&gt;10,1,""))</f>
        <v/>
      </c>
      <c r="AB551" s="36" t="str">
        <f aca="false">IF(U551="","",IF(OR(LEN(TRIM(H551))&gt;250,LEN(TRIM(H551))&lt;1),1,""))</f>
        <v/>
      </c>
      <c r="AC551" s="36" t="str">
        <f aca="false">IF(U551="","",IF(OR(LEN(TRIM(H551))&gt;220,LEN(TRIM(H551))&lt;1),1,""))</f>
        <v/>
      </c>
      <c r="AD551" s="37" t="str">
        <f aca="false">IF(U551="","",LEN(TRIM(H551)))</f>
        <v/>
      </c>
      <c r="AF551" s="36" t="str">
        <f aca="false">IF(I551="","",_xlfn.IFNA(VLOOKUP(I551,TabelleFisse!$B$4:$C$21,2,0),1))</f>
        <v/>
      </c>
      <c r="AH551" s="36" t="str">
        <f aca="false">IF(U551="","",IF(OR(ISNUMBER(J551)=0,J551&lt;0),1,""))</f>
        <v/>
      </c>
      <c r="AI551" s="36" t="str">
        <f aca="false">IF(U551="","",IF(OR(ISNUMBER(M551)=0,M551&lt;0),1,""))</f>
        <v/>
      </c>
      <c r="AK551" s="36" t="str">
        <f aca="false">IF(OR(U551="",K551=""),"",IF(OR(K551&lt;TabelleFisse!E$4,K551&gt;TabelleFisse!E$5),1,""))</f>
        <v/>
      </c>
      <c r="AL551" s="36" t="str">
        <f aca="false">IF(OR(U551="",L551=""),"",IF(OR(L551&lt;TabelleFisse!E$4,L551&gt;TabelleFisse!E$5),1,""))</f>
        <v/>
      </c>
      <c r="AM551" s="36" t="str">
        <f aca="false">IF(OR(U551="",K551=""),"",IF(K551&gt;TabelleFisse!E$6,1,""))</f>
        <v/>
      </c>
      <c r="AN551" s="36" t="str">
        <f aca="false">IF(OR(U551="",L551=""),"",IF(L551&gt;TabelleFisse!E$6,1,""))</f>
        <v/>
      </c>
      <c r="AP551" s="36" t="str">
        <f aca="false">IF(U551="","",_xlfn.IFNA(VLOOKUP(C551,Partecipanti!$N$10:$O$1203,2,0),1))</f>
        <v/>
      </c>
      <c r="AS551" s="37" t="str">
        <f aca="false">IF(R551=1,CONCATENATE(C551," ",1),"")</f>
        <v/>
      </c>
    </row>
    <row r="552" customFormat="false" ht="100.5" hidden="false" customHeight="true" outlineLevel="0" collapsed="false">
      <c r="A552" s="25" t="s">
        <v>835</v>
      </c>
      <c r="B552" s="21" t="str">
        <f aca="false">IF(Q552="","",Q552)</f>
        <v/>
      </c>
      <c r="C552" s="26" t="str">
        <f aca="false">IF(E552="","",CONCATENATE("L",A552))</f>
        <v/>
      </c>
      <c r="D552" s="27"/>
      <c r="E552" s="42"/>
      <c r="F552" s="39" t="str">
        <f aca="false">IF(E552="","",TRIM(#REF!))</f>
        <v/>
      </c>
      <c r="G552" s="40" t="str">
        <f aca="false">IF(E552="","",TRIM(UPPER(#REF!)))</f>
        <v/>
      </c>
      <c r="H552" s="44"/>
      <c r="I552" s="44"/>
      <c r="J552" s="43"/>
      <c r="K552" s="41"/>
      <c r="L552" s="41"/>
      <c r="M552" s="45"/>
      <c r="N552" s="42"/>
      <c r="O552" s="42"/>
      <c r="Q552" s="20" t="str">
        <f aca="false">IF(AND(R552="",S552="",U552=""),"",IF(OR(R552=1,S552=1),"ERRORI / ANOMALIE","OK"))</f>
        <v/>
      </c>
      <c r="R552" s="21" t="str">
        <f aca="false">IF(U552="","",IF(SUM(X552:AC552)+SUM(AF552:AP552)&gt;0,1,""))</f>
        <v/>
      </c>
      <c r="S552" s="21" t="str">
        <f aca="false">IF(U552="","",IF(_xlfn.IFNA(VLOOKUP(CONCATENATE(C552," ",1),Partecipanti!AE$10:AF$1203,2,0),1)=1,"",1))</f>
        <v/>
      </c>
      <c r="U552" s="36" t="str">
        <f aca="false">TRIM(E552)</f>
        <v/>
      </c>
      <c r="V552" s="36"/>
      <c r="W552" s="36" t="str">
        <f aca="false">IF(R552="","",1)</f>
        <v/>
      </c>
      <c r="X552" s="36" t="str">
        <f aca="false">IF(U552="","",IF(COUNTIF(U$7:U$601,U552)=1,"",COUNTIF(U$7:U$601,U552)))</f>
        <v/>
      </c>
      <c r="Y552" s="36" t="str">
        <f aca="false">IF(X552="","",IF(X552&gt;1,1,""))</f>
        <v/>
      </c>
      <c r="Z552" s="36" t="str">
        <f aca="false">IF(U552="","",IF(LEN(TRIM(U552))&lt;&gt;10,1,""))</f>
        <v/>
      </c>
      <c r="AB552" s="36" t="str">
        <f aca="false">IF(U552="","",IF(OR(LEN(TRIM(H552))&gt;250,LEN(TRIM(H552))&lt;1),1,""))</f>
        <v/>
      </c>
      <c r="AC552" s="36" t="str">
        <f aca="false">IF(U552="","",IF(OR(LEN(TRIM(H552))&gt;220,LEN(TRIM(H552))&lt;1),1,""))</f>
        <v/>
      </c>
      <c r="AD552" s="37" t="str">
        <f aca="false">IF(U552="","",LEN(TRIM(H552)))</f>
        <v/>
      </c>
      <c r="AF552" s="36" t="str">
        <f aca="false">IF(I552="","",_xlfn.IFNA(VLOOKUP(I552,TabelleFisse!$B$4:$C$21,2,0),1))</f>
        <v/>
      </c>
      <c r="AH552" s="36" t="str">
        <f aca="false">IF(U552="","",IF(OR(ISNUMBER(J552)=0,J552&lt;0),1,""))</f>
        <v/>
      </c>
      <c r="AI552" s="36" t="str">
        <f aca="false">IF(U552="","",IF(OR(ISNUMBER(M552)=0,M552&lt;0),1,""))</f>
        <v/>
      </c>
      <c r="AK552" s="36" t="str">
        <f aca="false">IF(OR(U552="",K552=""),"",IF(OR(K552&lt;TabelleFisse!E$4,K552&gt;TabelleFisse!E$5),1,""))</f>
        <v/>
      </c>
      <c r="AL552" s="36" t="str">
        <f aca="false">IF(OR(U552="",L552=""),"",IF(OR(L552&lt;TabelleFisse!E$4,L552&gt;TabelleFisse!E$5),1,""))</f>
        <v/>
      </c>
      <c r="AM552" s="36" t="str">
        <f aca="false">IF(OR(U552="",K552=""),"",IF(K552&gt;TabelleFisse!E$6,1,""))</f>
        <v/>
      </c>
      <c r="AN552" s="36" t="str">
        <f aca="false">IF(OR(U552="",L552=""),"",IF(L552&gt;TabelleFisse!E$6,1,""))</f>
        <v/>
      </c>
      <c r="AP552" s="36" t="str">
        <f aca="false">IF(U552="","",_xlfn.IFNA(VLOOKUP(C552,Partecipanti!$N$10:$O$1203,2,0),1))</f>
        <v/>
      </c>
      <c r="AS552" s="37" t="str">
        <f aca="false">IF(R552=1,CONCATENATE(C552," ",1),"")</f>
        <v/>
      </c>
    </row>
    <row r="553" customFormat="false" ht="100.5" hidden="false" customHeight="true" outlineLevel="0" collapsed="false">
      <c r="A553" s="25" t="s">
        <v>836</v>
      </c>
      <c r="B553" s="21" t="str">
        <f aca="false">IF(Q553="","",Q553)</f>
        <v/>
      </c>
      <c r="C553" s="26" t="str">
        <f aca="false">IF(E553="","",CONCATENATE("L",A553))</f>
        <v/>
      </c>
      <c r="D553" s="27"/>
      <c r="E553" s="42"/>
      <c r="F553" s="39" t="str">
        <f aca="false">IF(E553="","",TRIM(#REF!))</f>
        <v/>
      </c>
      <c r="G553" s="40" t="str">
        <f aca="false">IF(E553="","",TRIM(UPPER(#REF!)))</f>
        <v/>
      </c>
      <c r="H553" s="44"/>
      <c r="I553" s="44"/>
      <c r="J553" s="43"/>
      <c r="K553" s="41"/>
      <c r="L553" s="41"/>
      <c r="M553" s="45"/>
      <c r="N553" s="42"/>
      <c r="O553" s="42"/>
      <c r="Q553" s="20" t="str">
        <f aca="false">IF(AND(R553="",S553="",U553=""),"",IF(OR(R553=1,S553=1),"ERRORI / ANOMALIE","OK"))</f>
        <v/>
      </c>
      <c r="R553" s="21" t="str">
        <f aca="false">IF(U553="","",IF(SUM(X553:AC553)+SUM(AF553:AP553)&gt;0,1,""))</f>
        <v/>
      </c>
      <c r="S553" s="21" t="str">
        <f aca="false">IF(U553="","",IF(_xlfn.IFNA(VLOOKUP(CONCATENATE(C553," ",1),Partecipanti!AE$10:AF$1203,2,0),1)=1,"",1))</f>
        <v/>
      </c>
      <c r="U553" s="36" t="str">
        <f aca="false">TRIM(E553)</f>
        <v/>
      </c>
      <c r="V553" s="36"/>
      <c r="W553" s="36" t="str">
        <f aca="false">IF(R553="","",1)</f>
        <v/>
      </c>
      <c r="X553" s="36" t="str">
        <f aca="false">IF(U553="","",IF(COUNTIF(U$7:U$601,U553)=1,"",COUNTIF(U$7:U$601,U553)))</f>
        <v/>
      </c>
      <c r="Y553" s="36" t="str">
        <f aca="false">IF(X553="","",IF(X553&gt;1,1,""))</f>
        <v/>
      </c>
      <c r="Z553" s="36" t="str">
        <f aca="false">IF(U553="","",IF(LEN(TRIM(U553))&lt;&gt;10,1,""))</f>
        <v/>
      </c>
      <c r="AB553" s="36" t="str">
        <f aca="false">IF(U553="","",IF(OR(LEN(TRIM(H553))&gt;250,LEN(TRIM(H553))&lt;1),1,""))</f>
        <v/>
      </c>
      <c r="AC553" s="36" t="str">
        <f aca="false">IF(U553="","",IF(OR(LEN(TRIM(H553))&gt;220,LEN(TRIM(H553))&lt;1),1,""))</f>
        <v/>
      </c>
      <c r="AD553" s="37" t="str">
        <f aca="false">IF(U553="","",LEN(TRIM(H553)))</f>
        <v/>
      </c>
      <c r="AF553" s="36" t="str">
        <f aca="false">IF(I553="","",_xlfn.IFNA(VLOOKUP(I553,TabelleFisse!$B$4:$C$21,2,0),1))</f>
        <v/>
      </c>
      <c r="AH553" s="36" t="str">
        <f aca="false">IF(U553="","",IF(OR(ISNUMBER(J553)=0,J553&lt;0),1,""))</f>
        <v/>
      </c>
      <c r="AI553" s="36" t="str">
        <f aca="false">IF(U553="","",IF(OR(ISNUMBER(M553)=0,M553&lt;0),1,""))</f>
        <v/>
      </c>
      <c r="AK553" s="36" t="str">
        <f aca="false">IF(OR(U553="",K553=""),"",IF(OR(K553&lt;TabelleFisse!E$4,K553&gt;TabelleFisse!E$5),1,""))</f>
        <v/>
      </c>
      <c r="AL553" s="36" t="str">
        <f aca="false">IF(OR(U553="",L553=""),"",IF(OR(L553&lt;TabelleFisse!E$4,L553&gt;TabelleFisse!E$5),1,""))</f>
        <v/>
      </c>
      <c r="AM553" s="36" t="str">
        <f aca="false">IF(OR(U553="",K553=""),"",IF(K553&gt;TabelleFisse!E$6,1,""))</f>
        <v/>
      </c>
      <c r="AN553" s="36" t="str">
        <f aca="false">IF(OR(U553="",L553=""),"",IF(L553&gt;TabelleFisse!E$6,1,""))</f>
        <v/>
      </c>
      <c r="AP553" s="36" t="str">
        <f aca="false">IF(U553="","",_xlfn.IFNA(VLOOKUP(C553,Partecipanti!$N$10:$O$1203,2,0),1))</f>
        <v/>
      </c>
      <c r="AS553" s="37" t="str">
        <f aca="false">IF(R553=1,CONCATENATE(C553," ",1),"")</f>
        <v/>
      </c>
    </row>
    <row r="554" customFormat="false" ht="100.5" hidden="false" customHeight="true" outlineLevel="0" collapsed="false">
      <c r="A554" s="25" t="s">
        <v>837</v>
      </c>
      <c r="B554" s="21" t="str">
        <f aca="false">IF(Q554="","",Q554)</f>
        <v/>
      </c>
      <c r="C554" s="26" t="str">
        <f aca="false">IF(E554="","",CONCATENATE("L",A554))</f>
        <v/>
      </c>
      <c r="D554" s="27"/>
      <c r="E554" s="42"/>
      <c r="F554" s="39" t="str">
        <f aca="false">IF(E554="","",TRIM(#REF!))</f>
        <v/>
      </c>
      <c r="G554" s="40" t="str">
        <f aca="false">IF(E554="","",TRIM(UPPER(#REF!)))</f>
        <v/>
      </c>
      <c r="H554" s="44"/>
      <c r="I554" s="44"/>
      <c r="J554" s="43"/>
      <c r="K554" s="41"/>
      <c r="L554" s="41"/>
      <c r="M554" s="45"/>
      <c r="N554" s="42"/>
      <c r="O554" s="42"/>
      <c r="Q554" s="20" t="str">
        <f aca="false">IF(AND(R554="",S554="",U554=""),"",IF(OR(R554=1,S554=1),"ERRORI / ANOMALIE","OK"))</f>
        <v/>
      </c>
      <c r="R554" s="21" t="str">
        <f aca="false">IF(U554="","",IF(SUM(X554:AC554)+SUM(AF554:AP554)&gt;0,1,""))</f>
        <v/>
      </c>
      <c r="S554" s="21" t="str">
        <f aca="false">IF(U554="","",IF(_xlfn.IFNA(VLOOKUP(CONCATENATE(C554," ",1),Partecipanti!AE$10:AF$1203,2,0),1)=1,"",1))</f>
        <v/>
      </c>
      <c r="U554" s="36" t="str">
        <f aca="false">TRIM(E554)</f>
        <v/>
      </c>
      <c r="V554" s="36"/>
      <c r="W554" s="36" t="str">
        <f aca="false">IF(R554="","",1)</f>
        <v/>
      </c>
      <c r="X554" s="36" t="str">
        <f aca="false">IF(U554="","",IF(COUNTIF(U$7:U$601,U554)=1,"",COUNTIF(U$7:U$601,U554)))</f>
        <v/>
      </c>
      <c r="Y554" s="36" t="str">
        <f aca="false">IF(X554="","",IF(X554&gt;1,1,""))</f>
        <v/>
      </c>
      <c r="Z554" s="36" t="str">
        <f aca="false">IF(U554="","",IF(LEN(TRIM(U554))&lt;&gt;10,1,""))</f>
        <v/>
      </c>
      <c r="AB554" s="36" t="str">
        <f aca="false">IF(U554="","",IF(OR(LEN(TRIM(H554))&gt;250,LEN(TRIM(H554))&lt;1),1,""))</f>
        <v/>
      </c>
      <c r="AC554" s="36" t="str">
        <f aca="false">IF(U554="","",IF(OR(LEN(TRIM(H554))&gt;220,LEN(TRIM(H554))&lt;1),1,""))</f>
        <v/>
      </c>
      <c r="AD554" s="37" t="str">
        <f aca="false">IF(U554="","",LEN(TRIM(H554)))</f>
        <v/>
      </c>
      <c r="AF554" s="36" t="str">
        <f aca="false">IF(I554="","",_xlfn.IFNA(VLOOKUP(I554,TabelleFisse!$B$4:$C$21,2,0),1))</f>
        <v/>
      </c>
      <c r="AH554" s="36" t="str">
        <f aca="false">IF(U554="","",IF(OR(ISNUMBER(J554)=0,J554&lt;0),1,""))</f>
        <v/>
      </c>
      <c r="AI554" s="36" t="str">
        <f aca="false">IF(U554="","",IF(OR(ISNUMBER(M554)=0,M554&lt;0),1,""))</f>
        <v/>
      </c>
      <c r="AK554" s="36" t="str">
        <f aca="false">IF(OR(U554="",K554=""),"",IF(OR(K554&lt;TabelleFisse!E$4,K554&gt;TabelleFisse!E$5),1,""))</f>
        <v/>
      </c>
      <c r="AL554" s="36" t="str">
        <f aca="false">IF(OR(U554="",L554=""),"",IF(OR(L554&lt;TabelleFisse!E$4,L554&gt;TabelleFisse!E$5),1,""))</f>
        <v/>
      </c>
      <c r="AM554" s="36" t="str">
        <f aca="false">IF(OR(U554="",K554=""),"",IF(K554&gt;TabelleFisse!E$6,1,""))</f>
        <v/>
      </c>
      <c r="AN554" s="36" t="str">
        <f aca="false">IF(OR(U554="",L554=""),"",IF(L554&gt;TabelleFisse!E$6,1,""))</f>
        <v/>
      </c>
      <c r="AP554" s="36" t="str">
        <f aca="false">IF(U554="","",_xlfn.IFNA(VLOOKUP(C554,Partecipanti!$N$10:$O$1203,2,0),1))</f>
        <v/>
      </c>
      <c r="AS554" s="37" t="str">
        <f aca="false">IF(R554=1,CONCATENATE(C554," ",1),"")</f>
        <v/>
      </c>
    </row>
    <row r="555" customFormat="false" ht="100.5" hidden="false" customHeight="true" outlineLevel="0" collapsed="false">
      <c r="A555" s="25" t="s">
        <v>838</v>
      </c>
      <c r="B555" s="21" t="str">
        <f aca="false">IF(Q555="","",Q555)</f>
        <v/>
      </c>
      <c r="C555" s="26" t="str">
        <f aca="false">IF(E555="","",CONCATENATE("L",A555))</f>
        <v/>
      </c>
      <c r="D555" s="27"/>
      <c r="E555" s="42"/>
      <c r="F555" s="39" t="str">
        <f aca="false">IF(E555="","",TRIM(#REF!))</f>
        <v/>
      </c>
      <c r="G555" s="40" t="str">
        <f aca="false">IF(E555="","",TRIM(UPPER(#REF!)))</f>
        <v/>
      </c>
      <c r="H555" s="44"/>
      <c r="I555" s="44"/>
      <c r="J555" s="43"/>
      <c r="K555" s="41"/>
      <c r="L555" s="41"/>
      <c r="M555" s="45"/>
      <c r="N555" s="42"/>
      <c r="O555" s="42"/>
      <c r="Q555" s="20" t="str">
        <f aca="false">IF(AND(R555="",S555="",U555=""),"",IF(OR(R555=1,S555=1),"ERRORI / ANOMALIE","OK"))</f>
        <v/>
      </c>
      <c r="R555" s="21" t="str">
        <f aca="false">IF(U555="","",IF(SUM(X555:AC555)+SUM(AF555:AP555)&gt;0,1,""))</f>
        <v/>
      </c>
      <c r="S555" s="21" t="str">
        <f aca="false">IF(U555="","",IF(_xlfn.IFNA(VLOOKUP(CONCATENATE(C555," ",1),Partecipanti!AE$10:AF$1203,2,0),1)=1,"",1))</f>
        <v/>
      </c>
      <c r="U555" s="36" t="str">
        <f aca="false">TRIM(E555)</f>
        <v/>
      </c>
      <c r="V555" s="36"/>
      <c r="W555" s="36" t="str">
        <f aca="false">IF(R555="","",1)</f>
        <v/>
      </c>
      <c r="X555" s="36" t="str">
        <f aca="false">IF(U555="","",IF(COUNTIF(U$7:U$601,U555)=1,"",COUNTIF(U$7:U$601,U555)))</f>
        <v/>
      </c>
      <c r="Y555" s="36" t="str">
        <f aca="false">IF(X555="","",IF(X555&gt;1,1,""))</f>
        <v/>
      </c>
      <c r="Z555" s="36" t="str">
        <f aca="false">IF(U555="","",IF(LEN(TRIM(U555))&lt;&gt;10,1,""))</f>
        <v/>
      </c>
      <c r="AB555" s="36" t="str">
        <f aca="false">IF(U555="","",IF(OR(LEN(TRIM(H555))&gt;250,LEN(TRIM(H555))&lt;1),1,""))</f>
        <v/>
      </c>
      <c r="AC555" s="36" t="str">
        <f aca="false">IF(U555="","",IF(OR(LEN(TRIM(H555))&gt;220,LEN(TRIM(H555))&lt;1),1,""))</f>
        <v/>
      </c>
      <c r="AD555" s="37" t="str">
        <f aca="false">IF(U555="","",LEN(TRIM(H555)))</f>
        <v/>
      </c>
      <c r="AF555" s="36" t="str">
        <f aca="false">IF(I555="","",_xlfn.IFNA(VLOOKUP(I555,TabelleFisse!$B$4:$C$21,2,0),1))</f>
        <v/>
      </c>
      <c r="AH555" s="36" t="str">
        <f aca="false">IF(U555="","",IF(OR(ISNUMBER(J555)=0,J555&lt;0),1,""))</f>
        <v/>
      </c>
      <c r="AI555" s="36" t="str">
        <f aca="false">IF(U555="","",IF(OR(ISNUMBER(M555)=0,M555&lt;0),1,""))</f>
        <v/>
      </c>
      <c r="AK555" s="36" t="str">
        <f aca="false">IF(OR(U555="",K555=""),"",IF(OR(K555&lt;TabelleFisse!E$4,K555&gt;TabelleFisse!E$5),1,""))</f>
        <v/>
      </c>
      <c r="AL555" s="36" t="str">
        <f aca="false">IF(OR(U555="",L555=""),"",IF(OR(L555&lt;TabelleFisse!E$4,L555&gt;TabelleFisse!E$5),1,""))</f>
        <v/>
      </c>
      <c r="AM555" s="36" t="str">
        <f aca="false">IF(OR(U555="",K555=""),"",IF(K555&gt;TabelleFisse!E$6,1,""))</f>
        <v/>
      </c>
      <c r="AN555" s="36" t="str">
        <f aca="false">IF(OR(U555="",L555=""),"",IF(L555&gt;TabelleFisse!E$6,1,""))</f>
        <v/>
      </c>
      <c r="AP555" s="36" t="str">
        <f aca="false">IF(U555="","",_xlfn.IFNA(VLOOKUP(C555,Partecipanti!$N$10:$O$1203,2,0),1))</f>
        <v/>
      </c>
      <c r="AS555" s="37" t="str">
        <f aca="false">IF(R555=1,CONCATENATE(C555," ",1),"")</f>
        <v/>
      </c>
    </row>
    <row r="556" customFormat="false" ht="100.5" hidden="false" customHeight="true" outlineLevel="0" collapsed="false">
      <c r="A556" s="25" t="s">
        <v>839</v>
      </c>
      <c r="B556" s="21" t="str">
        <f aca="false">IF(Q556="","",Q556)</f>
        <v/>
      </c>
      <c r="C556" s="26" t="str">
        <f aca="false">IF(E556="","",CONCATENATE("L",A556))</f>
        <v/>
      </c>
      <c r="D556" s="27"/>
      <c r="E556" s="42"/>
      <c r="F556" s="39" t="str">
        <f aca="false">IF(E556="","",TRIM(#REF!))</f>
        <v/>
      </c>
      <c r="G556" s="40" t="str">
        <f aca="false">IF(E556="","",TRIM(UPPER(#REF!)))</f>
        <v/>
      </c>
      <c r="H556" s="44"/>
      <c r="I556" s="44"/>
      <c r="J556" s="43"/>
      <c r="K556" s="41"/>
      <c r="L556" s="41"/>
      <c r="M556" s="45"/>
      <c r="N556" s="42"/>
      <c r="O556" s="42"/>
      <c r="Q556" s="20" t="str">
        <f aca="false">IF(AND(R556="",S556="",U556=""),"",IF(OR(R556=1,S556=1),"ERRORI / ANOMALIE","OK"))</f>
        <v/>
      </c>
      <c r="R556" s="21" t="str">
        <f aca="false">IF(U556="","",IF(SUM(X556:AC556)+SUM(AF556:AP556)&gt;0,1,""))</f>
        <v/>
      </c>
      <c r="S556" s="21" t="str">
        <f aca="false">IF(U556="","",IF(_xlfn.IFNA(VLOOKUP(CONCATENATE(C556," ",1),Partecipanti!AE$10:AF$1203,2,0),1)=1,"",1))</f>
        <v/>
      </c>
      <c r="U556" s="36" t="str">
        <f aca="false">TRIM(E556)</f>
        <v/>
      </c>
      <c r="V556" s="36"/>
      <c r="W556" s="36" t="str">
        <f aca="false">IF(R556="","",1)</f>
        <v/>
      </c>
      <c r="X556" s="36" t="str">
        <f aca="false">IF(U556="","",IF(COUNTIF(U$7:U$601,U556)=1,"",COUNTIF(U$7:U$601,U556)))</f>
        <v/>
      </c>
      <c r="Y556" s="36" t="str">
        <f aca="false">IF(X556="","",IF(X556&gt;1,1,""))</f>
        <v/>
      </c>
      <c r="Z556" s="36" t="str">
        <f aca="false">IF(U556="","",IF(LEN(TRIM(U556))&lt;&gt;10,1,""))</f>
        <v/>
      </c>
      <c r="AB556" s="36" t="str">
        <f aca="false">IF(U556="","",IF(OR(LEN(TRIM(H556))&gt;250,LEN(TRIM(H556))&lt;1),1,""))</f>
        <v/>
      </c>
      <c r="AC556" s="36" t="str">
        <f aca="false">IF(U556="","",IF(OR(LEN(TRIM(H556))&gt;220,LEN(TRIM(H556))&lt;1),1,""))</f>
        <v/>
      </c>
      <c r="AD556" s="37" t="str">
        <f aca="false">IF(U556="","",LEN(TRIM(H556)))</f>
        <v/>
      </c>
      <c r="AF556" s="36" t="str">
        <f aca="false">IF(I556="","",_xlfn.IFNA(VLOOKUP(I556,TabelleFisse!$B$4:$C$21,2,0),1))</f>
        <v/>
      </c>
      <c r="AH556" s="36" t="str">
        <f aca="false">IF(U556="","",IF(OR(ISNUMBER(J556)=0,J556&lt;0),1,""))</f>
        <v/>
      </c>
      <c r="AI556" s="36" t="str">
        <f aca="false">IF(U556="","",IF(OR(ISNUMBER(M556)=0,M556&lt;0),1,""))</f>
        <v/>
      </c>
      <c r="AK556" s="36" t="str">
        <f aca="false">IF(OR(U556="",K556=""),"",IF(OR(K556&lt;TabelleFisse!E$4,K556&gt;TabelleFisse!E$5),1,""))</f>
        <v/>
      </c>
      <c r="AL556" s="36" t="str">
        <f aca="false">IF(OR(U556="",L556=""),"",IF(OR(L556&lt;TabelleFisse!E$4,L556&gt;TabelleFisse!E$5),1,""))</f>
        <v/>
      </c>
      <c r="AM556" s="36" t="str">
        <f aca="false">IF(OR(U556="",K556=""),"",IF(K556&gt;TabelleFisse!E$6,1,""))</f>
        <v/>
      </c>
      <c r="AN556" s="36" t="str">
        <f aca="false">IF(OR(U556="",L556=""),"",IF(L556&gt;TabelleFisse!E$6,1,""))</f>
        <v/>
      </c>
      <c r="AP556" s="36" t="str">
        <f aca="false">IF(U556="","",_xlfn.IFNA(VLOOKUP(C556,Partecipanti!$N$10:$O$1203,2,0),1))</f>
        <v/>
      </c>
      <c r="AS556" s="37" t="str">
        <f aca="false">IF(R556=1,CONCATENATE(C556," ",1),"")</f>
        <v/>
      </c>
    </row>
    <row r="557" customFormat="false" ht="100.5" hidden="false" customHeight="true" outlineLevel="0" collapsed="false">
      <c r="A557" s="25" t="s">
        <v>840</v>
      </c>
      <c r="B557" s="21" t="str">
        <f aca="false">IF(Q557="","",Q557)</f>
        <v/>
      </c>
      <c r="C557" s="26" t="str">
        <f aca="false">IF(E557="","",CONCATENATE("L",A557))</f>
        <v/>
      </c>
      <c r="D557" s="27"/>
      <c r="E557" s="42"/>
      <c r="F557" s="39" t="str">
        <f aca="false">IF(E557="","",TRIM(#REF!))</f>
        <v/>
      </c>
      <c r="G557" s="40" t="str">
        <f aca="false">IF(E557="","",TRIM(UPPER(#REF!)))</f>
        <v/>
      </c>
      <c r="H557" s="44"/>
      <c r="I557" s="44"/>
      <c r="J557" s="43"/>
      <c r="K557" s="41"/>
      <c r="L557" s="41"/>
      <c r="M557" s="45"/>
      <c r="N557" s="42"/>
      <c r="O557" s="42"/>
      <c r="Q557" s="20" t="str">
        <f aca="false">IF(AND(R557="",S557="",U557=""),"",IF(OR(R557=1,S557=1),"ERRORI / ANOMALIE","OK"))</f>
        <v/>
      </c>
      <c r="R557" s="21" t="str">
        <f aca="false">IF(U557="","",IF(SUM(X557:AC557)+SUM(AF557:AP557)&gt;0,1,""))</f>
        <v/>
      </c>
      <c r="S557" s="21" t="str">
        <f aca="false">IF(U557="","",IF(_xlfn.IFNA(VLOOKUP(CONCATENATE(C557," ",1),Partecipanti!AE$10:AF$1203,2,0),1)=1,"",1))</f>
        <v/>
      </c>
      <c r="U557" s="36" t="str">
        <f aca="false">TRIM(E557)</f>
        <v/>
      </c>
      <c r="V557" s="36"/>
      <c r="W557" s="36" t="str">
        <f aca="false">IF(R557="","",1)</f>
        <v/>
      </c>
      <c r="X557" s="36" t="str">
        <f aca="false">IF(U557="","",IF(COUNTIF(U$7:U$601,U557)=1,"",COUNTIF(U$7:U$601,U557)))</f>
        <v/>
      </c>
      <c r="Y557" s="36" t="str">
        <f aca="false">IF(X557="","",IF(X557&gt;1,1,""))</f>
        <v/>
      </c>
      <c r="Z557" s="36" t="str">
        <f aca="false">IF(U557="","",IF(LEN(TRIM(U557))&lt;&gt;10,1,""))</f>
        <v/>
      </c>
      <c r="AB557" s="36" t="str">
        <f aca="false">IF(U557="","",IF(OR(LEN(TRIM(H557))&gt;250,LEN(TRIM(H557))&lt;1),1,""))</f>
        <v/>
      </c>
      <c r="AC557" s="36" t="str">
        <f aca="false">IF(U557="","",IF(OR(LEN(TRIM(H557))&gt;220,LEN(TRIM(H557))&lt;1),1,""))</f>
        <v/>
      </c>
      <c r="AD557" s="37" t="str">
        <f aca="false">IF(U557="","",LEN(TRIM(H557)))</f>
        <v/>
      </c>
      <c r="AF557" s="36" t="str">
        <f aca="false">IF(I557="","",_xlfn.IFNA(VLOOKUP(I557,TabelleFisse!$B$4:$C$21,2,0),1))</f>
        <v/>
      </c>
      <c r="AH557" s="36" t="str">
        <f aca="false">IF(U557="","",IF(OR(ISNUMBER(J557)=0,J557&lt;0),1,""))</f>
        <v/>
      </c>
      <c r="AI557" s="36" t="str">
        <f aca="false">IF(U557="","",IF(OR(ISNUMBER(M557)=0,M557&lt;0),1,""))</f>
        <v/>
      </c>
      <c r="AK557" s="36" t="str">
        <f aca="false">IF(OR(U557="",K557=""),"",IF(OR(K557&lt;TabelleFisse!E$4,K557&gt;TabelleFisse!E$5),1,""))</f>
        <v/>
      </c>
      <c r="AL557" s="36" t="str">
        <f aca="false">IF(OR(U557="",L557=""),"",IF(OR(L557&lt;TabelleFisse!E$4,L557&gt;TabelleFisse!E$5),1,""))</f>
        <v/>
      </c>
      <c r="AM557" s="36" t="str">
        <f aca="false">IF(OR(U557="",K557=""),"",IF(K557&gt;TabelleFisse!E$6,1,""))</f>
        <v/>
      </c>
      <c r="AN557" s="36" t="str">
        <f aca="false">IF(OR(U557="",L557=""),"",IF(L557&gt;TabelleFisse!E$6,1,""))</f>
        <v/>
      </c>
      <c r="AP557" s="36" t="str">
        <f aca="false">IF(U557="","",_xlfn.IFNA(VLOOKUP(C557,Partecipanti!$N$10:$O$1203,2,0),1))</f>
        <v/>
      </c>
      <c r="AS557" s="37" t="str">
        <f aca="false">IF(R557=1,CONCATENATE(C557," ",1),"")</f>
        <v/>
      </c>
    </row>
    <row r="558" customFormat="false" ht="100.5" hidden="false" customHeight="true" outlineLevel="0" collapsed="false">
      <c r="A558" s="25" t="s">
        <v>841</v>
      </c>
      <c r="B558" s="21" t="str">
        <f aca="false">IF(Q558="","",Q558)</f>
        <v/>
      </c>
      <c r="C558" s="26" t="str">
        <f aca="false">IF(E558="","",CONCATENATE("L",A558))</f>
        <v/>
      </c>
      <c r="D558" s="27"/>
      <c r="E558" s="42"/>
      <c r="F558" s="39" t="str">
        <f aca="false">IF(E558="","",TRIM(#REF!))</f>
        <v/>
      </c>
      <c r="G558" s="40" t="str">
        <f aca="false">IF(E558="","",TRIM(UPPER(#REF!)))</f>
        <v/>
      </c>
      <c r="H558" s="44"/>
      <c r="I558" s="44"/>
      <c r="J558" s="43"/>
      <c r="K558" s="41"/>
      <c r="L558" s="41"/>
      <c r="M558" s="45"/>
      <c r="N558" s="42"/>
      <c r="O558" s="42"/>
      <c r="Q558" s="20" t="str">
        <f aca="false">IF(AND(R558="",S558="",U558=""),"",IF(OR(R558=1,S558=1),"ERRORI / ANOMALIE","OK"))</f>
        <v/>
      </c>
      <c r="R558" s="21" t="str">
        <f aca="false">IF(U558="","",IF(SUM(X558:AC558)+SUM(AF558:AP558)&gt;0,1,""))</f>
        <v/>
      </c>
      <c r="S558" s="21" t="str">
        <f aca="false">IF(U558="","",IF(_xlfn.IFNA(VLOOKUP(CONCATENATE(C558," ",1),Partecipanti!AE$10:AF$1203,2,0),1)=1,"",1))</f>
        <v/>
      </c>
      <c r="U558" s="36" t="str">
        <f aca="false">TRIM(E558)</f>
        <v/>
      </c>
      <c r="V558" s="36"/>
      <c r="W558" s="36" t="str">
        <f aca="false">IF(R558="","",1)</f>
        <v/>
      </c>
      <c r="X558" s="36" t="str">
        <f aca="false">IF(U558="","",IF(COUNTIF(U$7:U$601,U558)=1,"",COUNTIF(U$7:U$601,U558)))</f>
        <v/>
      </c>
      <c r="Y558" s="36" t="str">
        <f aca="false">IF(X558="","",IF(X558&gt;1,1,""))</f>
        <v/>
      </c>
      <c r="Z558" s="36" t="str">
        <f aca="false">IF(U558="","",IF(LEN(TRIM(U558))&lt;&gt;10,1,""))</f>
        <v/>
      </c>
      <c r="AB558" s="36" t="str">
        <f aca="false">IF(U558="","",IF(OR(LEN(TRIM(H558))&gt;250,LEN(TRIM(H558))&lt;1),1,""))</f>
        <v/>
      </c>
      <c r="AC558" s="36" t="str">
        <f aca="false">IF(U558="","",IF(OR(LEN(TRIM(H558))&gt;220,LEN(TRIM(H558))&lt;1),1,""))</f>
        <v/>
      </c>
      <c r="AD558" s="37" t="str">
        <f aca="false">IF(U558="","",LEN(TRIM(H558)))</f>
        <v/>
      </c>
      <c r="AF558" s="36" t="str">
        <f aca="false">IF(I558="","",_xlfn.IFNA(VLOOKUP(I558,TabelleFisse!$B$4:$C$21,2,0),1))</f>
        <v/>
      </c>
      <c r="AH558" s="36" t="str">
        <f aca="false">IF(U558="","",IF(OR(ISNUMBER(J558)=0,J558&lt;0),1,""))</f>
        <v/>
      </c>
      <c r="AI558" s="36" t="str">
        <f aca="false">IF(U558="","",IF(OR(ISNUMBER(M558)=0,M558&lt;0),1,""))</f>
        <v/>
      </c>
      <c r="AK558" s="36" t="str">
        <f aca="false">IF(OR(U558="",K558=""),"",IF(OR(K558&lt;TabelleFisse!E$4,K558&gt;TabelleFisse!E$5),1,""))</f>
        <v/>
      </c>
      <c r="AL558" s="36" t="str">
        <f aca="false">IF(OR(U558="",L558=""),"",IF(OR(L558&lt;TabelleFisse!E$4,L558&gt;TabelleFisse!E$5),1,""))</f>
        <v/>
      </c>
      <c r="AM558" s="36" t="str">
        <f aca="false">IF(OR(U558="",K558=""),"",IF(K558&gt;TabelleFisse!E$6,1,""))</f>
        <v/>
      </c>
      <c r="AN558" s="36" t="str">
        <f aca="false">IF(OR(U558="",L558=""),"",IF(L558&gt;TabelleFisse!E$6,1,""))</f>
        <v/>
      </c>
      <c r="AP558" s="36" t="str">
        <f aca="false">IF(U558="","",_xlfn.IFNA(VLOOKUP(C558,Partecipanti!$N$10:$O$1203,2,0),1))</f>
        <v/>
      </c>
      <c r="AS558" s="37" t="str">
        <f aca="false">IF(R558=1,CONCATENATE(C558," ",1),"")</f>
        <v/>
      </c>
    </row>
    <row r="559" customFormat="false" ht="100.5" hidden="false" customHeight="true" outlineLevel="0" collapsed="false">
      <c r="A559" s="25" t="s">
        <v>842</v>
      </c>
      <c r="B559" s="21" t="str">
        <f aca="false">IF(Q559="","",Q559)</f>
        <v/>
      </c>
      <c r="C559" s="26" t="str">
        <f aca="false">IF(E559="","",CONCATENATE("L",A559))</f>
        <v/>
      </c>
      <c r="D559" s="27"/>
      <c r="E559" s="42"/>
      <c r="F559" s="39" t="str">
        <f aca="false">IF(E559="","",TRIM(#REF!))</f>
        <v/>
      </c>
      <c r="G559" s="40" t="str">
        <f aca="false">IF(E559="","",TRIM(UPPER(#REF!)))</f>
        <v/>
      </c>
      <c r="H559" s="44"/>
      <c r="I559" s="44"/>
      <c r="J559" s="43"/>
      <c r="K559" s="41"/>
      <c r="L559" s="41"/>
      <c r="M559" s="45"/>
      <c r="N559" s="42"/>
      <c r="O559" s="42"/>
      <c r="Q559" s="20" t="str">
        <f aca="false">IF(AND(R559="",S559="",U559=""),"",IF(OR(R559=1,S559=1),"ERRORI / ANOMALIE","OK"))</f>
        <v/>
      </c>
      <c r="R559" s="21" t="str">
        <f aca="false">IF(U559="","",IF(SUM(X559:AC559)+SUM(AF559:AP559)&gt;0,1,""))</f>
        <v/>
      </c>
      <c r="S559" s="21" t="str">
        <f aca="false">IF(U559="","",IF(_xlfn.IFNA(VLOOKUP(CONCATENATE(C559," ",1),Partecipanti!AE$10:AF$1203,2,0),1)=1,"",1))</f>
        <v/>
      </c>
      <c r="U559" s="36" t="str">
        <f aca="false">TRIM(E559)</f>
        <v/>
      </c>
      <c r="V559" s="36"/>
      <c r="W559" s="36" t="str">
        <f aca="false">IF(R559="","",1)</f>
        <v/>
      </c>
      <c r="X559" s="36" t="str">
        <f aca="false">IF(U559="","",IF(COUNTIF(U$7:U$601,U559)=1,"",COUNTIF(U$7:U$601,U559)))</f>
        <v/>
      </c>
      <c r="Y559" s="36" t="str">
        <f aca="false">IF(X559="","",IF(X559&gt;1,1,""))</f>
        <v/>
      </c>
      <c r="Z559" s="36" t="str">
        <f aca="false">IF(U559="","",IF(LEN(TRIM(U559))&lt;&gt;10,1,""))</f>
        <v/>
      </c>
      <c r="AB559" s="36" t="str">
        <f aca="false">IF(U559="","",IF(OR(LEN(TRIM(H559))&gt;250,LEN(TRIM(H559))&lt;1),1,""))</f>
        <v/>
      </c>
      <c r="AC559" s="36" t="str">
        <f aca="false">IF(U559="","",IF(OR(LEN(TRIM(H559))&gt;220,LEN(TRIM(H559))&lt;1),1,""))</f>
        <v/>
      </c>
      <c r="AD559" s="37" t="str">
        <f aca="false">IF(U559="","",LEN(TRIM(H559)))</f>
        <v/>
      </c>
      <c r="AF559" s="36" t="str">
        <f aca="false">IF(I559="","",_xlfn.IFNA(VLOOKUP(I559,TabelleFisse!$B$4:$C$21,2,0),1))</f>
        <v/>
      </c>
      <c r="AH559" s="36" t="str">
        <f aca="false">IF(U559="","",IF(OR(ISNUMBER(J559)=0,J559&lt;0),1,""))</f>
        <v/>
      </c>
      <c r="AI559" s="36" t="str">
        <f aca="false">IF(U559="","",IF(OR(ISNUMBER(M559)=0,M559&lt;0),1,""))</f>
        <v/>
      </c>
      <c r="AK559" s="36" t="str">
        <f aca="false">IF(OR(U559="",K559=""),"",IF(OR(K559&lt;TabelleFisse!E$4,K559&gt;TabelleFisse!E$5),1,""))</f>
        <v/>
      </c>
      <c r="AL559" s="36" t="str">
        <f aca="false">IF(OR(U559="",L559=""),"",IF(OR(L559&lt;TabelleFisse!E$4,L559&gt;TabelleFisse!E$5),1,""))</f>
        <v/>
      </c>
      <c r="AM559" s="36" t="str">
        <f aca="false">IF(OR(U559="",K559=""),"",IF(K559&gt;TabelleFisse!E$6,1,""))</f>
        <v/>
      </c>
      <c r="AN559" s="36" t="str">
        <f aca="false">IF(OR(U559="",L559=""),"",IF(L559&gt;TabelleFisse!E$6,1,""))</f>
        <v/>
      </c>
      <c r="AP559" s="36" t="str">
        <f aca="false">IF(U559="","",_xlfn.IFNA(VLOOKUP(C559,Partecipanti!$N$10:$O$1203,2,0),1))</f>
        <v/>
      </c>
      <c r="AS559" s="37" t="str">
        <f aca="false">IF(R559=1,CONCATENATE(C559," ",1),"")</f>
        <v/>
      </c>
    </row>
    <row r="560" customFormat="false" ht="100.5" hidden="false" customHeight="true" outlineLevel="0" collapsed="false">
      <c r="A560" s="25" t="s">
        <v>843</v>
      </c>
      <c r="B560" s="21" t="str">
        <f aca="false">IF(Q560="","",Q560)</f>
        <v/>
      </c>
      <c r="C560" s="26" t="str">
        <f aca="false">IF(E560="","",CONCATENATE("L",A560))</f>
        <v/>
      </c>
      <c r="D560" s="27"/>
      <c r="E560" s="42"/>
      <c r="F560" s="39" t="str">
        <f aca="false">IF(E560="","",TRIM(#REF!))</f>
        <v/>
      </c>
      <c r="G560" s="40" t="str">
        <f aca="false">IF(E560="","",TRIM(UPPER(#REF!)))</f>
        <v/>
      </c>
      <c r="H560" s="44"/>
      <c r="I560" s="44"/>
      <c r="J560" s="43"/>
      <c r="K560" s="41"/>
      <c r="L560" s="41"/>
      <c r="M560" s="45"/>
      <c r="N560" s="42"/>
      <c r="O560" s="42"/>
      <c r="Q560" s="20" t="str">
        <f aca="false">IF(AND(R560="",S560="",U560=""),"",IF(OR(R560=1,S560=1),"ERRORI / ANOMALIE","OK"))</f>
        <v/>
      </c>
      <c r="R560" s="21" t="str">
        <f aca="false">IF(U560="","",IF(SUM(X560:AC560)+SUM(AF560:AP560)&gt;0,1,""))</f>
        <v/>
      </c>
      <c r="S560" s="21" t="str">
        <f aca="false">IF(U560="","",IF(_xlfn.IFNA(VLOOKUP(CONCATENATE(C560," ",1),Partecipanti!AE$10:AF$1203,2,0),1)=1,"",1))</f>
        <v/>
      </c>
      <c r="U560" s="36" t="str">
        <f aca="false">TRIM(E560)</f>
        <v/>
      </c>
      <c r="V560" s="36"/>
      <c r="W560" s="36" t="str">
        <f aca="false">IF(R560="","",1)</f>
        <v/>
      </c>
      <c r="X560" s="36" t="str">
        <f aca="false">IF(U560="","",IF(COUNTIF(U$7:U$601,U560)=1,"",COUNTIF(U$7:U$601,U560)))</f>
        <v/>
      </c>
      <c r="Y560" s="36" t="str">
        <f aca="false">IF(X560="","",IF(X560&gt;1,1,""))</f>
        <v/>
      </c>
      <c r="Z560" s="36" t="str">
        <f aca="false">IF(U560="","",IF(LEN(TRIM(U560))&lt;&gt;10,1,""))</f>
        <v/>
      </c>
      <c r="AB560" s="36" t="str">
        <f aca="false">IF(U560="","",IF(OR(LEN(TRIM(H560))&gt;250,LEN(TRIM(H560))&lt;1),1,""))</f>
        <v/>
      </c>
      <c r="AC560" s="36" t="str">
        <f aca="false">IF(U560="","",IF(OR(LEN(TRIM(H560))&gt;220,LEN(TRIM(H560))&lt;1),1,""))</f>
        <v/>
      </c>
      <c r="AD560" s="37" t="str">
        <f aca="false">IF(U560="","",LEN(TRIM(H560)))</f>
        <v/>
      </c>
      <c r="AF560" s="36" t="str">
        <f aca="false">IF(I560="","",_xlfn.IFNA(VLOOKUP(I560,TabelleFisse!$B$4:$C$21,2,0),1))</f>
        <v/>
      </c>
      <c r="AH560" s="36" t="str">
        <f aca="false">IF(U560="","",IF(OR(ISNUMBER(J560)=0,J560&lt;0),1,""))</f>
        <v/>
      </c>
      <c r="AI560" s="36" t="str">
        <f aca="false">IF(U560="","",IF(OR(ISNUMBER(M560)=0,M560&lt;0),1,""))</f>
        <v/>
      </c>
      <c r="AK560" s="36" t="str">
        <f aca="false">IF(OR(U560="",K560=""),"",IF(OR(K560&lt;TabelleFisse!E$4,K560&gt;TabelleFisse!E$5),1,""))</f>
        <v/>
      </c>
      <c r="AL560" s="36" t="str">
        <f aca="false">IF(OR(U560="",L560=""),"",IF(OR(L560&lt;TabelleFisse!E$4,L560&gt;TabelleFisse!E$5),1,""))</f>
        <v/>
      </c>
      <c r="AM560" s="36" t="str">
        <f aca="false">IF(OR(U560="",K560=""),"",IF(K560&gt;TabelleFisse!E$6,1,""))</f>
        <v/>
      </c>
      <c r="AN560" s="36" t="str">
        <f aca="false">IF(OR(U560="",L560=""),"",IF(L560&gt;TabelleFisse!E$6,1,""))</f>
        <v/>
      </c>
      <c r="AP560" s="36" t="str">
        <f aca="false">IF(U560="","",_xlfn.IFNA(VLOOKUP(C560,Partecipanti!$N$10:$O$1203,2,0),1))</f>
        <v/>
      </c>
      <c r="AS560" s="37" t="str">
        <f aca="false">IF(R560=1,CONCATENATE(C560," ",1),"")</f>
        <v/>
      </c>
    </row>
    <row r="561" customFormat="false" ht="100.5" hidden="false" customHeight="true" outlineLevel="0" collapsed="false">
      <c r="A561" s="25" t="s">
        <v>844</v>
      </c>
      <c r="B561" s="21" t="str">
        <f aca="false">IF(Q561="","",Q561)</f>
        <v/>
      </c>
      <c r="C561" s="26" t="str">
        <f aca="false">IF(E561="","",CONCATENATE("L",A561))</f>
        <v/>
      </c>
      <c r="D561" s="27"/>
      <c r="E561" s="42"/>
      <c r="F561" s="39" t="str">
        <f aca="false">IF(E561="","",TRIM(#REF!))</f>
        <v/>
      </c>
      <c r="G561" s="40" t="str">
        <f aca="false">IF(E561="","",TRIM(UPPER(#REF!)))</f>
        <v/>
      </c>
      <c r="H561" s="44"/>
      <c r="I561" s="44"/>
      <c r="J561" s="43"/>
      <c r="K561" s="41"/>
      <c r="L561" s="41"/>
      <c r="M561" s="45"/>
      <c r="N561" s="42"/>
      <c r="O561" s="42"/>
      <c r="Q561" s="20" t="str">
        <f aca="false">IF(AND(R561="",S561="",U561=""),"",IF(OR(R561=1,S561=1),"ERRORI / ANOMALIE","OK"))</f>
        <v/>
      </c>
      <c r="R561" s="21" t="str">
        <f aca="false">IF(U561="","",IF(SUM(X561:AC561)+SUM(AF561:AP561)&gt;0,1,""))</f>
        <v/>
      </c>
      <c r="S561" s="21" t="str">
        <f aca="false">IF(U561="","",IF(_xlfn.IFNA(VLOOKUP(CONCATENATE(C561," ",1),Partecipanti!AE$10:AF$1203,2,0),1)=1,"",1))</f>
        <v/>
      </c>
      <c r="U561" s="36" t="str">
        <f aca="false">TRIM(E561)</f>
        <v/>
      </c>
      <c r="V561" s="36"/>
      <c r="W561" s="36" t="str">
        <f aca="false">IF(R561="","",1)</f>
        <v/>
      </c>
      <c r="X561" s="36" t="str">
        <f aca="false">IF(U561="","",IF(COUNTIF(U$7:U$601,U561)=1,"",COUNTIF(U$7:U$601,U561)))</f>
        <v/>
      </c>
      <c r="Y561" s="36" t="str">
        <f aca="false">IF(X561="","",IF(X561&gt;1,1,""))</f>
        <v/>
      </c>
      <c r="Z561" s="36" t="str">
        <f aca="false">IF(U561="","",IF(LEN(TRIM(U561))&lt;&gt;10,1,""))</f>
        <v/>
      </c>
      <c r="AB561" s="36" t="str">
        <f aca="false">IF(U561="","",IF(OR(LEN(TRIM(H561))&gt;250,LEN(TRIM(H561))&lt;1),1,""))</f>
        <v/>
      </c>
      <c r="AC561" s="36" t="str">
        <f aca="false">IF(U561="","",IF(OR(LEN(TRIM(H561))&gt;220,LEN(TRIM(H561))&lt;1),1,""))</f>
        <v/>
      </c>
      <c r="AD561" s="37" t="str">
        <f aca="false">IF(U561="","",LEN(TRIM(H561)))</f>
        <v/>
      </c>
      <c r="AF561" s="36" t="str">
        <f aca="false">IF(I561="","",_xlfn.IFNA(VLOOKUP(I561,TabelleFisse!$B$4:$C$21,2,0),1))</f>
        <v/>
      </c>
      <c r="AH561" s="36" t="str">
        <f aca="false">IF(U561="","",IF(OR(ISNUMBER(J561)=0,J561&lt;0),1,""))</f>
        <v/>
      </c>
      <c r="AI561" s="36" t="str">
        <f aca="false">IF(U561="","",IF(OR(ISNUMBER(M561)=0,M561&lt;0),1,""))</f>
        <v/>
      </c>
      <c r="AK561" s="36" t="str">
        <f aca="false">IF(OR(U561="",K561=""),"",IF(OR(K561&lt;TabelleFisse!E$4,K561&gt;TabelleFisse!E$5),1,""))</f>
        <v/>
      </c>
      <c r="AL561" s="36" t="str">
        <f aca="false">IF(OR(U561="",L561=""),"",IF(OR(L561&lt;TabelleFisse!E$4,L561&gt;TabelleFisse!E$5),1,""))</f>
        <v/>
      </c>
      <c r="AM561" s="36" t="str">
        <f aca="false">IF(OR(U561="",K561=""),"",IF(K561&gt;TabelleFisse!E$6,1,""))</f>
        <v/>
      </c>
      <c r="AN561" s="36" t="str">
        <f aca="false">IF(OR(U561="",L561=""),"",IF(L561&gt;TabelleFisse!E$6,1,""))</f>
        <v/>
      </c>
      <c r="AP561" s="36" t="str">
        <f aca="false">IF(U561="","",_xlfn.IFNA(VLOOKUP(C561,Partecipanti!$N$10:$O$1203,2,0),1))</f>
        <v/>
      </c>
      <c r="AS561" s="37" t="str">
        <f aca="false">IF(R561=1,CONCATENATE(C561," ",1),"")</f>
        <v/>
      </c>
    </row>
    <row r="562" customFormat="false" ht="100.5" hidden="false" customHeight="true" outlineLevel="0" collapsed="false">
      <c r="A562" s="25" t="s">
        <v>845</v>
      </c>
      <c r="B562" s="21" t="str">
        <f aca="false">IF(Q562="","",Q562)</f>
        <v/>
      </c>
      <c r="C562" s="26" t="str">
        <f aca="false">IF(E562="","",CONCATENATE("L",A562))</f>
        <v/>
      </c>
      <c r="D562" s="27"/>
      <c r="E562" s="42"/>
      <c r="F562" s="39" t="str">
        <f aca="false">IF(E562="","",TRIM(#REF!))</f>
        <v/>
      </c>
      <c r="G562" s="40" t="str">
        <f aca="false">IF(E562="","",TRIM(UPPER(#REF!)))</f>
        <v/>
      </c>
      <c r="H562" s="44"/>
      <c r="I562" s="44"/>
      <c r="J562" s="43"/>
      <c r="K562" s="41"/>
      <c r="L562" s="41"/>
      <c r="M562" s="45"/>
      <c r="N562" s="42"/>
      <c r="O562" s="42"/>
      <c r="Q562" s="20" t="str">
        <f aca="false">IF(AND(R562="",S562="",U562=""),"",IF(OR(R562=1,S562=1),"ERRORI / ANOMALIE","OK"))</f>
        <v/>
      </c>
      <c r="R562" s="21" t="str">
        <f aca="false">IF(U562="","",IF(SUM(X562:AC562)+SUM(AF562:AP562)&gt;0,1,""))</f>
        <v/>
      </c>
      <c r="S562" s="21" t="str">
        <f aca="false">IF(U562="","",IF(_xlfn.IFNA(VLOOKUP(CONCATENATE(C562," ",1),Partecipanti!AE$10:AF$1203,2,0),1)=1,"",1))</f>
        <v/>
      </c>
      <c r="U562" s="36" t="str">
        <f aca="false">TRIM(E562)</f>
        <v/>
      </c>
      <c r="V562" s="36"/>
      <c r="W562" s="36" t="str">
        <f aca="false">IF(R562="","",1)</f>
        <v/>
      </c>
      <c r="X562" s="36" t="str">
        <f aca="false">IF(U562="","",IF(COUNTIF(U$7:U$601,U562)=1,"",COUNTIF(U$7:U$601,U562)))</f>
        <v/>
      </c>
      <c r="Y562" s="36" t="str">
        <f aca="false">IF(X562="","",IF(X562&gt;1,1,""))</f>
        <v/>
      </c>
      <c r="Z562" s="36" t="str">
        <f aca="false">IF(U562="","",IF(LEN(TRIM(U562))&lt;&gt;10,1,""))</f>
        <v/>
      </c>
      <c r="AB562" s="36" t="str">
        <f aca="false">IF(U562="","",IF(OR(LEN(TRIM(H562))&gt;250,LEN(TRIM(H562))&lt;1),1,""))</f>
        <v/>
      </c>
      <c r="AC562" s="36" t="str">
        <f aca="false">IF(U562="","",IF(OR(LEN(TRIM(H562))&gt;220,LEN(TRIM(H562))&lt;1),1,""))</f>
        <v/>
      </c>
      <c r="AD562" s="37" t="str">
        <f aca="false">IF(U562="","",LEN(TRIM(H562)))</f>
        <v/>
      </c>
      <c r="AF562" s="36" t="str">
        <f aca="false">IF(I562="","",_xlfn.IFNA(VLOOKUP(I562,TabelleFisse!$B$4:$C$21,2,0),1))</f>
        <v/>
      </c>
      <c r="AH562" s="36" t="str">
        <f aca="false">IF(U562="","",IF(OR(ISNUMBER(J562)=0,J562&lt;0),1,""))</f>
        <v/>
      </c>
      <c r="AI562" s="36" t="str">
        <f aca="false">IF(U562="","",IF(OR(ISNUMBER(M562)=0,M562&lt;0),1,""))</f>
        <v/>
      </c>
      <c r="AK562" s="36" t="str">
        <f aca="false">IF(OR(U562="",K562=""),"",IF(OR(K562&lt;TabelleFisse!E$4,K562&gt;TabelleFisse!E$5),1,""))</f>
        <v/>
      </c>
      <c r="AL562" s="36" t="str">
        <f aca="false">IF(OR(U562="",L562=""),"",IF(OR(L562&lt;TabelleFisse!E$4,L562&gt;TabelleFisse!E$5),1,""))</f>
        <v/>
      </c>
      <c r="AM562" s="36" t="str">
        <f aca="false">IF(OR(U562="",K562=""),"",IF(K562&gt;TabelleFisse!E$6,1,""))</f>
        <v/>
      </c>
      <c r="AN562" s="36" t="str">
        <f aca="false">IF(OR(U562="",L562=""),"",IF(L562&gt;TabelleFisse!E$6,1,""))</f>
        <v/>
      </c>
      <c r="AP562" s="36" t="str">
        <f aca="false">IF(U562="","",_xlfn.IFNA(VLOOKUP(C562,Partecipanti!$N$10:$O$1203,2,0),1))</f>
        <v/>
      </c>
      <c r="AS562" s="37" t="str">
        <f aca="false">IF(R562=1,CONCATENATE(C562," ",1),"")</f>
        <v/>
      </c>
    </row>
    <row r="563" customFormat="false" ht="100.5" hidden="false" customHeight="true" outlineLevel="0" collapsed="false">
      <c r="A563" s="25" t="s">
        <v>846</v>
      </c>
      <c r="B563" s="21" t="str">
        <f aca="false">IF(Q563="","",Q563)</f>
        <v/>
      </c>
      <c r="C563" s="26" t="str">
        <f aca="false">IF(E563="","",CONCATENATE("L",A563))</f>
        <v/>
      </c>
      <c r="D563" s="27"/>
      <c r="E563" s="42"/>
      <c r="F563" s="39" t="str">
        <f aca="false">IF(E563="","",TRIM(#REF!))</f>
        <v/>
      </c>
      <c r="G563" s="40" t="str">
        <f aca="false">IF(E563="","",TRIM(UPPER(#REF!)))</f>
        <v/>
      </c>
      <c r="H563" s="44"/>
      <c r="I563" s="44"/>
      <c r="J563" s="43"/>
      <c r="K563" s="41"/>
      <c r="L563" s="41"/>
      <c r="M563" s="45"/>
      <c r="N563" s="42"/>
      <c r="O563" s="42"/>
      <c r="Q563" s="20" t="str">
        <f aca="false">IF(AND(R563="",S563="",U563=""),"",IF(OR(R563=1,S563=1),"ERRORI / ANOMALIE","OK"))</f>
        <v/>
      </c>
      <c r="R563" s="21" t="str">
        <f aca="false">IF(U563="","",IF(SUM(X563:AC563)+SUM(AF563:AP563)&gt;0,1,""))</f>
        <v/>
      </c>
      <c r="S563" s="21" t="str">
        <f aca="false">IF(U563="","",IF(_xlfn.IFNA(VLOOKUP(CONCATENATE(C563," ",1),Partecipanti!AE$10:AF$1203,2,0),1)=1,"",1))</f>
        <v/>
      </c>
      <c r="U563" s="36" t="str">
        <f aca="false">TRIM(E563)</f>
        <v/>
      </c>
      <c r="V563" s="36"/>
      <c r="W563" s="36" t="str">
        <f aca="false">IF(R563="","",1)</f>
        <v/>
      </c>
      <c r="X563" s="36" t="str">
        <f aca="false">IF(U563="","",IF(COUNTIF(U$7:U$601,U563)=1,"",COUNTIF(U$7:U$601,U563)))</f>
        <v/>
      </c>
      <c r="Y563" s="36" t="str">
        <f aca="false">IF(X563="","",IF(X563&gt;1,1,""))</f>
        <v/>
      </c>
      <c r="Z563" s="36" t="str">
        <f aca="false">IF(U563="","",IF(LEN(TRIM(U563))&lt;&gt;10,1,""))</f>
        <v/>
      </c>
      <c r="AB563" s="36" t="str">
        <f aca="false">IF(U563="","",IF(OR(LEN(TRIM(H563))&gt;250,LEN(TRIM(H563))&lt;1),1,""))</f>
        <v/>
      </c>
      <c r="AC563" s="36" t="str">
        <f aca="false">IF(U563="","",IF(OR(LEN(TRIM(H563))&gt;220,LEN(TRIM(H563))&lt;1),1,""))</f>
        <v/>
      </c>
      <c r="AD563" s="37" t="str">
        <f aca="false">IF(U563="","",LEN(TRIM(H563)))</f>
        <v/>
      </c>
      <c r="AF563" s="36" t="str">
        <f aca="false">IF(I563="","",_xlfn.IFNA(VLOOKUP(I563,TabelleFisse!$B$4:$C$21,2,0),1))</f>
        <v/>
      </c>
      <c r="AH563" s="36" t="str">
        <f aca="false">IF(U563="","",IF(OR(ISNUMBER(J563)=0,J563&lt;0),1,""))</f>
        <v/>
      </c>
      <c r="AI563" s="36" t="str">
        <f aca="false">IF(U563="","",IF(OR(ISNUMBER(M563)=0,M563&lt;0),1,""))</f>
        <v/>
      </c>
      <c r="AK563" s="36" t="str">
        <f aca="false">IF(OR(U563="",K563=""),"",IF(OR(K563&lt;TabelleFisse!E$4,K563&gt;TabelleFisse!E$5),1,""))</f>
        <v/>
      </c>
      <c r="AL563" s="36" t="str">
        <f aca="false">IF(OR(U563="",L563=""),"",IF(OR(L563&lt;TabelleFisse!E$4,L563&gt;TabelleFisse!E$5),1,""))</f>
        <v/>
      </c>
      <c r="AM563" s="36" t="str">
        <f aca="false">IF(OR(U563="",K563=""),"",IF(K563&gt;TabelleFisse!E$6,1,""))</f>
        <v/>
      </c>
      <c r="AN563" s="36" t="str">
        <f aca="false">IF(OR(U563="",L563=""),"",IF(L563&gt;TabelleFisse!E$6,1,""))</f>
        <v/>
      </c>
      <c r="AP563" s="36" t="str">
        <f aca="false">IF(U563="","",_xlfn.IFNA(VLOOKUP(C563,Partecipanti!$N$10:$O$1203,2,0),1))</f>
        <v/>
      </c>
      <c r="AS563" s="37" t="str">
        <f aca="false">IF(R563=1,CONCATENATE(C563," ",1),"")</f>
        <v/>
      </c>
    </row>
    <row r="564" customFormat="false" ht="100.5" hidden="false" customHeight="true" outlineLevel="0" collapsed="false">
      <c r="A564" s="25" t="s">
        <v>847</v>
      </c>
      <c r="B564" s="21" t="str">
        <f aca="false">IF(Q564="","",Q564)</f>
        <v/>
      </c>
      <c r="C564" s="26" t="str">
        <f aca="false">IF(E564="","",CONCATENATE("L",A564))</f>
        <v/>
      </c>
      <c r="D564" s="27"/>
      <c r="E564" s="42"/>
      <c r="F564" s="39" t="str">
        <f aca="false">IF(E564="","",TRIM(#REF!))</f>
        <v/>
      </c>
      <c r="G564" s="40" t="str">
        <f aca="false">IF(E564="","",TRIM(UPPER(#REF!)))</f>
        <v/>
      </c>
      <c r="H564" s="44"/>
      <c r="I564" s="44"/>
      <c r="J564" s="43"/>
      <c r="K564" s="41"/>
      <c r="L564" s="41"/>
      <c r="M564" s="45"/>
      <c r="N564" s="42"/>
      <c r="O564" s="42"/>
      <c r="Q564" s="20" t="str">
        <f aca="false">IF(AND(R564="",S564="",U564=""),"",IF(OR(R564=1,S564=1),"ERRORI / ANOMALIE","OK"))</f>
        <v/>
      </c>
      <c r="R564" s="21" t="str">
        <f aca="false">IF(U564="","",IF(SUM(X564:AC564)+SUM(AF564:AP564)&gt;0,1,""))</f>
        <v/>
      </c>
      <c r="S564" s="21" t="str">
        <f aca="false">IF(U564="","",IF(_xlfn.IFNA(VLOOKUP(CONCATENATE(C564," ",1),Partecipanti!AE$10:AF$1203,2,0),1)=1,"",1))</f>
        <v/>
      </c>
      <c r="U564" s="36" t="str">
        <f aca="false">TRIM(E564)</f>
        <v/>
      </c>
      <c r="V564" s="36"/>
      <c r="W564" s="36" t="str">
        <f aca="false">IF(R564="","",1)</f>
        <v/>
      </c>
      <c r="X564" s="36" t="str">
        <f aca="false">IF(U564="","",IF(COUNTIF(U$7:U$601,U564)=1,"",COUNTIF(U$7:U$601,U564)))</f>
        <v/>
      </c>
      <c r="Y564" s="36" t="str">
        <f aca="false">IF(X564="","",IF(X564&gt;1,1,""))</f>
        <v/>
      </c>
      <c r="Z564" s="36" t="str">
        <f aca="false">IF(U564="","",IF(LEN(TRIM(U564))&lt;&gt;10,1,""))</f>
        <v/>
      </c>
      <c r="AB564" s="36" t="str">
        <f aca="false">IF(U564="","",IF(OR(LEN(TRIM(H564))&gt;250,LEN(TRIM(H564))&lt;1),1,""))</f>
        <v/>
      </c>
      <c r="AC564" s="36" t="str">
        <f aca="false">IF(U564="","",IF(OR(LEN(TRIM(H564))&gt;220,LEN(TRIM(H564))&lt;1),1,""))</f>
        <v/>
      </c>
      <c r="AD564" s="37" t="str">
        <f aca="false">IF(U564="","",LEN(TRIM(H564)))</f>
        <v/>
      </c>
      <c r="AF564" s="36" t="str">
        <f aca="false">IF(I564="","",_xlfn.IFNA(VLOOKUP(I564,TabelleFisse!$B$4:$C$21,2,0),1))</f>
        <v/>
      </c>
      <c r="AH564" s="36" t="str">
        <f aca="false">IF(U564="","",IF(OR(ISNUMBER(J564)=0,J564&lt;0),1,""))</f>
        <v/>
      </c>
      <c r="AI564" s="36" t="str">
        <f aca="false">IF(U564="","",IF(OR(ISNUMBER(M564)=0,M564&lt;0),1,""))</f>
        <v/>
      </c>
      <c r="AK564" s="36" t="str">
        <f aca="false">IF(OR(U564="",K564=""),"",IF(OR(K564&lt;TabelleFisse!E$4,K564&gt;TabelleFisse!E$5),1,""))</f>
        <v/>
      </c>
      <c r="AL564" s="36" t="str">
        <f aca="false">IF(OR(U564="",L564=""),"",IF(OR(L564&lt;TabelleFisse!E$4,L564&gt;TabelleFisse!E$5),1,""))</f>
        <v/>
      </c>
      <c r="AM564" s="36" t="str">
        <f aca="false">IF(OR(U564="",K564=""),"",IF(K564&gt;TabelleFisse!E$6,1,""))</f>
        <v/>
      </c>
      <c r="AN564" s="36" t="str">
        <f aca="false">IF(OR(U564="",L564=""),"",IF(L564&gt;TabelleFisse!E$6,1,""))</f>
        <v/>
      </c>
      <c r="AP564" s="36" t="str">
        <f aca="false">IF(U564="","",_xlfn.IFNA(VLOOKUP(C564,Partecipanti!$N$10:$O$1203,2,0),1))</f>
        <v/>
      </c>
      <c r="AS564" s="37" t="str">
        <f aca="false">IF(R564=1,CONCATENATE(C564," ",1),"")</f>
        <v/>
      </c>
    </row>
    <row r="565" customFormat="false" ht="100.5" hidden="false" customHeight="true" outlineLevel="0" collapsed="false">
      <c r="A565" s="25" t="s">
        <v>848</v>
      </c>
      <c r="B565" s="21" t="str">
        <f aca="false">IF(Q565="","",Q565)</f>
        <v/>
      </c>
      <c r="C565" s="26" t="str">
        <f aca="false">IF(E565="","",CONCATENATE("L",A565))</f>
        <v/>
      </c>
      <c r="D565" s="27"/>
      <c r="E565" s="42"/>
      <c r="F565" s="39" t="str">
        <f aca="false">IF(E565="","",TRIM(#REF!))</f>
        <v/>
      </c>
      <c r="G565" s="40" t="str">
        <f aca="false">IF(E565="","",TRIM(UPPER(#REF!)))</f>
        <v/>
      </c>
      <c r="H565" s="44"/>
      <c r="I565" s="44"/>
      <c r="J565" s="43"/>
      <c r="K565" s="41"/>
      <c r="L565" s="41"/>
      <c r="M565" s="45"/>
      <c r="N565" s="42"/>
      <c r="O565" s="42"/>
      <c r="Q565" s="20" t="str">
        <f aca="false">IF(AND(R565="",S565="",U565=""),"",IF(OR(R565=1,S565=1),"ERRORI / ANOMALIE","OK"))</f>
        <v/>
      </c>
      <c r="R565" s="21" t="str">
        <f aca="false">IF(U565="","",IF(SUM(X565:AC565)+SUM(AF565:AP565)&gt;0,1,""))</f>
        <v/>
      </c>
      <c r="S565" s="21" t="str">
        <f aca="false">IF(U565="","",IF(_xlfn.IFNA(VLOOKUP(CONCATENATE(C565," ",1),Partecipanti!AE$10:AF$1203,2,0),1)=1,"",1))</f>
        <v/>
      </c>
      <c r="U565" s="36" t="str">
        <f aca="false">TRIM(E565)</f>
        <v/>
      </c>
      <c r="V565" s="36"/>
      <c r="W565" s="36" t="str">
        <f aca="false">IF(R565="","",1)</f>
        <v/>
      </c>
      <c r="X565" s="36" t="str">
        <f aca="false">IF(U565="","",IF(COUNTIF(U$7:U$601,U565)=1,"",COUNTIF(U$7:U$601,U565)))</f>
        <v/>
      </c>
      <c r="Y565" s="36" t="str">
        <f aca="false">IF(X565="","",IF(X565&gt;1,1,""))</f>
        <v/>
      </c>
      <c r="Z565" s="36" t="str">
        <f aca="false">IF(U565="","",IF(LEN(TRIM(U565))&lt;&gt;10,1,""))</f>
        <v/>
      </c>
      <c r="AB565" s="36" t="str">
        <f aca="false">IF(U565="","",IF(OR(LEN(TRIM(H565))&gt;250,LEN(TRIM(H565))&lt;1),1,""))</f>
        <v/>
      </c>
      <c r="AC565" s="36" t="str">
        <f aca="false">IF(U565="","",IF(OR(LEN(TRIM(H565))&gt;220,LEN(TRIM(H565))&lt;1),1,""))</f>
        <v/>
      </c>
      <c r="AD565" s="37" t="str">
        <f aca="false">IF(U565="","",LEN(TRIM(H565)))</f>
        <v/>
      </c>
      <c r="AF565" s="36" t="str">
        <f aca="false">IF(I565="","",_xlfn.IFNA(VLOOKUP(I565,TabelleFisse!$B$4:$C$21,2,0),1))</f>
        <v/>
      </c>
      <c r="AH565" s="36" t="str">
        <f aca="false">IF(U565="","",IF(OR(ISNUMBER(J565)=0,J565&lt;0),1,""))</f>
        <v/>
      </c>
      <c r="AI565" s="36" t="str">
        <f aca="false">IF(U565="","",IF(OR(ISNUMBER(M565)=0,M565&lt;0),1,""))</f>
        <v/>
      </c>
      <c r="AK565" s="36" t="str">
        <f aca="false">IF(OR(U565="",K565=""),"",IF(OR(K565&lt;TabelleFisse!E$4,K565&gt;TabelleFisse!E$5),1,""))</f>
        <v/>
      </c>
      <c r="AL565" s="36" t="str">
        <f aca="false">IF(OR(U565="",L565=""),"",IF(OR(L565&lt;TabelleFisse!E$4,L565&gt;TabelleFisse!E$5),1,""))</f>
        <v/>
      </c>
      <c r="AM565" s="36" t="str">
        <f aca="false">IF(OR(U565="",K565=""),"",IF(K565&gt;TabelleFisse!E$6,1,""))</f>
        <v/>
      </c>
      <c r="AN565" s="36" t="str">
        <f aca="false">IF(OR(U565="",L565=""),"",IF(L565&gt;TabelleFisse!E$6,1,""))</f>
        <v/>
      </c>
      <c r="AP565" s="36" t="str">
        <f aca="false">IF(U565="","",_xlfn.IFNA(VLOOKUP(C565,Partecipanti!$N$10:$O$1203,2,0),1))</f>
        <v/>
      </c>
      <c r="AS565" s="37" t="str">
        <f aca="false">IF(R565=1,CONCATENATE(C565," ",1),"")</f>
        <v/>
      </c>
    </row>
    <row r="566" customFormat="false" ht="100.5" hidden="false" customHeight="true" outlineLevel="0" collapsed="false">
      <c r="A566" s="25" t="s">
        <v>849</v>
      </c>
      <c r="B566" s="21" t="str">
        <f aca="false">IF(Q566="","",Q566)</f>
        <v/>
      </c>
      <c r="C566" s="26" t="str">
        <f aca="false">IF(E566="","",CONCATENATE("L",A566))</f>
        <v/>
      </c>
      <c r="D566" s="27"/>
      <c r="E566" s="42"/>
      <c r="F566" s="39" t="str">
        <f aca="false">IF(E566="","",TRIM(#REF!))</f>
        <v/>
      </c>
      <c r="G566" s="40" t="str">
        <f aca="false">IF(E566="","",TRIM(UPPER(#REF!)))</f>
        <v/>
      </c>
      <c r="H566" s="44"/>
      <c r="I566" s="44"/>
      <c r="J566" s="43"/>
      <c r="K566" s="41"/>
      <c r="L566" s="41"/>
      <c r="M566" s="45"/>
      <c r="N566" s="42"/>
      <c r="O566" s="42"/>
      <c r="Q566" s="20" t="str">
        <f aca="false">IF(AND(R566="",S566="",U566=""),"",IF(OR(R566=1,S566=1),"ERRORI / ANOMALIE","OK"))</f>
        <v/>
      </c>
      <c r="R566" s="21" t="str">
        <f aca="false">IF(U566="","",IF(SUM(X566:AC566)+SUM(AF566:AP566)&gt;0,1,""))</f>
        <v/>
      </c>
      <c r="S566" s="21" t="str">
        <f aca="false">IF(U566="","",IF(_xlfn.IFNA(VLOOKUP(CONCATENATE(C566," ",1),Partecipanti!AE$10:AF$1203,2,0),1)=1,"",1))</f>
        <v/>
      </c>
      <c r="U566" s="36" t="str">
        <f aca="false">TRIM(E566)</f>
        <v/>
      </c>
      <c r="V566" s="36"/>
      <c r="W566" s="36" t="str">
        <f aca="false">IF(R566="","",1)</f>
        <v/>
      </c>
      <c r="X566" s="36" t="str">
        <f aca="false">IF(U566="","",IF(COUNTIF(U$7:U$601,U566)=1,"",COUNTIF(U$7:U$601,U566)))</f>
        <v/>
      </c>
      <c r="Y566" s="36" t="str">
        <f aca="false">IF(X566="","",IF(X566&gt;1,1,""))</f>
        <v/>
      </c>
      <c r="Z566" s="36" t="str">
        <f aca="false">IF(U566="","",IF(LEN(TRIM(U566))&lt;&gt;10,1,""))</f>
        <v/>
      </c>
      <c r="AB566" s="36" t="str">
        <f aca="false">IF(U566="","",IF(OR(LEN(TRIM(H566))&gt;250,LEN(TRIM(H566))&lt;1),1,""))</f>
        <v/>
      </c>
      <c r="AC566" s="36" t="str">
        <f aca="false">IF(U566="","",IF(OR(LEN(TRIM(H566))&gt;220,LEN(TRIM(H566))&lt;1),1,""))</f>
        <v/>
      </c>
      <c r="AD566" s="37" t="str">
        <f aca="false">IF(U566="","",LEN(TRIM(H566)))</f>
        <v/>
      </c>
      <c r="AF566" s="36" t="str">
        <f aca="false">IF(I566="","",_xlfn.IFNA(VLOOKUP(I566,TabelleFisse!$B$4:$C$21,2,0),1))</f>
        <v/>
      </c>
      <c r="AH566" s="36" t="str">
        <f aca="false">IF(U566="","",IF(OR(ISNUMBER(J566)=0,J566&lt;0),1,""))</f>
        <v/>
      </c>
      <c r="AI566" s="36" t="str">
        <f aca="false">IF(U566="","",IF(OR(ISNUMBER(M566)=0,M566&lt;0),1,""))</f>
        <v/>
      </c>
      <c r="AK566" s="36" t="str">
        <f aca="false">IF(OR(U566="",K566=""),"",IF(OR(K566&lt;TabelleFisse!E$4,K566&gt;TabelleFisse!E$5),1,""))</f>
        <v/>
      </c>
      <c r="AL566" s="36" t="str">
        <f aca="false">IF(OR(U566="",L566=""),"",IF(OR(L566&lt;TabelleFisse!E$4,L566&gt;TabelleFisse!E$5),1,""))</f>
        <v/>
      </c>
      <c r="AM566" s="36" t="str">
        <f aca="false">IF(OR(U566="",K566=""),"",IF(K566&gt;TabelleFisse!E$6,1,""))</f>
        <v/>
      </c>
      <c r="AN566" s="36" t="str">
        <f aca="false">IF(OR(U566="",L566=""),"",IF(L566&gt;TabelleFisse!E$6,1,""))</f>
        <v/>
      </c>
      <c r="AP566" s="36" t="str">
        <f aca="false">IF(U566="","",_xlfn.IFNA(VLOOKUP(C566,Partecipanti!$N$10:$O$1203,2,0),1))</f>
        <v/>
      </c>
      <c r="AS566" s="37" t="str">
        <f aca="false">IF(R566=1,CONCATENATE(C566," ",1),"")</f>
        <v/>
      </c>
    </row>
    <row r="567" customFormat="false" ht="100.5" hidden="false" customHeight="true" outlineLevel="0" collapsed="false">
      <c r="A567" s="25" t="s">
        <v>850</v>
      </c>
      <c r="B567" s="21" t="str">
        <f aca="false">IF(Q567="","",Q567)</f>
        <v/>
      </c>
      <c r="C567" s="26" t="str">
        <f aca="false">IF(E567="","",CONCATENATE("L",A567))</f>
        <v/>
      </c>
      <c r="D567" s="27"/>
      <c r="E567" s="42"/>
      <c r="F567" s="39" t="str">
        <f aca="false">IF(E567="","",TRIM(#REF!))</f>
        <v/>
      </c>
      <c r="G567" s="40" t="str">
        <f aca="false">IF(E567="","",TRIM(UPPER(#REF!)))</f>
        <v/>
      </c>
      <c r="H567" s="44"/>
      <c r="I567" s="44"/>
      <c r="J567" s="43"/>
      <c r="K567" s="41"/>
      <c r="L567" s="41"/>
      <c r="M567" s="45"/>
      <c r="N567" s="42"/>
      <c r="O567" s="42"/>
      <c r="Q567" s="20" t="str">
        <f aca="false">IF(AND(R567="",S567="",U567=""),"",IF(OR(R567=1,S567=1),"ERRORI / ANOMALIE","OK"))</f>
        <v/>
      </c>
      <c r="R567" s="21" t="str">
        <f aca="false">IF(U567="","",IF(SUM(X567:AC567)+SUM(AF567:AP567)&gt;0,1,""))</f>
        <v/>
      </c>
      <c r="S567" s="21" t="str">
        <f aca="false">IF(U567="","",IF(_xlfn.IFNA(VLOOKUP(CONCATENATE(C567," ",1),Partecipanti!AE$10:AF$1203,2,0),1)=1,"",1))</f>
        <v/>
      </c>
      <c r="U567" s="36" t="str">
        <f aca="false">TRIM(E567)</f>
        <v/>
      </c>
      <c r="V567" s="36"/>
      <c r="W567" s="36" t="str">
        <f aca="false">IF(R567="","",1)</f>
        <v/>
      </c>
      <c r="X567" s="36" t="str">
        <f aca="false">IF(U567="","",IF(COUNTIF(U$7:U$601,U567)=1,"",COUNTIF(U$7:U$601,U567)))</f>
        <v/>
      </c>
      <c r="Y567" s="36" t="str">
        <f aca="false">IF(X567="","",IF(X567&gt;1,1,""))</f>
        <v/>
      </c>
      <c r="Z567" s="36" t="str">
        <f aca="false">IF(U567="","",IF(LEN(TRIM(U567))&lt;&gt;10,1,""))</f>
        <v/>
      </c>
      <c r="AB567" s="36" t="str">
        <f aca="false">IF(U567="","",IF(OR(LEN(TRIM(H567))&gt;250,LEN(TRIM(H567))&lt;1),1,""))</f>
        <v/>
      </c>
      <c r="AC567" s="36" t="str">
        <f aca="false">IF(U567="","",IF(OR(LEN(TRIM(H567))&gt;220,LEN(TRIM(H567))&lt;1),1,""))</f>
        <v/>
      </c>
      <c r="AD567" s="37" t="str">
        <f aca="false">IF(U567="","",LEN(TRIM(H567)))</f>
        <v/>
      </c>
      <c r="AF567" s="36" t="str">
        <f aca="false">IF(I567="","",_xlfn.IFNA(VLOOKUP(I567,TabelleFisse!$B$4:$C$21,2,0),1))</f>
        <v/>
      </c>
      <c r="AH567" s="36" t="str">
        <f aca="false">IF(U567="","",IF(OR(ISNUMBER(J567)=0,J567&lt;0),1,""))</f>
        <v/>
      </c>
      <c r="AI567" s="36" t="str">
        <f aca="false">IF(U567="","",IF(OR(ISNUMBER(M567)=0,M567&lt;0),1,""))</f>
        <v/>
      </c>
      <c r="AK567" s="36" t="str">
        <f aca="false">IF(OR(U567="",K567=""),"",IF(OR(K567&lt;TabelleFisse!E$4,K567&gt;TabelleFisse!E$5),1,""))</f>
        <v/>
      </c>
      <c r="AL567" s="36" t="str">
        <f aca="false">IF(OR(U567="",L567=""),"",IF(OR(L567&lt;TabelleFisse!E$4,L567&gt;TabelleFisse!E$5),1,""))</f>
        <v/>
      </c>
      <c r="AM567" s="36" t="str">
        <f aca="false">IF(OR(U567="",K567=""),"",IF(K567&gt;TabelleFisse!E$6,1,""))</f>
        <v/>
      </c>
      <c r="AN567" s="36" t="str">
        <f aca="false">IF(OR(U567="",L567=""),"",IF(L567&gt;TabelleFisse!E$6,1,""))</f>
        <v/>
      </c>
      <c r="AP567" s="36" t="str">
        <f aca="false">IF(U567="","",_xlfn.IFNA(VLOOKUP(C567,Partecipanti!$N$10:$O$1203,2,0),1))</f>
        <v/>
      </c>
      <c r="AS567" s="37" t="str">
        <f aca="false">IF(R567=1,CONCATENATE(C567," ",1),"")</f>
        <v/>
      </c>
    </row>
    <row r="568" customFormat="false" ht="100.5" hidden="false" customHeight="true" outlineLevel="0" collapsed="false">
      <c r="A568" s="25" t="s">
        <v>851</v>
      </c>
      <c r="B568" s="21" t="str">
        <f aca="false">IF(Q568="","",Q568)</f>
        <v/>
      </c>
      <c r="C568" s="26" t="str">
        <f aca="false">IF(E568="","",CONCATENATE("L",A568))</f>
        <v/>
      </c>
      <c r="D568" s="27"/>
      <c r="E568" s="42"/>
      <c r="F568" s="39" t="str">
        <f aca="false">IF(E568="","",TRIM(#REF!))</f>
        <v/>
      </c>
      <c r="G568" s="40" t="str">
        <f aca="false">IF(E568="","",TRIM(UPPER(#REF!)))</f>
        <v/>
      </c>
      <c r="H568" s="44"/>
      <c r="I568" s="44"/>
      <c r="J568" s="43"/>
      <c r="K568" s="41"/>
      <c r="L568" s="41"/>
      <c r="M568" s="45"/>
      <c r="N568" s="42"/>
      <c r="O568" s="42"/>
      <c r="Q568" s="20" t="str">
        <f aca="false">IF(AND(R568="",S568="",U568=""),"",IF(OR(R568=1,S568=1),"ERRORI / ANOMALIE","OK"))</f>
        <v/>
      </c>
      <c r="R568" s="21" t="str">
        <f aca="false">IF(U568="","",IF(SUM(X568:AC568)+SUM(AF568:AP568)&gt;0,1,""))</f>
        <v/>
      </c>
      <c r="S568" s="21" t="str">
        <f aca="false">IF(U568="","",IF(_xlfn.IFNA(VLOOKUP(CONCATENATE(C568," ",1),Partecipanti!AE$10:AF$1203,2,0),1)=1,"",1))</f>
        <v/>
      </c>
      <c r="U568" s="36" t="str">
        <f aca="false">TRIM(E568)</f>
        <v/>
      </c>
      <c r="V568" s="36"/>
      <c r="W568" s="36" t="str">
        <f aca="false">IF(R568="","",1)</f>
        <v/>
      </c>
      <c r="X568" s="36" t="str">
        <f aca="false">IF(U568="","",IF(COUNTIF(U$7:U$601,U568)=1,"",COUNTIF(U$7:U$601,U568)))</f>
        <v/>
      </c>
      <c r="Y568" s="36" t="str">
        <f aca="false">IF(X568="","",IF(X568&gt;1,1,""))</f>
        <v/>
      </c>
      <c r="Z568" s="36" t="str">
        <f aca="false">IF(U568="","",IF(LEN(TRIM(U568))&lt;&gt;10,1,""))</f>
        <v/>
      </c>
      <c r="AB568" s="36" t="str">
        <f aca="false">IF(U568="","",IF(OR(LEN(TRIM(H568))&gt;250,LEN(TRIM(H568))&lt;1),1,""))</f>
        <v/>
      </c>
      <c r="AC568" s="36" t="str">
        <f aca="false">IF(U568="","",IF(OR(LEN(TRIM(H568))&gt;220,LEN(TRIM(H568))&lt;1),1,""))</f>
        <v/>
      </c>
      <c r="AD568" s="37" t="str">
        <f aca="false">IF(U568="","",LEN(TRIM(H568)))</f>
        <v/>
      </c>
      <c r="AF568" s="36" t="str">
        <f aca="false">IF(I568="","",_xlfn.IFNA(VLOOKUP(I568,TabelleFisse!$B$4:$C$21,2,0),1))</f>
        <v/>
      </c>
      <c r="AH568" s="36" t="str">
        <f aca="false">IF(U568="","",IF(OR(ISNUMBER(J568)=0,J568&lt;0),1,""))</f>
        <v/>
      </c>
      <c r="AI568" s="36" t="str">
        <f aca="false">IF(U568="","",IF(OR(ISNUMBER(M568)=0,M568&lt;0),1,""))</f>
        <v/>
      </c>
      <c r="AK568" s="36" t="str">
        <f aca="false">IF(OR(U568="",K568=""),"",IF(OR(K568&lt;TabelleFisse!E$4,K568&gt;TabelleFisse!E$5),1,""))</f>
        <v/>
      </c>
      <c r="AL568" s="36" t="str">
        <f aca="false">IF(OR(U568="",L568=""),"",IF(OR(L568&lt;TabelleFisse!E$4,L568&gt;TabelleFisse!E$5),1,""))</f>
        <v/>
      </c>
      <c r="AM568" s="36" t="str">
        <f aca="false">IF(OR(U568="",K568=""),"",IF(K568&gt;TabelleFisse!E$6,1,""))</f>
        <v/>
      </c>
      <c r="AN568" s="36" t="str">
        <f aca="false">IF(OR(U568="",L568=""),"",IF(L568&gt;TabelleFisse!E$6,1,""))</f>
        <v/>
      </c>
      <c r="AP568" s="36" t="str">
        <f aca="false">IF(U568="","",_xlfn.IFNA(VLOOKUP(C568,Partecipanti!$N$10:$O$1203,2,0),1))</f>
        <v/>
      </c>
      <c r="AS568" s="37" t="str">
        <f aca="false">IF(R568=1,CONCATENATE(C568," ",1),"")</f>
        <v/>
      </c>
    </row>
    <row r="569" customFormat="false" ht="100.5" hidden="false" customHeight="true" outlineLevel="0" collapsed="false">
      <c r="A569" s="25" t="s">
        <v>852</v>
      </c>
      <c r="B569" s="21" t="str">
        <f aca="false">IF(Q569="","",Q569)</f>
        <v/>
      </c>
      <c r="C569" s="26" t="str">
        <f aca="false">IF(E569="","",CONCATENATE("L",A569))</f>
        <v/>
      </c>
      <c r="D569" s="27"/>
      <c r="E569" s="42"/>
      <c r="F569" s="39" t="str">
        <f aca="false">IF(E569="","",TRIM(#REF!))</f>
        <v/>
      </c>
      <c r="G569" s="40" t="str">
        <f aca="false">IF(E569="","",TRIM(UPPER(#REF!)))</f>
        <v/>
      </c>
      <c r="H569" s="44"/>
      <c r="I569" s="44"/>
      <c r="J569" s="43"/>
      <c r="K569" s="41"/>
      <c r="L569" s="41"/>
      <c r="M569" s="45"/>
      <c r="N569" s="42"/>
      <c r="O569" s="42"/>
      <c r="Q569" s="20" t="str">
        <f aca="false">IF(AND(R569="",S569="",U569=""),"",IF(OR(R569=1,S569=1),"ERRORI / ANOMALIE","OK"))</f>
        <v/>
      </c>
      <c r="R569" s="21" t="str">
        <f aca="false">IF(U569="","",IF(SUM(X569:AC569)+SUM(AF569:AP569)&gt;0,1,""))</f>
        <v/>
      </c>
      <c r="S569" s="21" t="str">
        <f aca="false">IF(U569="","",IF(_xlfn.IFNA(VLOOKUP(CONCATENATE(C569," ",1),Partecipanti!AE$10:AF$1203,2,0),1)=1,"",1))</f>
        <v/>
      </c>
      <c r="U569" s="36" t="str">
        <f aca="false">TRIM(E569)</f>
        <v/>
      </c>
      <c r="V569" s="36"/>
      <c r="W569" s="36" t="str">
        <f aca="false">IF(R569="","",1)</f>
        <v/>
      </c>
      <c r="X569" s="36" t="str">
        <f aca="false">IF(U569="","",IF(COUNTIF(U$7:U$601,U569)=1,"",COUNTIF(U$7:U$601,U569)))</f>
        <v/>
      </c>
      <c r="Y569" s="36" t="str">
        <f aca="false">IF(X569="","",IF(X569&gt;1,1,""))</f>
        <v/>
      </c>
      <c r="Z569" s="36" t="str">
        <f aca="false">IF(U569="","",IF(LEN(TRIM(U569))&lt;&gt;10,1,""))</f>
        <v/>
      </c>
      <c r="AB569" s="36" t="str">
        <f aca="false">IF(U569="","",IF(OR(LEN(TRIM(H569))&gt;250,LEN(TRIM(H569))&lt;1),1,""))</f>
        <v/>
      </c>
      <c r="AC569" s="36" t="str">
        <f aca="false">IF(U569="","",IF(OR(LEN(TRIM(H569))&gt;220,LEN(TRIM(H569))&lt;1),1,""))</f>
        <v/>
      </c>
      <c r="AD569" s="37" t="str">
        <f aca="false">IF(U569="","",LEN(TRIM(H569)))</f>
        <v/>
      </c>
      <c r="AF569" s="36" t="str">
        <f aca="false">IF(I569="","",_xlfn.IFNA(VLOOKUP(I569,TabelleFisse!$B$4:$C$21,2,0),1))</f>
        <v/>
      </c>
      <c r="AH569" s="36" t="str">
        <f aca="false">IF(U569="","",IF(OR(ISNUMBER(J569)=0,J569&lt;0),1,""))</f>
        <v/>
      </c>
      <c r="AI569" s="36" t="str">
        <f aca="false">IF(U569="","",IF(OR(ISNUMBER(M569)=0,M569&lt;0),1,""))</f>
        <v/>
      </c>
      <c r="AK569" s="36" t="str">
        <f aca="false">IF(OR(U569="",K569=""),"",IF(OR(K569&lt;TabelleFisse!E$4,K569&gt;TabelleFisse!E$5),1,""))</f>
        <v/>
      </c>
      <c r="AL569" s="36" t="str">
        <f aca="false">IF(OR(U569="",L569=""),"",IF(OR(L569&lt;TabelleFisse!E$4,L569&gt;TabelleFisse!E$5),1,""))</f>
        <v/>
      </c>
      <c r="AM569" s="36" t="str">
        <f aca="false">IF(OR(U569="",K569=""),"",IF(K569&gt;TabelleFisse!E$6,1,""))</f>
        <v/>
      </c>
      <c r="AN569" s="36" t="str">
        <f aca="false">IF(OR(U569="",L569=""),"",IF(L569&gt;TabelleFisse!E$6,1,""))</f>
        <v/>
      </c>
      <c r="AP569" s="36" t="str">
        <f aca="false">IF(U569="","",_xlfn.IFNA(VLOOKUP(C569,Partecipanti!$N$10:$O$1203,2,0),1))</f>
        <v/>
      </c>
      <c r="AS569" s="37" t="str">
        <f aca="false">IF(R569=1,CONCATENATE(C569," ",1),"")</f>
        <v/>
      </c>
    </row>
    <row r="570" customFormat="false" ht="100.5" hidden="false" customHeight="true" outlineLevel="0" collapsed="false">
      <c r="A570" s="25" t="s">
        <v>853</v>
      </c>
      <c r="B570" s="21" t="str">
        <f aca="false">IF(Q570="","",Q570)</f>
        <v/>
      </c>
      <c r="C570" s="26" t="str">
        <f aca="false">IF(E570="","",CONCATENATE("L",A570))</f>
        <v/>
      </c>
      <c r="D570" s="27"/>
      <c r="E570" s="42"/>
      <c r="F570" s="39" t="str">
        <f aca="false">IF(E570="","",TRIM(#REF!))</f>
        <v/>
      </c>
      <c r="G570" s="40" t="str">
        <f aca="false">IF(E570="","",TRIM(UPPER(#REF!)))</f>
        <v/>
      </c>
      <c r="H570" s="44"/>
      <c r="I570" s="44"/>
      <c r="J570" s="43"/>
      <c r="K570" s="41"/>
      <c r="L570" s="41"/>
      <c r="M570" s="45"/>
      <c r="N570" s="42"/>
      <c r="O570" s="42"/>
      <c r="Q570" s="20" t="str">
        <f aca="false">IF(AND(R570="",S570="",U570=""),"",IF(OR(R570=1,S570=1),"ERRORI / ANOMALIE","OK"))</f>
        <v/>
      </c>
      <c r="R570" s="21" t="str">
        <f aca="false">IF(U570="","",IF(SUM(X570:AC570)+SUM(AF570:AP570)&gt;0,1,""))</f>
        <v/>
      </c>
      <c r="S570" s="21" t="str">
        <f aca="false">IF(U570="","",IF(_xlfn.IFNA(VLOOKUP(CONCATENATE(C570," ",1),Partecipanti!AE$10:AF$1203,2,0),1)=1,"",1))</f>
        <v/>
      </c>
      <c r="U570" s="36" t="str">
        <f aca="false">TRIM(E570)</f>
        <v/>
      </c>
      <c r="V570" s="36"/>
      <c r="W570" s="36" t="str">
        <f aca="false">IF(R570="","",1)</f>
        <v/>
      </c>
      <c r="X570" s="36" t="str">
        <f aca="false">IF(U570="","",IF(COUNTIF(U$7:U$601,U570)=1,"",COUNTIF(U$7:U$601,U570)))</f>
        <v/>
      </c>
      <c r="Y570" s="36" t="str">
        <f aca="false">IF(X570="","",IF(X570&gt;1,1,""))</f>
        <v/>
      </c>
      <c r="Z570" s="36" t="str">
        <f aca="false">IF(U570="","",IF(LEN(TRIM(U570))&lt;&gt;10,1,""))</f>
        <v/>
      </c>
      <c r="AB570" s="36" t="str">
        <f aca="false">IF(U570="","",IF(OR(LEN(TRIM(H570))&gt;250,LEN(TRIM(H570))&lt;1),1,""))</f>
        <v/>
      </c>
      <c r="AC570" s="36" t="str">
        <f aca="false">IF(U570="","",IF(OR(LEN(TRIM(H570))&gt;220,LEN(TRIM(H570))&lt;1),1,""))</f>
        <v/>
      </c>
      <c r="AD570" s="37" t="str">
        <f aca="false">IF(U570="","",LEN(TRIM(H570)))</f>
        <v/>
      </c>
      <c r="AF570" s="36" t="str">
        <f aca="false">IF(I570="","",_xlfn.IFNA(VLOOKUP(I570,TabelleFisse!$B$4:$C$21,2,0),1))</f>
        <v/>
      </c>
      <c r="AH570" s="36" t="str">
        <f aca="false">IF(U570="","",IF(OR(ISNUMBER(J570)=0,J570&lt;0),1,""))</f>
        <v/>
      </c>
      <c r="AI570" s="36" t="str">
        <f aca="false">IF(U570="","",IF(OR(ISNUMBER(M570)=0,M570&lt;0),1,""))</f>
        <v/>
      </c>
      <c r="AK570" s="36" t="str">
        <f aca="false">IF(OR(U570="",K570=""),"",IF(OR(K570&lt;TabelleFisse!E$4,K570&gt;TabelleFisse!E$5),1,""))</f>
        <v/>
      </c>
      <c r="AL570" s="36" t="str">
        <f aca="false">IF(OR(U570="",L570=""),"",IF(OR(L570&lt;TabelleFisse!E$4,L570&gt;TabelleFisse!E$5),1,""))</f>
        <v/>
      </c>
      <c r="AM570" s="36" t="str">
        <f aca="false">IF(OR(U570="",K570=""),"",IF(K570&gt;TabelleFisse!E$6,1,""))</f>
        <v/>
      </c>
      <c r="AN570" s="36" t="str">
        <f aca="false">IF(OR(U570="",L570=""),"",IF(L570&gt;TabelleFisse!E$6,1,""))</f>
        <v/>
      </c>
      <c r="AP570" s="36" t="str">
        <f aca="false">IF(U570="","",_xlfn.IFNA(VLOOKUP(C570,Partecipanti!$N$10:$O$1203,2,0),1))</f>
        <v/>
      </c>
      <c r="AS570" s="37" t="str">
        <f aca="false">IF(R570=1,CONCATENATE(C570," ",1),"")</f>
        <v/>
      </c>
    </row>
    <row r="571" customFormat="false" ht="100.5" hidden="false" customHeight="true" outlineLevel="0" collapsed="false">
      <c r="A571" s="25" t="s">
        <v>854</v>
      </c>
      <c r="B571" s="21" t="str">
        <f aca="false">IF(Q571="","",Q571)</f>
        <v/>
      </c>
      <c r="C571" s="26" t="str">
        <f aca="false">IF(E571="","",CONCATENATE("L",A571))</f>
        <v/>
      </c>
      <c r="D571" s="27"/>
      <c r="E571" s="42"/>
      <c r="F571" s="39" t="str">
        <f aca="false">IF(E571="","",TRIM(#REF!))</f>
        <v/>
      </c>
      <c r="G571" s="40" t="str">
        <f aca="false">IF(E571="","",TRIM(UPPER(#REF!)))</f>
        <v/>
      </c>
      <c r="H571" s="44"/>
      <c r="I571" s="44"/>
      <c r="J571" s="43"/>
      <c r="K571" s="41"/>
      <c r="L571" s="41"/>
      <c r="M571" s="45"/>
      <c r="N571" s="42"/>
      <c r="O571" s="42"/>
      <c r="Q571" s="20" t="str">
        <f aca="false">IF(AND(R571="",S571="",U571=""),"",IF(OR(R571=1,S571=1),"ERRORI / ANOMALIE","OK"))</f>
        <v/>
      </c>
      <c r="R571" s="21" t="str">
        <f aca="false">IF(U571="","",IF(SUM(X571:AC571)+SUM(AF571:AP571)&gt;0,1,""))</f>
        <v/>
      </c>
      <c r="S571" s="21" t="str">
        <f aca="false">IF(U571="","",IF(_xlfn.IFNA(VLOOKUP(CONCATENATE(C571," ",1),Partecipanti!AE$10:AF$1203,2,0),1)=1,"",1))</f>
        <v/>
      </c>
      <c r="U571" s="36" t="str">
        <f aca="false">TRIM(E571)</f>
        <v/>
      </c>
      <c r="V571" s="36"/>
      <c r="W571" s="36" t="str">
        <f aca="false">IF(R571="","",1)</f>
        <v/>
      </c>
      <c r="X571" s="36" t="str">
        <f aca="false">IF(U571="","",IF(COUNTIF(U$7:U$601,U571)=1,"",COUNTIF(U$7:U$601,U571)))</f>
        <v/>
      </c>
      <c r="Y571" s="36" t="str">
        <f aca="false">IF(X571="","",IF(X571&gt;1,1,""))</f>
        <v/>
      </c>
      <c r="Z571" s="36" t="str">
        <f aca="false">IF(U571="","",IF(LEN(TRIM(U571))&lt;&gt;10,1,""))</f>
        <v/>
      </c>
      <c r="AB571" s="36" t="str">
        <f aca="false">IF(U571="","",IF(OR(LEN(TRIM(H571))&gt;250,LEN(TRIM(H571))&lt;1),1,""))</f>
        <v/>
      </c>
      <c r="AC571" s="36" t="str">
        <f aca="false">IF(U571="","",IF(OR(LEN(TRIM(H571))&gt;220,LEN(TRIM(H571))&lt;1),1,""))</f>
        <v/>
      </c>
      <c r="AD571" s="37" t="str">
        <f aca="false">IF(U571="","",LEN(TRIM(H571)))</f>
        <v/>
      </c>
      <c r="AF571" s="36" t="str">
        <f aca="false">IF(I571="","",_xlfn.IFNA(VLOOKUP(I571,TabelleFisse!$B$4:$C$21,2,0),1))</f>
        <v/>
      </c>
      <c r="AH571" s="36" t="str">
        <f aca="false">IF(U571="","",IF(OR(ISNUMBER(J571)=0,J571&lt;0),1,""))</f>
        <v/>
      </c>
      <c r="AI571" s="36" t="str">
        <f aca="false">IF(U571="","",IF(OR(ISNUMBER(M571)=0,M571&lt;0),1,""))</f>
        <v/>
      </c>
      <c r="AK571" s="36" t="str">
        <f aca="false">IF(OR(U571="",K571=""),"",IF(OR(K571&lt;TabelleFisse!E$4,K571&gt;TabelleFisse!E$5),1,""))</f>
        <v/>
      </c>
      <c r="AL571" s="36" t="str">
        <f aca="false">IF(OR(U571="",L571=""),"",IF(OR(L571&lt;TabelleFisse!E$4,L571&gt;TabelleFisse!E$5),1,""))</f>
        <v/>
      </c>
      <c r="AM571" s="36" t="str">
        <f aca="false">IF(OR(U571="",K571=""),"",IF(K571&gt;TabelleFisse!E$6,1,""))</f>
        <v/>
      </c>
      <c r="AN571" s="36" t="str">
        <f aca="false">IF(OR(U571="",L571=""),"",IF(L571&gt;TabelleFisse!E$6,1,""))</f>
        <v/>
      </c>
      <c r="AP571" s="36" t="str">
        <f aca="false">IF(U571="","",_xlfn.IFNA(VLOOKUP(C571,Partecipanti!$N$10:$O$1203,2,0),1))</f>
        <v/>
      </c>
      <c r="AS571" s="37" t="str">
        <f aca="false">IF(R571=1,CONCATENATE(C571," ",1),"")</f>
        <v/>
      </c>
    </row>
    <row r="572" customFormat="false" ht="100.5" hidden="false" customHeight="true" outlineLevel="0" collapsed="false">
      <c r="A572" s="25" t="s">
        <v>855</v>
      </c>
      <c r="B572" s="21" t="str">
        <f aca="false">IF(Q572="","",Q572)</f>
        <v/>
      </c>
      <c r="C572" s="26" t="str">
        <f aca="false">IF(E572="","",CONCATENATE("L",A572))</f>
        <v/>
      </c>
      <c r="D572" s="27"/>
      <c r="E572" s="42"/>
      <c r="F572" s="39" t="str">
        <f aca="false">IF(E572="","",TRIM(#REF!))</f>
        <v/>
      </c>
      <c r="G572" s="40" t="str">
        <f aca="false">IF(E572="","",TRIM(UPPER(#REF!)))</f>
        <v/>
      </c>
      <c r="H572" s="44"/>
      <c r="I572" s="44"/>
      <c r="J572" s="43"/>
      <c r="K572" s="41"/>
      <c r="L572" s="41"/>
      <c r="M572" s="45"/>
      <c r="N572" s="42"/>
      <c r="O572" s="42"/>
      <c r="Q572" s="20" t="str">
        <f aca="false">IF(AND(R572="",S572="",U572=""),"",IF(OR(R572=1,S572=1),"ERRORI / ANOMALIE","OK"))</f>
        <v/>
      </c>
      <c r="R572" s="21" t="str">
        <f aca="false">IF(U572="","",IF(SUM(X572:AC572)+SUM(AF572:AP572)&gt;0,1,""))</f>
        <v/>
      </c>
      <c r="S572" s="21" t="str">
        <f aca="false">IF(U572="","",IF(_xlfn.IFNA(VLOOKUP(CONCATENATE(C572," ",1),Partecipanti!AE$10:AF$1203,2,0),1)=1,"",1))</f>
        <v/>
      </c>
      <c r="U572" s="36" t="str">
        <f aca="false">TRIM(E572)</f>
        <v/>
      </c>
      <c r="V572" s="36"/>
      <c r="W572" s="36" t="str">
        <f aca="false">IF(R572="","",1)</f>
        <v/>
      </c>
      <c r="X572" s="36" t="str">
        <f aca="false">IF(U572="","",IF(COUNTIF(U$7:U$601,U572)=1,"",COUNTIF(U$7:U$601,U572)))</f>
        <v/>
      </c>
      <c r="Y572" s="36" t="str">
        <f aca="false">IF(X572="","",IF(X572&gt;1,1,""))</f>
        <v/>
      </c>
      <c r="Z572" s="36" t="str">
        <f aca="false">IF(U572="","",IF(LEN(TRIM(U572))&lt;&gt;10,1,""))</f>
        <v/>
      </c>
      <c r="AB572" s="36" t="str">
        <f aca="false">IF(U572="","",IF(OR(LEN(TRIM(H572))&gt;250,LEN(TRIM(H572))&lt;1),1,""))</f>
        <v/>
      </c>
      <c r="AC572" s="36" t="str">
        <f aca="false">IF(U572="","",IF(OR(LEN(TRIM(H572))&gt;220,LEN(TRIM(H572))&lt;1),1,""))</f>
        <v/>
      </c>
      <c r="AD572" s="37" t="str">
        <f aca="false">IF(U572="","",LEN(TRIM(H572)))</f>
        <v/>
      </c>
      <c r="AF572" s="36" t="str">
        <f aca="false">IF(I572="","",_xlfn.IFNA(VLOOKUP(I572,TabelleFisse!$B$4:$C$21,2,0),1))</f>
        <v/>
      </c>
      <c r="AH572" s="36" t="str">
        <f aca="false">IF(U572="","",IF(OR(ISNUMBER(J572)=0,J572&lt;0),1,""))</f>
        <v/>
      </c>
      <c r="AI572" s="36" t="str">
        <f aca="false">IF(U572="","",IF(OR(ISNUMBER(M572)=0,M572&lt;0),1,""))</f>
        <v/>
      </c>
      <c r="AK572" s="36" t="str">
        <f aca="false">IF(OR(U572="",K572=""),"",IF(OR(K572&lt;TabelleFisse!E$4,K572&gt;TabelleFisse!E$5),1,""))</f>
        <v/>
      </c>
      <c r="AL572" s="36" t="str">
        <f aca="false">IF(OR(U572="",L572=""),"",IF(OR(L572&lt;TabelleFisse!E$4,L572&gt;TabelleFisse!E$5),1,""))</f>
        <v/>
      </c>
      <c r="AM572" s="36" t="str">
        <f aca="false">IF(OR(U572="",K572=""),"",IF(K572&gt;TabelleFisse!E$6,1,""))</f>
        <v/>
      </c>
      <c r="AN572" s="36" t="str">
        <f aca="false">IF(OR(U572="",L572=""),"",IF(L572&gt;TabelleFisse!E$6,1,""))</f>
        <v/>
      </c>
      <c r="AP572" s="36" t="str">
        <f aca="false">IF(U572="","",_xlfn.IFNA(VLOOKUP(C572,Partecipanti!$N$10:$O$1203,2,0),1))</f>
        <v/>
      </c>
      <c r="AS572" s="37" t="str">
        <f aca="false">IF(R572=1,CONCATENATE(C572," ",1),"")</f>
        <v/>
      </c>
    </row>
    <row r="573" customFormat="false" ht="100.5" hidden="false" customHeight="true" outlineLevel="0" collapsed="false">
      <c r="A573" s="25" t="s">
        <v>856</v>
      </c>
      <c r="B573" s="21" t="str">
        <f aca="false">IF(Q573="","",Q573)</f>
        <v/>
      </c>
      <c r="C573" s="26" t="str">
        <f aca="false">IF(E573="","",CONCATENATE("L",A573))</f>
        <v/>
      </c>
      <c r="D573" s="27"/>
      <c r="E573" s="42"/>
      <c r="F573" s="39" t="str">
        <f aca="false">IF(E573="","",TRIM(#REF!))</f>
        <v/>
      </c>
      <c r="G573" s="40" t="str">
        <f aca="false">IF(E573="","",TRIM(UPPER(#REF!)))</f>
        <v/>
      </c>
      <c r="H573" s="44"/>
      <c r="I573" s="44"/>
      <c r="J573" s="43"/>
      <c r="K573" s="41"/>
      <c r="L573" s="41"/>
      <c r="M573" s="45"/>
      <c r="N573" s="42"/>
      <c r="O573" s="42"/>
      <c r="Q573" s="20" t="str">
        <f aca="false">IF(AND(R573="",S573="",U573=""),"",IF(OR(R573=1,S573=1),"ERRORI / ANOMALIE","OK"))</f>
        <v/>
      </c>
      <c r="R573" s="21" t="str">
        <f aca="false">IF(U573="","",IF(SUM(X573:AC573)+SUM(AF573:AP573)&gt;0,1,""))</f>
        <v/>
      </c>
      <c r="S573" s="21" t="str">
        <f aca="false">IF(U573="","",IF(_xlfn.IFNA(VLOOKUP(CONCATENATE(C573," ",1),Partecipanti!AE$10:AF$1203,2,0),1)=1,"",1))</f>
        <v/>
      </c>
      <c r="U573" s="36" t="str">
        <f aca="false">TRIM(E573)</f>
        <v/>
      </c>
      <c r="V573" s="36"/>
      <c r="W573" s="36" t="str">
        <f aca="false">IF(R573="","",1)</f>
        <v/>
      </c>
      <c r="X573" s="36" t="str">
        <f aca="false">IF(U573="","",IF(COUNTIF(U$7:U$601,U573)=1,"",COUNTIF(U$7:U$601,U573)))</f>
        <v/>
      </c>
      <c r="Y573" s="36" t="str">
        <f aca="false">IF(X573="","",IF(X573&gt;1,1,""))</f>
        <v/>
      </c>
      <c r="Z573" s="36" t="str">
        <f aca="false">IF(U573="","",IF(LEN(TRIM(U573))&lt;&gt;10,1,""))</f>
        <v/>
      </c>
      <c r="AB573" s="36" t="str">
        <f aca="false">IF(U573="","",IF(OR(LEN(TRIM(H573))&gt;250,LEN(TRIM(H573))&lt;1),1,""))</f>
        <v/>
      </c>
      <c r="AC573" s="36" t="str">
        <f aca="false">IF(U573="","",IF(OR(LEN(TRIM(H573))&gt;220,LEN(TRIM(H573))&lt;1),1,""))</f>
        <v/>
      </c>
      <c r="AD573" s="37" t="str">
        <f aca="false">IF(U573="","",LEN(TRIM(H573)))</f>
        <v/>
      </c>
      <c r="AF573" s="36" t="str">
        <f aca="false">IF(I573="","",_xlfn.IFNA(VLOOKUP(I573,TabelleFisse!$B$4:$C$21,2,0),1))</f>
        <v/>
      </c>
      <c r="AH573" s="36" t="str">
        <f aca="false">IF(U573="","",IF(OR(ISNUMBER(J573)=0,J573&lt;0),1,""))</f>
        <v/>
      </c>
      <c r="AI573" s="36" t="str">
        <f aca="false">IF(U573="","",IF(OR(ISNUMBER(M573)=0,M573&lt;0),1,""))</f>
        <v/>
      </c>
      <c r="AK573" s="36" t="str">
        <f aca="false">IF(OR(U573="",K573=""),"",IF(OR(K573&lt;TabelleFisse!E$4,K573&gt;TabelleFisse!E$5),1,""))</f>
        <v/>
      </c>
      <c r="AL573" s="36" t="str">
        <f aca="false">IF(OR(U573="",L573=""),"",IF(OR(L573&lt;TabelleFisse!E$4,L573&gt;TabelleFisse!E$5),1,""))</f>
        <v/>
      </c>
      <c r="AM573" s="36" t="str">
        <f aca="false">IF(OR(U573="",K573=""),"",IF(K573&gt;TabelleFisse!E$6,1,""))</f>
        <v/>
      </c>
      <c r="AN573" s="36" t="str">
        <f aca="false">IF(OR(U573="",L573=""),"",IF(L573&gt;TabelleFisse!E$6,1,""))</f>
        <v/>
      </c>
      <c r="AP573" s="36" t="str">
        <f aca="false">IF(U573="","",_xlfn.IFNA(VLOOKUP(C573,Partecipanti!$N$10:$O$1203,2,0),1))</f>
        <v/>
      </c>
      <c r="AS573" s="37" t="str">
        <f aca="false">IF(R573=1,CONCATENATE(C573," ",1),"")</f>
        <v/>
      </c>
    </row>
    <row r="574" customFormat="false" ht="100.5" hidden="false" customHeight="true" outlineLevel="0" collapsed="false">
      <c r="A574" s="25" t="s">
        <v>857</v>
      </c>
      <c r="B574" s="21" t="str">
        <f aca="false">IF(Q574="","",Q574)</f>
        <v/>
      </c>
      <c r="C574" s="26" t="str">
        <f aca="false">IF(E574="","",CONCATENATE("L",A574))</f>
        <v/>
      </c>
      <c r="D574" s="27"/>
      <c r="E574" s="42"/>
      <c r="F574" s="39" t="str">
        <f aca="false">IF(E574="","",TRIM(#REF!))</f>
        <v/>
      </c>
      <c r="G574" s="40" t="str">
        <f aca="false">IF(E574="","",TRIM(UPPER(#REF!)))</f>
        <v/>
      </c>
      <c r="H574" s="44"/>
      <c r="I574" s="44"/>
      <c r="J574" s="43"/>
      <c r="K574" s="41"/>
      <c r="L574" s="41"/>
      <c r="M574" s="45"/>
      <c r="N574" s="42"/>
      <c r="O574" s="42"/>
      <c r="Q574" s="20" t="str">
        <f aca="false">IF(AND(R574="",S574="",U574=""),"",IF(OR(R574=1,S574=1),"ERRORI / ANOMALIE","OK"))</f>
        <v/>
      </c>
      <c r="R574" s="21" t="str">
        <f aca="false">IF(U574="","",IF(SUM(X574:AC574)+SUM(AF574:AP574)&gt;0,1,""))</f>
        <v/>
      </c>
      <c r="S574" s="21" t="str">
        <f aca="false">IF(U574="","",IF(_xlfn.IFNA(VLOOKUP(CONCATENATE(C574," ",1),Partecipanti!AE$10:AF$1203,2,0),1)=1,"",1))</f>
        <v/>
      </c>
      <c r="U574" s="36" t="str">
        <f aca="false">TRIM(E574)</f>
        <v/>
      </c>
      <c r="V574" s="36"/>
      <c r="W574" s="36" t="str">
        <f aca="false">IF(R574="","",1)</f>
        <v/>
      </c>
      <c r="X574" s="36" t="str">
        <f aca="false">IF(U574="","",IF(COUNTIF(U$7:U$601,U574)=1,"",COUNTIF(U$7:U$601,U574)))</f>
        <v/>
      </c>
      <c r="Y574" s="36" t="str">
        <f aca="false">IF(X574="","",IF(X574&gt;1,1,""))</f>
        <v/>
      </c>
      <c r="Z574" s="36" t="str">
        <f aca="false">IF(U574="","",IF(LEN(TRIM(U574))&lt;&gt;10,1,""))</f>
        <v/>
      </c>
      <c r="AB574" s="36" t="str">
        <f aca="false">IF(U574="","",IF(OR(LEN(TRIM(H574))&gt;250,LEN(TRIM(H574))&lt;1),1,""))</f>
        <v/>
      </c>
      <c r="AC574" s="36" t="str">
        <f aca="false">IF(U574="","",IF(OR(LEN(TRIM(H574))&gt;220,LEN(TRIM(H574))&lt;1),1,""))</f>
        <v/>
      </c>
      <c r="AD574" s="37" t="str">
        <f aca="false">IF(U574="","",LEN(TRIM(H574)))</f>
        <v/>
      </c>
      <c r="AF574" s="36" t="str">
        <f aca="false">IF(I574="","",_xlfn.IFNA(VLOOKUP(I574,TabelleFisse!$B$4:$C$21,2,0),1))</f>
        <v/>
      </c>
      <c r="AH574" s="36" t="str">
        <f aca="false">IF(U574="","",IF(OR(ISNUMBER(J574)=0,J574&lt;0),1,""))</f>
        <v/>
      </c>
      <c r="AI574" s="36" t="str">
        <f aca="false">IF(U574="","",IF(OR(ISNUMBER(M574)=0,M574&lt;0),1,""))</f>
        <v/>
      </c>
      <c r="AK574" s="36" t="str">
        <f aca="false">IF(OR(U574="",K574=""),"",IF(OR(K574&lt;TabelleFisse!E$4,K574&gt;TabelleFisse!E$5),1,""))</f>
        <v/>
      </c>
      <c r="AL574" s="36" t="str">
        <f aca="false">IF(OR(U574="",L574=""),"",IF(OR(L574&lt;TabelleFisse!E$4,L574&gt;TabelleFisse!E$5),1,""))</f>
        <v/>
      </c>
      <c r="AM574" s="36" t="str">
        <f aca="false">IF(OR(U574="",K574=""),"",IF(K574&gt;TabelleFisse!E$6,1,""))</f>
        <v/>
      </c>
      <c r="AN574" s="36" t="str">
        <f aca="false">IF(OR(U574="",L574=""),"",IF(L574&gt;TabelleFisse!E$6,1,""))</f>
        <v/>
      </c>
      <c r="AP574" s="36" t="str">
        <f aca="false">IF(U574="","",_xlfn.IFNA(VLOOKUP(C574,Partecipanti!$N$10:$O$1203,2,0),1))</f>
        <v/>
      </c>
      <c r="AS574" s="37" t="str">
        <f aca="false">IF(R574=1,CONCATENATE(C574," ",1),"")</f>
        <v/>
      </c>
    </row>
    <row r="575" customFormat="false" ht="100.5" hidden="false" customHeight="true" outlineLevel="0" collapsed="false">
      <c r="A575" s="25" t="s">
        <v>858</v>
      </c>
      <c r="B575" s="21" t="str">
        <f aca="false">IF(Q575="","",Q575)</f>
        <v/>
      </c>
      <c r="C575" s="26" t="str">
        <f aca="false">IF(E575="","",CONCATENATE("L",A575))</f>
        <v/>
      </c>
      <c r="D575" s="27"/>
      <c r="E575" s="42"/>
      <c r="F575" s="39" t="str">
        <f aca="false">IF(E575="","",TRIM(#REF!))</f>
        <v/>
      </c>
      <c r="G575" s="40" t="str">
        <f aca="false">IF(E575="","",TRIM(UPPER(#REF!)))</f>
        <v/>
      </c>
      <c r="H575" s="44"/>
      <c r="I575" s="44"/>
      <c r="J575" s="43"/>
      <c r="K575" s="41"/>
      <c r="L575" s="41"/>
      <c r="M575" s="45"/>
      <c r="N575" s="42"/>
      <c r="O575" s="42"/>
      <c r="Q575" s="20" t="str">
        <f aca="false">IF(AND(R575="",S575="",U575=""),"",IF(OR(R575=1,S575=1),"ERRORI / ANOMALIE","OK"))</f>
        <v/>
      </c>
      <c r="R575" s="21" t="str">
        <f aca="false">IF(U575="","",IF(SUM(X575:AC575)+SUM(AF575:AP575)&gt;0,1,""))</f>
        <v/>
      </c>
      <c r="S575" s="21" t="str">
        <f aca="false">IF(U575="","",IF(_xlfn.IFNA(VLOOKUP(CONCATENATE(C575," ",1),Partecipanti!AE$10:AF$1203,2,0),1)=1,"",1))</f>
        <v/>
      </c>
      <c r="U575" s="36" t="str">
        <f aca="false">TRIM(E575)</f>
        <v/>
      </c>
      <c r="V575" s="36"/>
      <c r="W575" s="36" t="str">
        <f aca="false">IF(R575="","",1)</f>
        <v/>
      </c>
      <c r="X575" s="36" t="str">
        <f aca="false">IF(U575="","",IF(COUNTIF(U$7:U$601,U575)=1,"",COUNTIF(U$7:U$601,U575)))</f>
        <v/>
      </c>
      <c r="Y575" s="36" t="str">
        <f aca="false">IF(X575="","",IF(X575&gt;1,1,""))</f>
        <v/>
      </c>
      <c r="Z575" s="36" t="str">
        <f aca="false">IF(U575="","",IF(LEN(TRIM(U575))&lt;&gt;10,1,""))</f>
        <v/>
      </c>
      <c r="AB575" s="36" t="str">
        <f aca="false">IF(U575="","",IF(OR(LEN(TRIM(H575))&gt;250,LEN(TRIM(H575))&lt;1),1,""))</f>
        <v/>
      </c>
      <c r="AC575" s="36" t="str">
        <f aca="false">IF(U575="","",IF(OR(LEN(TRIM(H575))&gt;220,LEN(TRIM(H575))&lt;1),1,""))</f>
        <v/>
      </c>
      <c r="AD575" s="37" t="str">
        <f aca="false">IF(U575="","",LEN(TRIM(H575)))</f>
        <v/>
      </c>
      <c r="AF575" s="36" t="str">
        <f aca="false">IF(I575="","",_xlfn.IFNA(VLOOKUP(I575,TabelleFisse!$B$4:$C$21,2,0),1))</f>
        <v/>
      </c>
      <c r="AH575" s="36" t="str">
        <f aca="false">IF(U575="","",IF(OR(ISNUMBER(J575)=0,J575&lt;0),1,""))</f>
        <v/>
      </c>
      <c r="AI575" s="36" t="str">
        <f aca="false">IF(U575="","",IF(OR(ISNUMBER(M575)=0,M575&lt;0),1,""))</f>
        <v/>
      </c>
      <c r="AK575" s="36" t="str">
        <f aca="false">IF(OR(U575="",K575=""),"",IF(OR(K575&lt;TabelleFisse!E$4,K575&gt;TabelleFisse!E$5),1,""))</f>
        <v/>
      </c>
      <c r="AL575" s="36" t="str">
        <f aca="false">IF(OR(U575="",L575=""),"",IF(OR(L575&lt;TabelleFisse!E$4,L575&gt;TabelleFisse!E$5),1,""))</f>
        <v/>
      </c>
      <c r="AM575" s="36" t="str">
        <f aca="false">IF(OR(U575="",K575=""),"",IF(K575&gt;TabelleFisse!E$6,1,""))</f>
        <v/>
      </c>
      <c r="AN575" s="36" t="str">
        <f aca="false">IF(OR(U575="",L575=""),"",IF(L575&gt;TabelleFisse!E$6,1,""))</f>
        <v/>
      </c>
      <c r="AP575" s="36" t="str">
        <f aca="false">IF(U575="","",_xlfn.IFNA(VLOOKUP(C575,Partecipanti!$N$10:$O$1203,2,0),1))</f>
        <v/>
      </c>
      <c r="AS575" s="37" t="str">
        <f aca="false">IF(R575=1,CONCATENATE(C575," ",1),"")</f>
        <v/>
      </c>
    </row>
    <row r="576" customFormat="false" ht="100.5" hidden="false" customHeight="true" outlineLevel="0" collapsed="false">
      <c r="A576" s="25" t="s">
        <v>859</v>
      </c>
      <c r="B576" s="21" t="str">
        <f aca="false">IF(Q576="","",Q576)</f>
        <v/>
      </c>
      <c r="C576" s="26" t="str">
        <f aca="false">IF(E576="","",CONCATENATE("L",A576))</f>
        <v/>
      </c>
      <c r="D576" s="27"/>
      <c r="E576" s="42"/>
      <c r="F576" s="39" t="str">
        <f aca="false">IF(E576="","",TRIM(#REF!))</f>
        <v/>
      </c>
      <c r="G576" s="40" t="str">
        <f aca="false">IF(E576="","",TRIM(UPPER(#REF!)))</f>
        <v/>
      </c>
      <c r="H576" s="44"/>
      <c r="I576" s="44"/>
      <c r="J576" s="43"/>
      <c r="K576" s="41"/>
      <c r="L576" s="41"/>
      <c r="M576" s="45"/>
      <c r="N576" s="42"/>
      <c r="O576" s="42"/>
      <c r="Q576" s="20" t="str">
        <f aca="false">IF(AND(R576="",S576="",U576=""),"",IF(OR(R576=1,S576=1),"ERRORI / ANOMALIE","OK"))</f>
        <v/>
      </c>
      <c r="R576" s="21" t="str">
        <f aca="false">IF(U576="","",IF(SUM(X576:AC576)+SUM(AF576:AP576)&gt;0,1,""))</f>
        <v/>
      </c>
      <c r="S576" s="21" t="str">
        <f aca="false">IF(U576="","",IF(_xlfn.IFNA(VLOOKUP(CONCATENATE(C576," ",1),Partecipanti!AE$10:AF$1203,2,0),1)=1,"",1))</f>
        <v/>
      </c>
      <c r="U576" s="36" t="str">
        <f aca="false">TRIM(E576)</f>
        <v/>
      </c>
      <c r="V576" s="36"/>
      <c r="W576" s="36" t="str">
        <f aca="false">IF(R576="","",1)</f>
        <v/>
      </c>
      <c r="X576" s="36" t="str">
        <f aca="false">IF(U576="","",IF(COUNTIF(U$7:U$601,U576)=1,"",COUNTIF(U$7:U$601,U576)))</f>
        <v/>
      </c>
      <c r="Y576" s="36" t="str">
        <f aca="false">IF(X576="","",IF(X576&gt;1,1,""))</f>
        <v/>
      </c>
      <c r="Z576" s="36" t="str">
        <f aca="false">IF(U576="","",IF(LEN(TRIM(U576))&lt;&gt;10,1,""))</f>
        <v/>
      </c>
      <c r="AB576" s="36" t="str">
        <f aca="false">IF(U576="","",IF(OR(LEN(TRIM(H576))&gt;250,LEN(TRIM(H576))&lt;1),1,""))</f>
        <v/>
      </c>
      <c r="AC576" s="36" t="str">
        <f aca="false">IF(U576="","",IF(OR(LEN(TRIM(H576))&gt;220,LEN(TRIM(H576))&lt;1),1,""))</f>
        <v/>
      </c>
      <c r="AD576" s="37" t="str">
        <f aca="false">IF(U576="","",LEN(TRIM(H576)))</f>
        <v/>
      </c>
      <c r="AF576" s="36" t="str">
        <f aca="false">IF(I576="","",_xlfn.IFNA(VLOOKUP(I576,TabelleFisse!$B$4:$C$21,2,0),1))</f>
        <v/>
      </c>
      <c r="AH576" s="36" t="str">
        <f aca="false">IF(U576="","",IF(OR(ISNUMBER(J576)=0,J576&lt;0),1,""))</f>
        <v/>
      </c>
      <c r="AI576" s="36" t="str">
        <f aca="false">IF(U576="","",IF(OR(ISNUMBER(M576)=0,M576&lt;0),1,""))</f>
        <v/>
      </c>
      <c r="AK576" s="36" t="str">
        <f aca="false">IF(OR(U576="",K576=""),"",IF(OR(K576&lt;TabelleFisse!E$4,K576&gt;TabelleFisse!E$5),1,""))</f>
        <v/>
      </c>
      <c r="AL576" s="36" t="str">
        <f aca="false">IF(OR(U576="",L576=""),"",IF(OR(L576&lt;TabelleFisse!E$4,L576&gt;TabelleFisse!E$5),1,""))</f>
        <v/>
      </c>
      <c r="AM576" s="36" t="str">
        <f aca="false">IF(OR(U576="",K576=""),"",IF(K576&gt;TabelleFisse!E$6,1,""))</f>
        <v/>
      </c>
      <c r="AN576" s="36" t="str">
        <f aca="false">IF(OR(U576="",L576=""),"",IF(L576&gt;TabelleFisse!E$6,1,""))</f>
        <v/>
      </c>
      <c r="AP576" s="36" t="str">
        <f aca="false">IF(U576="","",_xlfn.IFNA(VLOOKUP(C576,Partecipanti!$N$10:$O$1203,2,0),1))</f>
        <v/>
      </c>
      <c r="AS576" s="37" t="str">
        <f aca="false">IF(R576=1,CONCATENATE(C576," ",1),"")</f>
        <v/>
      </c>
    </row>
    <row r="577" customFormat="false" ht="100.5" hidden="false" customHeight="true" outlineLevel="0" collapsed="false">
      <c r="A577" s="25" t="s">
        <v>860</v>
      </c>
      <c r="B577" s="21" t="str">
        <f aca="false">IF(Q577="","",Q577)</f>
        <v/>
      </c>
      <c r="C577" s="26" t="str">
        <f aca="false">IF(E577="","",CONCATENATE("L",A577))</f>
        <v/>
      </c>
      <c r="D577" s="27"/>
      <c r="E577" s="42"/>
      <c r="F577" s="39" t="str">
        <f aca="false">IF(E577="","",TRIM(#REF!))</f>
        <v/>
      </c>
      <c r="G577" s="40" t="str">
        <f aca="false">IF(E577="","",TRIM(UPPER(#REF!)))</f>
        <v/>
      </c>
      <c r="H577" s="44"/>
      <c r="I577" s="44"/>
      <c r="J577" s="43"/>
      <c r="K577" s="41"/>
      <c r="L577" s="41"/>
      <c r="M577" s="45"/>
      <c r="N577" s="42"/>
      <c r="O577" s="42"/>
      <c r="Q577" s="20" t="str">
        <f aca="false">IF(AND(R577="",S577="",U577=""),"",IF(OR(R577=1,S577=1),"ERRORI / ANOMALIE","OK"))</f>
        <v/>
      </c>
      <c r="R577" s="21" t="str">
        <f aca="false">IF(U577="","",IF(SUM(X577:AC577)+SUM(AF577:AP577)&gt;0,1,""))</f>
        <v/>
      </c>
      <c r="S577" s="21" t="str">
        <f aca="false">IF(U577="","",IF(_xlfn.IFNA(VLOOKUP(CONCATENATE(C577," ",1),Partecipanti!AE$10:AF$1203,2,0),1)=1,"",1))</f>
        <v/>
      </c>
      <c r="U577" s="36" t="str">
        <f aca="false">TRIM(E577)</f>
        <v/>
      </c>
      <c r="V577" s="36"/>
      <c r="W577" s="36" t="str">
        <f aca="false">IF(R577="","",1)</f>
        <v/>
      </c>
      <c r="X577" s="36" t="str">
        <f aca="false">IF(U577="","",IF(COUNTIF(U$7:U$601,U577)=1,"",COUNTIF(U$7:U$601,U577)))</f>
        <v/>
      </c>
      <c r="Y577" s="36" t="str">
        <f aca="false">IF(X577="","",IF(X577&gt;1,1,""))</f>
        <v/>
      </c>
      <c r="Z577" s="36" t="str">
        <f aca="false">IF(U577="","",IF(LEN(TRIM(U577))&lt;&gt;10,1,""))</f>
        <v/>
      </c>
      <c r="AB577" s="36" t="str">
        <f aca="false">IF(U577="","",IF(OR(LEN(TRIM(H577))&gt;250,LEN(TRIM(H577))&lt;1),1,""))</f>
        <v/>
      </c>
      <c r="AC577" s="36" t="str">
        <f aca="false">IF(U577="","",IF(OR(LEN(TRIM(H577))&gt;220,LEN(TRIM(H577))&lt;1),1,""))</f>
        <v/>
      </c>
      <c r="AD577" s="37" t="str">
        <f aca="false">IF(U577="","",LEN(TRIM(H577)))</f>
        <v/>
      </c>
      <c r="AF577" s="36" t="str">
        <f aca="false">IF(I577="","",_xlfn.IFNA(VLOOKUP(I577,TabelleFisse!$B$4:$C$21,2,0),1))</f>
        <v/>
      </c>
      <c r="AH577" s="36" t="str">
        <f aca="false">IF(U577="","",IF(OR(ISNUMBER(J577)=0,J577&lt;0),1,""))</f>
        <v/>
      </c>
      <c r="AI577" s="36" t="str">
        <f aca="false">IF(U577="","",IF(OR(ISNUMBER(M577)=0,M577&lt;0),1,""))</f>
        <v/>
      </c>
      <c r="AK577" s="36" t="str">
        <f aca="false">IF(OR(U577="",K577=""),"",IF(OR(K577&lt;TabelleFisse!E$4,K577&gt;TabelleFisse!E$5),1,""))</f>
        <v/>
      </c>
      <c r="AL577" s="36" t="str">
        <f aca="false">IF(OR(U577="",L577=""),"",IF(OR(L577&lt;TabelleFisse!E$4,L577&gt;TabelleFisse!E$5),1,""))</f>
        <v/>
      </c>
      <c r="AM577" s="36" t="str">
        <f aca="false">IF(OR(U577="",K577=""),"",IF(K577&gt;TabelleFisse!E$6,1,""))</f>
        <v/>
      </c>
      <c r="AN577" s="36" t="str">
        <f aca="false">IF(OR(U577="",L577=""),"",IF(L577&gt;TabelleFisse!E$6,1,""))</f>
        <v/>
      </c>
      <c r="AP577" s="36" t="str">
        <f aca="false">IF(U577="","",_xlfn.IFNA(VLOOKUP(C577,Partecipanti!$N$10:$O$1203,2,0),1))</f>
        <v/>
      </c>
      <c r="AS577" s="37" t="str">
        <f aca="false">IF(R577=1,CONCATENATE(C577," ",1),"")</f>
        <v/>
      </c>
    </row>
    <row r="578" customFormat="false" ht="100.5" hidden="false" customHeight="true" outlineLevel="0" collapsed="false">
      <c r="A578" s="25" t="s">
        <v>861</v>
      </c>
      <c r="B578" s="21" t="str">
        <f aca="false">IF(Q578="","",Q578)</f>
        <v/>
      </c>
      <c r="C578" s="26" t="str">
        <f aca="false">IF(E578="","",CONCATENATE("L",A578))</f>
        <v/>
      </c>
      <c r="D578" s="27"/>
      <c r="E578" s="42"/>
      <c r="F578" s="39" t="str">
        <f aca="false">IF(E578="","",TRIM(#REF!))</f>
        <v/>
      </c>
      <c r="G578" s="40" t="str">
        <f aca="false">IF(E578="","",TRIM(UPPER(#REF!)))</f>
        <v/>
      </c>
      <c r="H578" s="44"/>
      <c r="I578" s="44"/>
      <c r="J578" s="43"/>
      <c r="K578" s="41"/>
      <c r="L578" s="41"/>
      <c r="M578" s="45"/>
      <c r="N578" s="42"/>
      <c r="O578" s="42"/>
      <c r="Q578" s="20" t="str">
        <f aca="false">IF(AND(R578="",S578="",U578=""),"",IF(OR(R578=1,S578=1),"ERRORI / ANOMALIE","OK"))</f>
        <v/>
      </c>
      <c r="R578" s="21" t="str">
        <f aca="false">IF(U578="","",IF(SUM(X578:AC578)+SUM(AF578:AP578)&gt;0,1,""))</f>
        <v/>
      </c>
      <c r="S578" s="21" t="str">
        <f aca="false">IF(U578="","",IF(_xlfn.IFNA(VLOOKUP(CONCATENATE(C578," ",1),Partecipanti!AE$10:AF$1203,2,0),1)=1,"",1))</f>
        <v/>
      </c>
      <c r="U578" s="36" t="str">
        <f aca="false">TRIM(E578)</f>
        <v/>
      </c>
      <c r="V578" s="36"/>
      <c r="W578" s="36" t="str">
        <f aca="false">IF(R578="","",1)</f>
        <v/>
      </c>
      <c r="X578" s="36" t="str">
        <f aca="false">IF(U578="","",IF(COUNTIF(U$7:U$601,U578)=1,"",COUNTIF(U$7:U$601,U578)))</f>
        <v/>
      </c>
      <c r="Y578" s="36" t="str">
        <f aca="false">IF(X578="","",IF(X578&gt;1,1,""))</f>
        <v/>
      </c>
      <c r="Z578" s="36" t="str">
        <f aca="false">IF(U578="","",IF(LEN(TRIM(U578))&lt;&gt;10,1,""))</f>
        <v/>
      </c>
      <c r="AB578" s="36" t="str">
        <f aca="false">IF(U578="","",IF(OR(LEN(TRIM(H578))&gt;250,LEN(TRIM(H578))&lt;1),1,""))</f>
        <v/>
      </c>
      <c r="AC578" s="36" t="str">
        <f aca="false">IF(U578="","",IF(OR(LEN(TRIM(H578))&gt;220,LEN(TRIM(H578))&lt;1),1,""))</f>
        <v/>
      </c>
      <c r="AD578" s="37" t="str">
        <f aca="false">IF(U578="","",LEN(TRIM(H578)))</f>
        <v/>
      </c>
      <c r="AF578" s="36" t="str">
        <f aca="false">IF(I578="","",_xlfn.IFNA(VLOOKUP(I578,TabelleFisse!$B$4:$C$21,2,0),1))</f>
        <v/>
      </c>
      <c r="AH578" s="36" t="str">
        <f aca="false">IF(U578="","",IF(OR(ISNUMBER(J578)=0,J578&lt;0),1,""))</f>
        <v/>
      </c>
      <c r="AI578" s="36" t="str">
        <f aca="false">IF(U578="","",IF(OR(ISNUMBER(M578)=0,M578&lt;0),1,""))</f>
        <v/>
      </c>
      <c r="AK578" s="36" t="str">
        <f aca="false">IF(OR(U578="",K578=""),"",IF(OR(K578&lt;TabelleFisse!E$4,K578&gt;TabelleFisse!E$5),1,""))</f>
        <v/>
      </c>
      <c r="AL578" s="36" t="str">
        <f aca="false">IF(OR(U578="",L578=""),"",IF(OR(L578&lt;TabelleFisse!E$4,L578&gt;TabelleFisse!E$5),1,""))</f>
        <v/>
      </c>
      <c r="AM578" s="36" t="str">
        <f aca="false">IF(OR(U578="",K578=""),"",IF(K578&gt;TabelleFisse!E$6,1,""))</f>
        <v/>
      </c>
      <c r="AN578" s="36" t="str">
        <f aca="false">IF(OR(U578="",L578=""),"",IF(L578&gt;TabelleFisse!E$6,1,""))</f>
        <v/>
      </c>
      <c r="AP578" s="36" t="str">
        <f aca="false">IF(U578="","",_xlfn.IFNA(VLOOKUP(C578,Partecipanti!$N$10:$O$1203,2,0),1))</f>
        <v/>
      </c>
      <c r="AS578" s="37" t="str">
        <f aca="false">IF(R578=1,CONCATENATE(C578," ",1),"")</f>
        <v/>
      </c>
    </row>
    <row r="579" customFormat="false" ht="100.5" hidden="false" customHeight="true" outlineLevel="0" collapsed="false">
      <c r="A579" s="25" t="s">
        <v>862</v>
      </c>
      <c r="B579" s="21" t="str">
        <f aca="false">IF(Q579="","",Q579)</f>
        <v/>
      </c>
      <c r="C579" s="26" t="str">
        <f aca="false">IF(E579="","",CONCATENATE("L",A579))</f>
        <v/>
      </c>
      <c r="D579" s="27"/>
      <c r="E579" s="42"/>
      <c r="F579" s="39" t="str">
        <f aca="false">IF(E579="","",TRIM(#REF!))</f>
        <v/>
      </c>
      <c r="G579" s="40" t="str">
        <f aca="false">IF(E579="","",TRIM(UPPER(#REF!)))</f>
        <v/>
      </c>
      <c r="H579" s="44"/>
      <c r="I579" s="44"/>
      <c r="J579" s="43"/>
      <c r="K579" s="41"/>
      <c r="L579" s="41"/>
      <c r="M579" s="45"/>
      <c r="N579" s="42"/>
      <c r="O579" s="42"/>
      <c r="Q579" s="20" t="str">
        <f aca="false">IF(AND(R579="",S579="",U579=""),"",IF(OR(R579=1,S579=1),"ERRORI / ANOMALIE","OK"))</f>
        <v/>
      </c>
      <c r="R579" s="21" t="str">
        <f aca="false">IF(U579="","",IF(SUM(X579:AC579)+SUM(AF579:AP579)&gt;0,1,""))</f>
        <v/>
      </c>
      <c r="S579" s="21" t="str">
        <f aca="false">IF(U579="","",IF(_xlfn.IFNA(VLOOKUP(CONCATENATE(C579," ",1),Partecipanti!AE$10:AF$1203,2,0),1)=1,"",1))</f>
        <v/>
      </c>
      <c r="U579" s="36" t="str">
        <f aca="false">TRIM(E579)</f>
        <v/>
      </c>
      <c r="V579" s="36"/>
      <c r="W579" s="36" t="str">
        <f aca="false">IF(R579="","",1)</f>
        <v/>
      </c>
      <c r="X579" s="36" t="str">
        <f aca="false">IF(U579="","",IF(COUNTIF(U$7:U$601,U579)=1,"",COUNTIF(U$7:U$601,U579)))</f>
        <v/>
      </c>
      <c r="Y579" s="36" t="str">
        <f aca="false">IF(X579="","",IF(X579&gt;1,1,""))</f>
        <v/>
      </c>
      <c r="Z579" s="36" t="str">
        <f aca="false">IF(U579="","",IF(LEN(TRIM(U579))&lt;&gt;10,1,""))</f>
        <v/>
      </c>
      <c r="AB579" s="36" t="str">
        <f aca="false">IF(U579="","",IF(OR(LEN(TRIM(H579))&gt;250,LEN(TRIM(H579))&lt;1),1,""))</f>
        <v/>
      </c>
      <c r="AC579" s="36" t="str">
        <f aca="false">IF(U579="","",IF(OR(LEN(TRIM(H579))&gt;220,LEN(TRIM(H579))&lt;1),1,""))</f>
        <v/>
      </c>
      <c r="AD579" s="37" t="str">
        <f aca="false">IF(U579="","",LEN(TRIM(H579)))</f>
        <v/>
      </c>
      <c r="AF579" s="36" t="str">
        <f aca="false">IF(I579="","",_xlfn.IFNA(VLOOKUP(I579,TabelleFisse!$B$4:$C$21,2,0),1))</f>
        <v/>
      </c>
      <c r="AH579" s="36" t="str">
        <f aca="false">IF(U579="","",IF(OR(ISNUMBER(J579)=0,J579&lt;0),1,""))</f>
        <v/>
      </c>
      <c r="AI579" s="36" t="str">
        <f aca="false">IF(U579="","",IF(OR(ISNUMBER(M579)=0,M579&lt;0),1,""))</f>
        <v/>
      </c>
      <c r="AK579" s="36" t="str">
        <f aca="false">IF(OR(U579="",K579=""),"",IF(OR(K579&lt;TabelleFisse!E$4,K579&gt;TabelleFisse!E$5),1,""))</f>
        <v/>
      </c>
      <c r="AL579" s="36" t="str">
        <f aca="false">IF(OR(U579="",L579=""),"",IF(OR(L579&lt;TabelleFisse!E$4,L579&gt;TabelleFisse!E$5),1,""))</f>
        <v/>
      </c>
      <c r="AM579" s="36" t="str">
        <f aca="false">IF(OR(U579="",K579=""),"",IF(K579&gt;TabelleFisse!E$6,1,""))</f>
        <v/>
      </c>
      <c r="AN579" s="36" t="str">
        <f aca="false">IF(OR(U579="",L579=""),"",IF(L579&gt;TabelleFisse!E$6,1,""))</f>
        <v/>
      </c>
      <c r="AP579" s="36" t="str">
        <f aca="false">IF(U579="","",_xlfn.IFNA(VLOOKUP(C579,Partecipanti!$N$10:$O$1203,2,0),1))</f>
        <v/>
      </c>
      <c r="AS579" s="37" t="str">
        <f aca="false">IF(R579=1,CONCATENATE(C579," ",1),"")</f>
        <v/>
      </c>
    </row>
    <row r="580" customFormat="false" ht="100.5" hidden="false" customHeight="true" outlineLevel="0" collapsed="false">
      <c r="A580" s="25" t="s">
        <v>863</v>
      </c>
      <c r="B580" s="21" t="str">
        <f aca="false">IF(Q580="","",Q580)</f>
        <v/>
      </c>
      <c r="C580" s="26" t="str">
        <f aca="false">IF(E580="","",CONCATENATE("L",A580))</f>
        <v/>
      </c>
      <c r="D580" s="27"/>
      <c r="E580" s="42"/>
      <c r="F580" s="39" t="str">
        <f aca="false">IF(E580="","",TRIM(#REF!))</f>
        <v/>
      </c>
      <c r="G580" s="40" t="str">
        <f aca="false">IF(E580="","",TRIM(UPPER(#REF!)))</f>
        <v/>
      </c>
      <c r="H580" s="44"/>
      <c r="I580" s="44"/>
      <c r="J580" s="43"/>
      <c r="K580" s="41"/>
      <c r="L580" s="41"/>
      <c r="M580" s="45"/>
      <c r="N580" s="42"/>
      <c r="O580" s="42"/>
      <c r="Q580" s="20" t="str">
        <f aca="false">IF(AND(R580="",S580="",U580=""),"",IF(OR(R580=1,S580=1),"ERRORI / ANOMALIE","OK"))</f>
        <v/>
      </c>
      <c r="R580" s="21" t="str">
        <f aca="false">IF(U580="","",IF(SUM(X580:AC580)+SUM(AF580:AP580)&gt;0,1,""))</f>
        <v/>
      </c>
      <c r="S580" s="21" t="str">
        <f aca="false">IF(U580="","",IF(_xlfn.IFNA(VLOOKUP(CONCATENATE(C580," ",1),Partecipanti!AE$10:AF$1203,2,0),1)=1,"",1))</f>
        <v/>
      </c>
      <c r="U580" s="36" t="str">
        <f aca="false">TRIM(E580)</f>
        <v/>
      </c>
      <c r="V580" s="36"/>
      <c r="W580" s="36" t="str">
        <f aca="false">IF(R580="","",1)</f>
        <v/>
      </c>
      <c r="X580" s="36" t="str">
        <f aca="false">IF(U580="","",IF(COUNTIF(U$7:U$601,U580)=1,"",COUNTIF(U$7:U$601,U580)))</f>
        <v/>
      </c>
      <c r="Y580" s="36" t="str">
        <f aca="false">IF(X580="","",IF(X580&gt;1,1,""))</f>
        <v/>
      </c>
      <c r="Z580" s="36" t="str">
        <f aca="false">IF(U580="","",IF(LEN(TRIM(U580))&lt;&gt;10,1,""))</f>
        <v/>
      </c>
      <c r="AB580" s="36" t="str">
        <f aca="false">IF(U580="","",IF(OR(LEN(TRIM(H580))&gt;250,LEN(TRIM(H580))&lt;1),1,""))</f>
        <v/>
      </c>
      <c r="AC580" s="36" t="str">
        <f aca="false">IF(U580="","",IF(OR(LEN(TRIM(H580))&gt;220,LEN(TRIM(H580))&lt;1),1,""))</f>
        <v/>
      </c>
      <c r="AD580" s="37" t="str">
        <f aca="false">IF(U580="","",LEN(TRIM(H580)))</f>
        <v/>
      </c>
      <c r="AF580" s="36" t="str">
        <f aca="false">IF(I580="","",_xlfn.IFNA(VLOOKUP(I580,TabelleFisse!$B$4:$C$21,2,0),1))</f>
        <v/>
      </c>
      <c r="AH580" s="36" t="str">
        <f aca="false">IF(U580="","",IF(OR(ISNUMBER(J580)=0,J580&lt;0),1,""))</f>
        <v/>
      </c>
      <c r="AI580" s="36" t="str">
        <f aca="false">IF(U580="","",IF(OR(ISNUMBER(M580)=0,M580&lt;0),1,""))</f>
        <v/>
      </c>
      <c r="AK580" s="36" t="str">
        <f aca="false">IF(OR(U580="",K580=""),"",IF(OR(K580&lt;TabelleFisse!E$4,K580&gt;TabelleFisse!E$5),1,""))</f>
        <v/>
      </c>
      <c r="AL580" s="36" t="str">
        <f aca="false">IF(OR(U580="",L580=""),"",IF(OR(L580&lt;TabelleFisse!E$4,L580&gt;TabelleFisse!E$5),1,""))</f>
        <v/>
      </c>
      <c r="AM580" s="36" t="str">
        <f aca="false">IF(OR(U580="",K580=""),"",IF(K580&gt;TabelleFisse!E$6,1,""))</f>
        <v/>
      </c>
      <c r="AN580" s="36" t="str">
        <f aca="false">IF(OR(U580="",L580=""),"",IF(L580&gt;TabelleFisse!E$6,1,""))</f>
        <v/>
      </c>
      <c r="AP580" s="36" t="str">
        <f aca="false">IF(U580="","",_xlfn.IFNA(VLOOKUP(C580,Partecipanti!$N$10:$O$1203,2,0),1))</f>
        <v/>
      </c>
      <c r="AS580" s="37" t="str">
        <f aca="false">IF(R580=1,CONCATENATE(C580," ",1),"")</f>
        <v/>
      </c>
    </row>
    <row r="581" customFormat="false" ht="100.5" hidden="false" customHeight="true" outlineLevel="0" collapsed="false">
      <c r="A581" s="25" t="s">
        <v>864</v>
      </c>
      <c r="B581" s="21" t="str">
        <f aca="false">IF(Q581="","",Q581)</f>
        <v/>
      </c>
      <c r="C581" s="26" t="str">
        <f aca="false">IF(E581="","",CONCATENATE("L",A581))</f>
        <v/>
      </c>
      <c r="D581" s="27"/>
      <c r="E581" s="42"/>
      <c r="F581" s="39" t="str">
        <f aca="false">IF(E581="","",TRIM(#REF!))</f>
        <v/>
      </c>
      <c r="G581" s="40" t="str">
        <f aca="false">IF(E581="","",TRIM(UPPER(#REF!)))</f>
        <v/>
      </c>
      <c r="H581" s="44"/>
      <c r="I581" s="44"/>
      <c r="J581" s="43"/>
      <c r="K581" s="41"/>
      <c r="L581" s="41"/>
      <c r="M581" s="45"/>
      <c r="N581" s="42"/>
      <c r="O581" s="42"/>
      <c r="Q581" s="20" t="str">
        <f aca="false">IF(AND(R581="",S581="",U581=""),"",IF(OR(R581=1,S581=1),"ERRORI / ANOMALIE","OK"))</f>
        <v/>
      </c>
      <c r="R581" s="21" t="str">
        <f aca="false">IF(U581="","",IF(SUM(X581:AC581)+SUM(AF581:AP581)&gt;0,1,""))</f>
        <v/>
      </c>
      <c r="S581" s="21" t="str">
        <f aca="false">IF(U581="","",IF(_xlfn.IFNA(VLOOKUP(CONCATENATE(C581," ",1),Partecipanti!AE$10:AF$1203,2,0),1)=1,"",1))</f>
        <v/>
      </c>
      <c r="U581" s="36" t="str">
        <f aca="false">TRIM(E581)</f>
        <v/>
      </c>
      <c r="V581" s="36"/>
      <c r="W581" s="36" t="str">
        <f aca="false">IF(R581="","",1)</f>
        <v/>
      </c>
      <c r="X581" s="36" t="str">
        <f aca="false">IF(U581="","",IF(COUNTIF(U$7:U$601,U581)=1,"",COUNTIF(U$7:U$601,U581)))</f>
        <v/>
      </c>
      <c r="Y581" s="36" t="str">
        <f aca="false">IF(X581="","",IF(X581&gt;1,1,""))</f>
        <v/>
      </c>
      <c r="Z581" s="36" t="str">
        <f aca="false">IF(U581="","",IF(LEN(TRIM(U581))&lt;&gt;10,1,""))</f>
        <v/>
      </c>
      <c r="AB581" s="36" t="str">
        <f aca="false">IF(U581="","",IF(OR(LEN(TRIM(H581))&gt;250,LEN(TRIM(H581))&lt;1),1,""))</f>
        <v/>
      </c>
      <c r="AC581" s="36" t="str">
        <f aca="false">IF(U581="","",IF(OR(LEN(TRIM(H581))&gt;220,LEN(TRIM(H581))&lt;1),1,""))</f>
        <v/>
      </c>
      <c r="AD581" s="37" t="str">
        <f aca="false">IF(U581="","",LEN(TRIM(H581)))</f>
        <v/>
      </c>
      <c r="AF581" s="36" t="str">
        <f aca="false">IF(I581="","",_xlfn.IFNA(VLOOKUP(I581,TabelleFisse!$B$4:$C$21,2,0),1))</f>
        <v/>
      </c>
      <c r="AH581" s="36" t="str">
        <f aca="false">IF(U581="","",IF(OR(ISNUMBER(J581)=0,J581&lt;0),1,""))</f>
        <v/>
      </c>
      <c r="AI581" s="36" t="str">
        <f aca="false">IF(U581="","",IF(OR(ISNUMBER(M581)=0,M581&lt;0),1,""))</f>
        <v/>
      </c>
      <c r="AK581" s="36" t="str">
        <f aca="false">IF(OR(U581="",K581=""),"",IF(OR(K581&lt;TabelleFisse!E$4,K581&gt;TabelleFisse!E$5),1,""))</f>
        <v/>
      </c>
      <c r="AL581" s="36" t="str">
        <f aca="false">IF(OR(U581="",L581=""),"",IF(OR(L581&lt;TabelleFisse!E$4,L581&gt;TabelleFisse!E$5),1,""))</f>
        <v/>
      </c>
      <c r="AM581" s="36" t="str">
        <f aca="false">IF(OR(U581="",K581=""),"",IF(K581&gt;TabelleFisse!E$6,1,""))</f>
        <v/>
      </c>
      <c r="AN581" s="36" t="str">
        <f aca="false">IF(OR(U581="",L581=""),"",IF(L581&gt;TabelleFisse!E$6,1,""))</f>
        <v/>
      </c>
      <c r="AP581" s="36" t="str">
        <f aca="false">IF(U581="","",_xlfn.IFNA(VLOOKUP(C581,Partecipanti!$N$10:$O$1203,2,0),1))</f>
        <v/>
      </c>
      <c r="AS581" s="37" t="str">
        <f aca="false">IF(R581=1,CONCATENATE(C581," ",1),"")</f>
        <v/>
      </c>
    </row>
    <row r="582" customFormat="false" ht="100.5" hidden="false" customHeight="true" outlineLevel="0" collapsed="false">
      <c r="A582" s="25" t="s">
        <v>865</v>
      </c>
      <c r="B582" s="21" t="str">
        <f aca="false">IF(Q582="","",Q582)</f>
        <v/>
      </c>
      <c r="C582" s="26" t="str">
        <f aca="false">IF(E582="","",CONCATENATE("L",A582))</f>
        <v/>
      </c>
      <c r="D582" s="27"/>
      <c r="E582" s="42"/>
      <c r="F582" s="39" t="str">
        <f aca="false">IF(E582="","",TRIM(#REF!))</f>
        <v/>
      </c>
      <c r="G582" s="40" t="str">
        <f aca="false">IF(E582="","",TRIM(UPPER(#REF!)))</f>
        <v/>
      </c>
      <c r="H582" s="44"/>
      <c r="I582" s="44"/>
      <c r="J582" s="43"/>
      <c r="K582" s="41"/>
      <c r="L582" s="41"/>
      <c r="M582" s="45"/>
      <c r="N582" s="42"/>
      <c r="O582" s="42"/>
      <c r="Q582" s="20" t="str">
        <f aca="false">IF(AND(R582="",S582="",U582=""),"",IF(OR(R582=1,S582=1),"ERRORI / ANOMALIE","OK"))</f>
        <v/>
      </c>
      <c r="R582" s="21" t="str">
        <f aca="false">IF(U582="","",IF(SUM(X582:AC582)+SUM(AF582:AP582)&gt;0,1,""))</f>
        <v/>
      </c>
      <c r="S582" s="21" t="str">
        <f aca="false">IF(U582="","",IF(_xlfn.IFNA(VLOOKUP(CONCATENATE(C582," ",1),Partecipanti!AE$10:AF$1203,2,0),1)=1,"",1))</f>
        <v/>
      </c>
      <c r="U582" s="36" t="str">
        <f aca="false">TRIM(E582)</f>
        <v/>
      </c>
      <c r="V582" s="36"/>
      <c r="W582" s="36" t="str">
        <f aca="false">IF(R582="","",1)</f>
        <v/>
      </c>
      <c r="X582" s="36" t="str">
        <f aca="false">IF(U582="","",IF(COUNTIF(U$7:U$601,U582)=1,"",COUNTIF(U$7:U$601,U582)))</f>
        <v/>
      </c>
      <c r="Y582" s="36" t="str">
        <f aca="false">IF(X582="","",IF(X582&gt;1,1,""))</f>
        <v/>
      </c>
      <c r="Z582" s="36" t="str">
        <f aca="false">IF(U582="","",IF(LEN(TRIM(U582))&lt;&gt;10,1,""))</f>
        <v/>
      </c>
      <c r="AB582" s="36" t="str">
        <f aca="false">IF(U582="","",IF(OR(LEN(TRIM(H582))&gt;250,LEN(TRIM(H582))&lt;1),1,""))</f>
        <v/>
      </c>
      <c r="AC582" s="36" t="str">
        <f aca="false">IF(U582="","",IF(OR(LEN(TRIM(H582))&gt;220,LEN(TRIM(H582))&lt;1),1,""))</f>
        <v/>
      </c>
      <c r="AD582" s="37" t="str">
        <f aca="false">IF(U582="","",LEN(TRIM(H582)))</f>
        <v/>
      </c>
      <c r="AF582" s="36" t="str">
        <f aca="false">IF(I582="","",_xlfn.IFNA(VLOOKUP(I582,TabelleFisse!$B$4:$C$21,2,0),1))</f>
        <v/>
      </c>
      <c r="AH582" s="36" t="str">
        <f aca="false">IF(U582="","",IF(OR(ISNUMBER(J582)=0,J582&lt;0),1,""))</f>
        <v/>
      </c>
      <c r="AI582" s="36" t="str">
        <f aca="false">IF(U582="","",IF(OR(ISNUMBER(M582)=0,M582&lt;0),1,""))</f>
        <v/>
      </c>
      <c r="AK582" s="36" t="str">
        <f aca="false">IF(OR(U582="",K582=""),"",IF(OR(K582&lt;TabelleFisse!E$4,K582&gt;TabelleFisse!E$5),1,""))</f>
        <v/>
      </c>
      <c r="AL582" s="36" t="str">
        <f aca="false">IF(OR(U582="",L582=""),"",IF(OR(L582&lt;TabelleFisse!E$4,L582&gt;TabelleFisse!E$5),1,""))</f>
        <v/>
      </c>
      <c r="AM582" s="36" t="str">
        <f aca="false">IF(OR(U582="",K582=""),"",IF(K582&gt;TabelleFisse!E$6,1,""))</f>
        <v/>
      </c>
      <c r="AN582" s="36" t="str">
        <f aca="false">IF(OR(U582="",L582=""),"",IF(L582&gt;TabelleFisse!E$6,1,""))</f>
        <v/>
      </c>
      <c r="AP582" s="36" t="str">
        <f aca="false">IF(U582="","",_xlfn.IFNA(VLOOKUP(C582,Partecipanti!$N$10:$O$1203,2,0),1))</f>
        <v/>
      </c>
      <c r="AS582" s="37" t="str">
        <f aca="false">IF(R582=1,CONCATENATE(C582," ",1),"")</f>
        <v/>
      </c>
    </row>
    <row r="583" customFormat="false" ht="100.5" hidden="false" customHeight="true" outlineLevel="0" collapsed="false">
      <c r="A583" s="25" t="s">
        <v>866</v>
      </c>
      <c r="B583" s="21" t="str">
        <f aca="false">IF(Q583="","",Q583)</f>
        <v/>
      </c>
      <c r="C583" s="26" t="str">
        <f aca="false">IF(E583="","",CONCATENATE("L",A583))</f>
        <v/>
      </c>
      <c r="D583" s="27"/>
      <c r="E583" s="42"/>
      <c r="F583" s="39" t="str">
        <f aca="false">IF(E583="","",TRIM(#REF!))</f>
        <v/>
      </c>
      <c r="G583" s="40" t="str">
        <f aca="false">IF(E583="","",TRIM(UPPER(#REF!)))</f>
        <v/>
      </c>
      <c r="H583" s="44"/>
      <c r="I583" s="44"/>
      <c r="J583" s="43"/>
      <c r="K583" s="41"/>
      <c r="L583" s="41"/>
      <c r="M583" s="45"/>
      <c r="N583" s="42"/>
      <c r="O583" s="42"/>
      <c r="Q583" s="20" t="str">
        <f aca="false">IF(AND(R583="",S583="",U583=""),"",IF(OR(R583=1,S583=1),"ERRORI / ANOMALIE","OK"))</f>
        <v/>
      </c>
      <c r="R583" s="21" t="str">
        <f aca="false">IF(U583="","",IF(SUM(X583:AC583)+SUM(AF583:AP583)&gt;0,1,""))</f>
        <v/>
      </c>
      <c r="S583" s="21" t="str">
        <f aca="false">IF(U583="","",IF(_xlfn.IFNA(VLOOKUP(CONCATENATE(C583," ",1),Partecipanti!AE$10:AF$1203,2,0),1)=1,"",1))</f>
        <v/>
      </c>
      <c r="U583" s="36" t="str">
        <f aca="false">TRIM(E583)</f>
        <v/>
      </c>
      <c r="V583" s="36"/>
      <c r="W583" s="36" t="str">
        <f aca="false">IF(R583="","",1)</f>
        <v/>
      </c>
      <c r="X583" s="36" t="str">
        <f aca="false">IF(U583="","",IF(COUNTIF(U$7:U$601,U583)=1,"",COUNTIF(U$7:U$601,U583)))</f>
        <v/>
      </c>
      <c r="Y583" s="36" t="str">
        <f aca="false">IF(X583="","",IF(X583&gt;1,1,""))</f>
        <v/>
      </c>
      <c r="Z583" s="36" t="str">
        <f aca="false">IF(U583="","",IF(LEN(TRIM(U583))&lt;&gt;10,1,""))</f>
        <v/>
      </c>
      <c r="AB583" s="36" t="str">
        <f aca="false">IF(U583="","",IF(OR(LEN(TRIM(H583))&gt;250,LEN(TRIM(H583))&lt;1),1,""))</f>
        <v/>
      </c>
      <c r="AC583" s="36" t="str">
        <f aca="false">IF(U583="","",IF(OR(LEN(TRIM(H583))&gt;220,LEN(TRIM(H583))&lt;1),1,""))</f>
        <v/>
      </c>
      <c r="AD583" s="37" t="str">
        <f aca="false">IF(U583="","",LEN(TRIM(H583)))</f>
        <v/>
      </c>
      <c r="AF583" s="36" t="str">
        <f aca="false">IF(I583="","",_xlfn.IFNA(VLOOKUP(I583,TabelleFisse!$B$4:$C$21,2,0),1))</f>
        <v/>
      </c>
      <c r="AH583" s="36" t="str">
        <f aca="false">IF(U583="","",IF(OR(ISNUMBER(J583)=0,J583&lt;0),1,""))</f>
        <v/>
      </c>
      <c r="AI583" s="36" t="str">
        <f aca="false">IF(U583="","",IF(OR(ISNUMBER(M583)=0,M583&lt;0),1,""))</f>
        <v/>
      </c>
      <c r="AK583" s="36" t="str">
        <f aca="false">IF(OR(U583="",K583=""),"",IF(OR(K583&lt;TabelleFisse!E$4,K583&gt;TabelleFisse!E$5),1,""))</f>
        <v/>
      </c>
      <c r="AL583" s="36" t="str">
        <f aca="false">IF(OR(U583="",L583=""),"",IF(OR(L583&lt;TabelleFisse!E$4,L583&gt;TabelleFisse!E$5),1,""))</f>
        <v/>
      </c>
      <c r="AM583" s="36" t="str">
        <f aca="false">IF(OR(U583="",K583=""),"",IF(K583&gt;TabelleFisse!E$6,1,""))</f>
        <v/>
      </c>
      <c r="AN583" s="36" t="str">
        <f aca="false">IF(OR(U583="",L583=""),"",IF(L583&gt;TabelleFisse!E$6,1,""))</f>
        <v/>
      </c>
      <c r="AP583" s="36" t="str">
        <f aca="false">IF(U583="","",_xlfn.IFNA(VLOOKUP(C583,Partecipanti!$N$10:$O$1203,2,0),1))</f>
        <v/>
      </c>
      <c r="AS583" s="37" t="str">
        <f aca="false">IF(R583=1,CONCATENATE(C583," ",1),"")</f>
        <v/>
      </c>
    </row>
    <row r="584" customFormat="false" ht="100.5" hidden="false" customHeight="true" outlineLevel="0" collapsed="false">
      <c r="A584" s="25" t="s">
        <v>867</v>
      </c>
      <c r="B584" s="21" t="str">
        <f aca="false">IF(Q584="","",Q584)</f>
        <v/>
      </c>
      <c r="C584" s="26" t="str">
        <f aca="false">IF(E584="","",CONCATENATE("L",A584))</f>
        <v/>
      </c>
      <c r="D584" s="27"/>
      <c r="E584" s="42"/>
      <c r="F584" s="39" t="str">
        <f aca="false">IF(E584="","",TRIM(#REF!))</f>
        <v/>
      </c>
      <c r="G584" s="40" t="str">
        <f aca="false">IF(E584="","",TRIM(UPPER(#REF!)))</f>
        <v/>
      </c>
      <c r="H584" s="44"/>
      <c r="I584" s="44"/>
      <c r="J584" s="43"/>
      <c r="K584" s="41"/>
      <c r="L584" s="41"/>
      <c r="M584" s="45"/>
      <c r="N584" s="42"/>
      <c r="O584" s="42"/>
      <c r="Q584" s="20" t="str">
        <f aca="false">IF(AND(R584="",S584="",U584=""),"",IF(OR(R584=1,S584=1),"ERRORI / ANOMALIE","OK"))</f>
        <v/>
      </c>
      <c r="R584" s="21" t="str">
        <f aca="false">IF(U584="","",IF(SUM(X584:AC584)+SUM(AF584:AP584)&gt;0,1,""))</f>
        <v/>
      </c>
      <c r="S584" s="21" t="str">
        <f aca="false">IF(U584="","",IF(_xlfn.IFNA(VLOOKUP(CONCATENATE(C584," ",1),Partecipanti!AE$10:AF$1203,2,0),1)=1,"",1))</f>
        <v/>
      </c>
      <c r="U584" s="36" t="str">
        <f aca="false">TRIM(E584)</f>
        <v/>
      </c>
      <c r="V584" s="36"/>
      <c r="W584" s="36" t="str">
        <f aca="false">IF(R584="","",1)</f>
        <v/>
      </c>
      <c r="X584" s="36" t="str">
        <f aca="false">IF(U584="","",IF(COUNTIF(U$7:U$601,U584)=1,"",COUNTIF(U$7:U$601,U584)))</f>
        <v/>
      </c>
      <c r="Y584" s="36" t="str">
        <f aca="false">IF(X584="","",IF(X584&gt;1,1,""))</f>
        <v/>
      </c>
      <c r="Z584" s="36" t="str">
        <f aca="false">IF(U584="","",IF(LEN(TRIM(U584))&lt;&gt;10,1,""))</f>
        <v/>
      </c>
      <c r="AB584" s="36" t="str">
        <f aca="false">IF(U584="","",IF(OR(LEN(TRIM(H584))&gt;250,LEN(TRIM(H584))&lt;1),1,""))</f>
        <v/>
      </c>
      <c r="AC584" s="36" t="str">
        <f aca="false">IF(U584="","",IF(OR(LEN(TRIM(H584))&gt;220,LEN(TRIM(H584))&lt;1),1,""))</f>
        <v/>
      </c>
      <c r="AD584" s="37" t="str">
        <f aca="false">IF(U584="","",LEN(TRIM(H584)))</f>
        <v/>
      </c>
      <c r="AF584" s="36" t="str">
        <f aca="false">IF(I584="","",_xlfn.IFNA(VLOOKUP(I584,TabelleFisse!$B$4:$C$21,2,0),1))</f>
        <v/>
      </c>
      <c r="AH584" s="36" t="str">
        <f aca="false">IF(U584="","",IF(OR(ISNUMBER(J584)=0,J584&lt;0),1,""))</f>
        <v/>
      </c>
      <c r="AI584" s="36" t="str">
        <f aca="false">IF(U584="","",IF(OR(ISNUMBER(M584)=0,M584&lt;0),1,""))</f>
        <v/>
      </c>
      <c r="AK584" s="36" t="str">
        <f aca="false">IF(OR(U584="",K584=""),"",IF(OR(K584&lt;TabelleFisse!E$4,K584&gt;TabelleFisse!E$5),1,""))</f>
        <v/>
      </c>
      <c r="AL584" s="36" t="str">
        <f aca="false">IF(OR(U584="",L584=""),"",IF(OR(L584&lt;TabelleFisse!E$4,L584&gt;TabelleFisse!E$5),1,""))</f>
        <v/>
      </c>
      <c r="AM584" s="36" t="str">
        <f aca="false">IF(OR(U584="",K584=""),"",IF(K584&gt;TabelleFisse!E$6,1,""))</f>
        <v/>
      </c>
      <c r="AN584" s="36" t="str">
        <f aca="false">IF(OR(U584="",L584=""),"",IF(L584&gt;TabelleFisse!E$6,1,""))</f>
        <v/>
      </c>
      <c r="AP584" s="36" t="str">
        <f aca="false">IF(U584="","",_xlfn.IFNA(VLOOKUP(C584,Partecipanti!$N$10:$O$1203,2,0),1))</f>
        <v/>
      </c>
      <c r="AS584" s="37" t="str">
        <f aca="false">IF(R584=1,CONCATENATE(C584," ",1),"")</f>
        <v/>
      </c>
    </row>
    <row r="585" customFormat="false" ht="100.5" hidden="false" customHeight="true" outlineLevel="0" collapsed="false">
      <c r="A585" s="25" t="s">
        <v>868</v>
      </c>
      <c r="B585" s="21" t="str">
        <f aca="false">IF(Q585="","",Q585)</f>
        <v/>
      </c>
      <c r="C585" s="26" t="str">
        <f aca="false">IF(E585="","",CONCATENATE("L",A585))</f>
        <v/>
      </c>
      <c r="D585" s="27"/>
      <c r="E585" s="42"/>
      <c r="F585" s="39" t="str">
        <f aca="false">IF(E585="","",TRIM(#REF!))</f>
        <v/>
      </c>
      <c r="G585" s="40" t="str">
        <f aca="false">IF(E585="","",TRIM(UPPER(#REF!)))</f>
        <v/>
      </c>
      <c r="H585" s="44"/>
      <c r="I585" s="44"/>
      <c r="J585" s="43"/>
      <c r="K585" s="41"/>
      <c r="L585" s="41"/>
      <c r="M585" s="45"/>
      <c r="N585" s="42"/>
      <c r="O585" s="42"/>
      <c r="Q585" s="20" t="str">
        <f aca="false">IF(AND(R585="",S585="",U585=""),"",IF(OR(R585=1,S585=1),"ERRORI / ANOMALIE","OK"))</f>
        <v/>
      </c>
      <c r="R585" s="21" t="str">
        <f aca="false">IF(U585="","",IF(SUM(X585:AC585)+SUM(AF585:AP585)&gt;0,1,""))</f>
        <v/>
      </c>
      <c r="S585" s="21" t="str">
        <f aca="false">IF(U585="","",IF(_xlfn.IFNA(VLOOKUP(CONCATENATE(C585," ",1),Partecipanti!AE$10:AF$1203,2,0),1)=1,"",1))</f>
        <v/>
      </c>
      <c r="U585" s="36" t="str">
        <f aca="false">TRIM(E585)</f>
        <v/>
      </c>
      <c r="V585" s="36"/>
      <c r="W585" s="36" t="str">
        <f aca="false">IF(R585="","",1)</f>
        <v/>
      </c>
      <c r="X585" s="36" t="str">
        <f aca="false">IF(U585="","",IF(COUNTIF(U$7:U$601,U585)=1,"",COUNTIF(U$7:U$601,U585)))</f>
        <v/>
      </c>
      <c r="Y585" s="36" t="str">
        <f aca="false">IF(X585="","",IF(X585&gt;1,1,""))</f>
        <v/>
      </c>
      <c r="Z585" s="36" t="str">
        <f aca="false">IF(U585="","",IF(LEN(TRIM(U585))&lt;&gt;10,1,""))</f>
        <v/>
      </c>
      <c r="AB585" s="36" t="str">
        <f aca="false">IF(U585="","",IF(OR(LEN(TRIM(H585))&gt;250,LEN(TRIM(H585))&lt;1),1,""))</f>
        <v/>
      </c>
      <c r="AC585" s="36" t="str">
        <f aca="false">IF(U585="","",IF(OR(LEN(TRIM(H585))&gt;220,LEN(TRIM(H585))&lt;1),1,""))</f>
        <v/>
      </c>
      <c r="AD585" s="37" t="str">
        <f aca="false">IF(U585="","",LEN(TRIM(H585)))</f>
        <v/>
      </c>
      <c r="AF585" s="36" t="str">
        <f aca="false">IF(I585="","",_xlfn.IFNA(VLOOKUP(I585,TabelleFisse!$B$4:$C$21,2,0),1))</f>
        <v/>
      </c>
      <c r="AH585" s="36" t="str">
        <f aca="false">IF(U585="","",IF(OR(ISNUMBER(J585)=0,J585&lt;0),1,""))</f>
        <v/>
      </c>
      <c r="AI585" s="36" t="str">
        <f aca="false">IF(U585="","",IF(OR(ISNUMBER(M585)=0,M585&lt;0),1,""))</f>
        <v/>
      </c>
      <c r="AK585" s="36" t="str">
        <f aca="false">IF(OR(U585="",K585=""),"",IF(OR(K585&lt;TabelleFisse!E$4,K585&gt;TabelleFisse!E$5),1,""))</f>
        <v/>
      </c>
      <c r="AL585" s="36" t="str">
        <f aca="false">IF(OR(U585="",L585=""),"",IF(OR(L585&lt;TabelleFisse!E$4,L585&gt;TabelleFisse!E$5),1,""))</f>
        <v/>
      </c>
      <c r="AM585" s="36" t="str">
        <f aca="false">IF(OR(U585="",K585=""),"",IF(K585&gt;TabelleFisse!E$6,1,""))</f>
        <v/>
      </c>
      <c r="AN585" s="36" t="str">
        <f aca="false">IF(OR(U585="",L585=""),"",IF(L585&gt;TabelleFisse!E$6,1,""))</f>
        <v/>
      </c>
      <c r="AP585" s="36" t="str">
        <f aca="false">IF(U585="","",_xlfn.IFNA(VLOOKUP(C585,Partecipanti!$N$10:$O$1203,2,0),1))</f>
        <v/>
      </c>
      <c r="AS585" s="37" t="str">
        <f aca="false">IF(R585=1,CONCATENATE(C585," ",1),"")</f>
        <v/>
      </c>
    </row>
    <row r="586" customFormat="false" ht="100.5" hidden="false" customHeight="true" outlineLevel="0" collapsed="false">
      <c r="A586" s="25" t="s">
        <v>869</v>
      </c>
      <c r="B586" s="21" t="str">
        <f aca="false">IF(Q586="","",Q586)</f>
        <v/>
      </c>
      <c r="C586" s="26" t="str">
        <f aca="false">IF(E586="","",CONCATENATE("L",A586))</f>
        <v/>
      </c>
      <c r="D586" s="27"/>
      <c r="E586" s="42"/>
      <c r="F586" s="39" t="str">
        <f aca="false">IF(E586="","",TRIM(#REF!))</f>
        <v/>
      </c>
      <c r="G586" s="40" t="str">
        <f aca="false">IF(E586="","",TRIM(UPPER(#REF!)))</f>
        <v/>
      </c>
      <c r="H586" s="44"/>
      <c r="I586" s="44"/>
      <c r="J586" s="43"/>
      <c r="K586" s="41"/>
      <c r="L586" s="41"/>
      <c r="M586" s="45"/>
      <c r="N586" s="42"/>
      <c r="O586" s="42"/>
      <c r="Q586" s="20" t="str">
        <f aca="false">IF(AND(R586="",S586="",U586=""),"",IF(OR(R586=1,S586=1),"ERRORI / ANOMALIE","OK"))</f>
        <v/>
      </c>
      <c r="R586" s="21" t="str">
        <f aca="false">IF(U586="","",IF(SUM(X586:AC586)+SUM(AF586:AP586)&gt;0,1,""))</f>
        <v/>
      </c>
      <c r="S586" s="21" t="str">
        <f aca="false">IF(U586="","",IF(_xlfn.IFNA(VLOOKUP(CONCATENATE(C586," ",1),Partecipanti!AE$10:AF$1203,2,0),1)=1,"",1))</f>
        <v/>
      </c>
      <c r="U586" s="36" t="str">
        <f aca="false">TRIM(E586)</f>
        <v/>
      </c>
      <c r="V586" s="36"/>
      <c r="W586" s="36" t="str">
        <f aca="false">IF(R586="","",1)</f>
        <v/>
      </c>
      <c r="X586" s="36" t="str">
        <f aca="false">IF(U586="","",IF(COUNTIF(U$7:U$601,U586)=1,"",COUNTIF(U$7:U$601,U586)))</f>
        <v/>
      </c>
      <c r="Y586" s="36" t="str">
        <f aca="false">IF(X586="","",IF(X586&gt;1,1,""))</f>
        <v/>
      </c>
      <c r="Z586" s="36" t="str">
        <f aca="false">IF(U586="","",IF(LEN(TRIM(U586))&lt;&gt;10,1,""))</f>
        <v/>
      </c>
      <c r="AB586" s="36" t="str">
        <f aca="false">IF(U586="","",IF(OR(LEN(TRIM(H586))&gt;250,LEN(TRIM(H586))&lt;1),1,""))</f>
        <v/>
      </c>
      <c r="AC586" s="36" t="str">
        <f aca="false">IF(U586="","",IF(OR(LEN(TRIM(H586))&gt;220,LEN(TRIM(H586))&lt;1),1,""))</f>
        <v/>
      </c>
      <c r="AD586" s="37" t="str">
        <f aca="false">IF(U586="","",LEN(TRIM(H586)))</f>
        <v/>
      </c>
      <c r="AF586" s="36" t="str">
        <f aca="false">IF(I586="","",_xlfn.IFNA(VLOOKUP(I586,TabelleFisse!$B$4:$C$21,2,0),1))</f>
        <v/>
      </c>
      <c r="AH586" s="36" t="str">
        <f aca="false">IF(U586="","",IF(OR(ISNUMBER(J586)=0,J586&lt;0),1,""))</f>
        <v/>
      </c>
      <c r="AI586" s="36" t="str">
        <f aca="false">IF(U586="","",IF(OR(ISNUMBER(M586)=0,M586&lt;0),1,""))</f>
        <v/>
      </c>
      <c r="AK586" s="36" t="str">
        <f aca="false">IF(OR(U586="",K586=""),"",IF(OR(K586&lt;TabelleFisse!E$4,K586&gt;TabelleFisse!E$5),1,""))</f>
        <v/>
      </c>
      <c r="AL586" s="36" t="str">
        <f aca="false">IF(OR(U586="",L586=""),"",IF(OR(L586&lt;TabelleFisse!E$4,L586&gt;TabelleFisse!E$5),1,""))</f>
        <v/>
      </c>
      <c r="AM586" s="36" t="str">
        <f aca="false">IF(OR(U586="",K586=""),"",IF(K586&gt;TabelleFisse!E$6,1,""))</f>
        <v/>
      </c>
      <c r="AN586" s="36" t="str">
        <f aca="false">IF(OR(U586="",L586=""),"",IF(L586&gt;TabelleFisse!E$6,1,""))</f>
        <v/>
      </c>
      <c r="AP586" s="36" t="str">
        <f aca="false">IF(U586="","",_xlfn.IFNA(VLOOKUP(C586,Partecipanti!$N$10:$O$1203,2,0),1))</f>
        <v/>
      </c>
      <c r="AS586" s="37" t="str">
        <f aca="false">IF(R586=1,CONCATENATE(C586," ",1),"")</f>
        <v/>
      </c>
    </row>
    <row r="587" customFormat="false" ht="100.5" hidden="false" customHeight="true" outlineLevel="0" collapsed="false">
      <c r="A587" s="25" t="s">
        <v>870</v>
      </c>
      <c r="B587" s="21" t="str">
        <f aca="false">IF(Q587="","",Q587)</f>
        <v/>
      </c>
      <c r="C587" s="26" t="str">
        <f aca="false">IF(E587="","",CONCATENATE("L",A587))</f>
        <v/>
      </c>
      <c r="D587" s="27"/>
      <c r="E587" s="42"/>
      <c r="F587" s="39" t="str">
        <f aca="false">IF(E587="","",TRIM(#REF!))</f>
        <v/>
      </c>
      <c r="G587" s="40" t="str">
        <f aca="false">IF(E587="","",TRIM(UPPER(#REF!)))</f>
        <v/>
      </c>
      <c r="H587" s="44"/>
      <c r="I587" s="44"/>
      <c r="J587" s="43"/>
      <c r="K587" s="41"/>
      <c r="L587" s="41"/>
      <c r="M587" s="45"/>
      <c r="N587" s="42"/>
      <c r="O587" s="42"/>
      <c r="Q587" s="20" t="str">
        <f aca="false">IF(AND(R587="",S587="",U587=""),"",IF(OR(R587=1,S587=1),"ERRORI / ANOMALIE","OK"))</f>
        <v/>
      </c>
      <c r="R587" s="21" t="str">
        <f aca="false">IF(U587="","",IF(SUM(X587:AC587)+SUM(AF587:AP587)&gt;0,1,""))</f>
        <v/>
      </c>
      <c r="S587" s="21" t="str">
        <f aca="false">IF(U587="","",IF(_xlfn.IFNA(VLOOKUP(CONCATENATE(C587," ",1),Partecipanti!AE$10:AF$1203,2,0),1)=1,"",1))</f>
        <v/>
      </c>
      <c r="U587" s="36" t="str">
        <f aca="false">TRIM(E587)</f>
        <v/>
      </c>
      <c r="V587" s="36"/>
      <c r="W587" s="36" t="str">
        <f aca="false">IF(R587="","",1)</f>
        <v/>
      </c>
      <c r="X587" s="36" t="str">
        <f aca="false">IF(U587="","",IF(COUNTIF(U$7:U$601,U587)=1,"",COUNTIF(U$7:U$601,U587)))</f>
        <v/>
      </c>
      <c r="Y587" s="36" t="str">
        <f aca="false">IF(X587="","",IF(X587&gt;1,1,""))</f>
        <v/>
      </c>
      <c r="Z587" s="36" t="str">
        <f aca="false">IF(U587="","",IF(LEN(TRIM(U587))&lt;&gt;10,1,""))</f>
        <v/>
      </c>
      <c r="AB587" s="36" t="str">
        <f aca="false">IF(U587="","",IF(OR(LEN(TRIM(H587))&gt;250,LEN(TRIM(H587))&lt;1),1,""))</f>
        <v/>
      </c>
      <c r="AC587" s="36" t="str">
        <f aca="false">IF(U587="","",IF(OR(LEN(TRIM(H587))&gt;220,LEN(TRIM(H587))&lt;1),1,""))</f>
        <v/>
      </c>
      <c r="AD587" s="37" t="str">
        <f aca="false">IF(U587="","",LEN(TRIM(H587)))</f>
        <v/>
      </c>
      <c r="AF587" s="36" t="str">
        <f aca="false">IF(I587="","",_xlfn.IFNA(VLOOKUP(I587,TabelleFisse!$B$4:$C$21,2,0),1))</f>
        <v/>
      </c>
      <c r="AH587" s="36" t="str">
        <f aca="false">IF(U587="","",IF(OR(ISNUMBER(J587)=0,J587&lt;0),1,""))</f>
        <v/>
      </c>
      <c r="AI587" s="36" t="str">
        <f aca="false">IF(U587="","",IF(OR(ISNUMBER(M587)=0,M587&lt;0),1,""))</f>
        <v/>
      </c>
      <c r="AK587" s="36" t="str">
        <f aca="false">IF(OR(U587="",K587=""),"",IF(OR(K587&lt;TabelleFisse!E$4,K587&gt;TabelleFisse!E$5),1,""))</f>
        <v/>
      </c>
      <c r="AL587" s="36" t="str">
        <f aca="false">IF(OR(U587="",L587=""),"",IF(OR(L587&lt;TabelleFisse!E$4,L587&gt;TabelleFisse!E$5),1,""))</f>
        <v/>
      </c>
      <c r="AM587" s="36" t="str">
        <f aca="false">IF(OR(U587="",K587=""),"",IF(K587&gt;TabelleFisse!E$6,1,""))</f>
        <v/>
      </c>
      <c r="AN587" s="36" t="str">
        <f aca="false">IF(OR(U587="",L587=""),"",IF(L587&gt;TabelleFisse!E$6,1,""))</f>
        <v/>
      </c>
      <c r="AP587" s="36" t="str">
        <f aca="false">IF(U587="","",_xlfn.IFNA(VLOOKUP(C587,Partecipanti!$N$10:$O$1203,2,0),1))</f>
        <v/>
      </c>
      <c r="AS587" s="37" t="str">
        <f aca="false">IF(R587=1,CONCATENATE(C587," ",1),"")</f>
        <v/>
      </c>
    </row>
    <row r="588" customFormat="false" ht="100.5" hidden="false" customHeight="true" outlineLevel="0" collapsed="false">
      <c r="A588" s="25" t="s">
        <v>871</v>
      </c>
      <c r="B588" s="21" t="str">
        <f aca="false">IF(Q588="","",Q588)</f>
        <v/>
      </c>
      <c r="C588" s="26" t="str">
        <f aca="false">IF(E588="","",CONCATENATE("L",A588))</f>
        <v/>
      </c>
      <c r="D588" s="27"/>
      <c r="E588" s="42"/>
      <c r="F588" s="39" t="str">
        <f aca="false">IF(E588="","",TRIM(#REF!))</f>
        <v/>
      </c>
      <c r="G588" s="40" t="str">
        <f aca="false">IF(E588="","",TRIM(UPPER(#REF!)))</f>
        <v/>
      </c>
      <c r="H588" s="44"/>
      <c r="I588" s="44"/>
      <c r="J588" s="43"/>
      <c r="K588" s="41"/>
      <c r="L588" s="41"/>
      <c r="M588" s="45"/>
      <c r="N588" s="42"/>
      <c r="O588" s="42"/>
      <c r="Q588" s="20" t="str">
        <f aca="false">IF(AND(R588="",S588="",U588=""),"",IF(OR(R588=1,S588=1),"ERRORI / ANOMALIE","OK"))</f>
        <v/>
      </c>
      <c r="R588" s="21" t="str">
        <f aca="false">IF(U588="","",IF(SUM(X588:AC588)+SUM(AF588:AP588)&gt;0,1,""))</f>
        <v/>
      </c>
      <c r="S588" s="21" t="str">
        <f aca="false">IF(U588="","",IF(_xlfn.IFNA(VLOOKUP(CONCATENATE(C588," ",1),Partecipanti!AE$10:AF$1203,2,0),1)=1,"",1))</f>
        <v/>
      </c>
      <c r="U588" s="36" t="str">
        <f aca="false">TRIM(E588)</f>
        <v/>
      </c>
      <c r="V588" s="36"/>
      <c r="W588" s="36" t="str">
        <f aca="false">IF(R588="","",1)</f>
        <v/>
      </c>
      <c r="X588" s="36" t="str">
        <f aca="false">IF(U588="","",IF(COUNTIF(U$7:U$601,U588)=1,"",COUNTIF(U$7:U$601,U588)))</f>
        <v/>
      </c>
      <c r="Y588" s="36" t="str">
        <f aca="false">IF(X588="","",IF(X588&gt;1,1,""))</f>
        <v/>
      </c>
      <c r="Z588" s="36" t="str">
        <f aca="false">IF(U588="","",IF(LEN(TRIM(U588))&lt;&gt;10,1,""))</f>
        <v/>
      </c>
      <c r="AB588" s="36" t="str">
        <f aca="false">IF(U588="","",IF(OR(LEN(TRIM(H588))&gt;250,LEN(TRIM(H588))&lt;1),1,""))</f>
        <v/>
      </c>
      <c r="AC588" s="36" t="str">
        <f aca="false">IF(U588="","",IF(OR(LEN(TRIM(H588))&gt;220,LEN(TRIM(H588))&lt;1),1,""))</f>
        <v/>
      </c>
      <c r="AD588" s="37" t="str">
        <f aca="false">IF(U588="","",LEN(TRIM(H588)))</f>
        <v/>
      </c>
      <c r="AF588" s="36" t="str">
        <f aca="false">IF(I588="","",_xlfn.IFNA(VLOOKUP(I588,TabelleFisse!$B$4:$C$21,2,0),1))</f>
        <v/>
      </c>
      <c r="AH588" s="36" t="str">
        <f aca="false">IF(U588="","",IF(OR(ISNUMBER(J588)=0,J588&lt;0),1,""))</f>
        <v/>
      </c>
      <c r="AI588" s="36" t="str">
        <f aca="false">IF(U588="","",IF(OR(ISNUMBER(M588)=0,M588&lt;0),1,""))</f>
        <v/>
      </c>
      <c r="AK588" s="36" t="str">
        <f aca="false">IF(OR(U588="",K588=""),"",IF(OR(K588&lt;TabelleFisse!E$4,K588&gt;TabelleFisse!E$5),1,""))</f>
        <v/>
      </c>
      <c r="AL588" s="36" t="str">
        <f aca="false">IF(OR(U588="",L588=""),"",IF(OR(L588&lt;TabelleFisse!E$4,L588&gt;TabelleFisse!E$5),1,""))</f>
        <v/>
      </c>
      <c r="AM588" s="36" t="str">
        <f aca="false">IF(OR(U588="",K588=""),"",IF(K588&gt;TabelleFisse!E$6,1,""))</f>
        <v/>
      </c>
      <c r="AN588" s="36" t="str">
        <f aca="false">IF(OR(U588="",L588=""),"",IF(L588&gt;TabelleFisse!E$6,1,""))</f>
        <v/>
      </c>
      <c r="AP588" s="36" t="str">
        <f aca="false">IF(U588="","",_xlfn.IFNA(VLOOKUP(C588,Partecipanti!$N$10:$O$1203,2,0),1))</f>
        <v/>
      </c>
      <c r="AS588" s="37" t="str">
        <f aca="false">IF(R588=1,CONCATENATE(C588," ",1),"")</f>
        <v/>
      </c>
    </row>
    <row r="589" customFormat="false" ht="100.5" hidden="false" customHeight="true" outlineLevel="0" collapsed="false">
      <c r="A589" s="25" t="s">
        <v>872</v>
      </c>
      <c r="B589" s="21" t="str">
        <f aca="false">IF(Q589="","",Q589)</f>
        <v/>
      </c>
      <c r="C589" s="26" t="str">
        <f aca="false">IF(E589="","",CONCATENATE("L",A589))</f>
        <v/>
      </c>
      <c r="D589" s="27"/>
      <c r="E589" s="42"/>
      <c r="F589" s="39" t="str">
        <f aca="false">IF(E589="","",TRIM(#REF!))</f>
        <v/>
      </c>
      <c r="G589" s="40" t="str">
        <f aca="false">IF(E589="","",TRIM(UPPER(#REF!)))</f>
        <v/>
      </c>
      <c r="H589" s="44"/>
      <c r="I589" s="44"/>
      <c r="J589" s="43"/>
      <c r="K589" s="41"/>
      <c r="L589" s="41"/>
      <c r="M589" s="45"/>
      <c r="N589" s="42"/>
      <c r="O589" s="42"/>
      <c r="Q589" s="20" t="str">
        <f aca="false">IF(AND(R589="",S589="",U589=""),"",IF(OR(R589=1,S589=1),"ERRORI / ANOMALIE","OK"))</f>
        <v/>
      </c>
      <c r="R589" s="21" t="str">
        <f aca="false">IF(U589="","",IF(SUM(X589:AC589)+SUM(AF589:AP589)&gt;0,1,""))</f>
        <v/>
      </c>
      <c r="S589" s="21" t="str">
        <f aca="false">IF(U589="","",IF(_xlfn.IFNA(VLOOKUP(CONCATENATE(C589," ",1),Partecipanti!AE$10:AF$1203,2,0),1)=1,"",1))</f>
        <v/>
      </c>
      <c r="U589" s="36" t="str">
        <f aca="false">TRIM(E589)</f>
        <v/>
      </c>
      <c r="V589" s="36"/>
      <c r="W589" s="36" t="str">
        <f aca="false">IF(R589="","",1)</f>
        <v/>
      </c>
      <c r="X589" s="36" t="str">
        <f aca="false">IF(U589="","",IF(COUNTIF(U$7:U$601,U589)=1,"",COUNTIF(U$7:U$601,U589)))</f>
        <v/>
      </c>
      <c r="Y589" s="36" t="str">
        <f aca="false">IF(X589="","",IF(X589&gt;1,1,""))</f>
        <v/>
      </c>
      <c r="Z589" s="36" t="str">
        <f aca="false">IF(U589="","",IF(LEN(TRIM(U589))&lt;&gt;10,1,""))</f>
        <v/>
      </c>
      <c r="AB589" s="36" t="str">
        <f aca="false">IF(U589="","",IF(OR(LEN(TRIM(H589))&gt;250,LEN(TRIM(H589))&lt;1),1,""))</f>
        <v/>
      </c>
      <c r="AC589" s="36" t="str">
        <f aca="false">IF(U589="","",IF(OR(LEN(TRIM(H589))&gt;220,LEN(TRIM(H589))&lt;1),1,""))</f>
        <v/>
      </c>
      <c r="AD589" s="37" t="str">
        <f aca="false">IF(U589="","",LEN(TRIM(H589)))</f>
        <v/>
      </c>
      <c r="AF589" s="36" t="str">
        <f aca="false">IF(I589="","",_xlfn.IFNA(VLOOKUP(I589,TabelleFisse!$B$4:$C$21,2,0),1))</f>
        <v/>
      </c>
      <c r="AH589" s="36" t="str">
        <f aca="false">IF(U589="","",IF(OR(ISNUMBER(J589)=0,J589&lt;0),1,""))</f>
        <v/>
      </c>
      <c r="AI589" s="36" t="str">
        <f aca="false">IF(U589="","",IF(OR(ISNUMBER(M589)=0,M589&lt;0),1,""))</f>
        <v/>
      </c>
      <c r="AK589" s="36" t="str">
        <f aca="false">IF(OR(U589="",K589=""),"",IF(OR(K589&lt;TabelleFisse!E$4,K589&gt;TabelleFisse!E$5),1,""))</f>
        <v/>
      </c>
      <c r="AL589" s="36" t="str">
        <f aca="false">IF(OR(U589="",L589=""),"",IF(OR(L589&lt;TabelleFisse!E$4,L589&gt;TabelleFisse!E$5),1,""))</f>
        <v/>
      </c>
      <c r="AM589" s="36" t="str">
        <f aca="false">IF(OR(U589="",K589=""),"",IF(K589&gt;TabelleFisse!E$6,1,""))</f>
        <v/>
      </c>
      <c r="AN589" s="36" t="str">
        <f aca="false">IF(OR(U589="",L589=""),"",IF(L589&gt;TabelleFisse!E$6,1,""))</f>
        <v/>
      </c>
      <c r="AP589" s="36" t="str">
        <f aca="false">IF(U589="","",_xlfn.IFNA(VLOOKUP(C589,Partecipanti!$N$10:$O$1203,2,0),1))</f>
        <v/>
      </c>
      <c r="AS589" s="37" t="str">
        <f aca="false">IF(R589=1,CONCATENATE(C589," ",1),"")</f>
        <v/>
      </c>
    </row>
    <row r="590" customFormat="false" ht="100.5" hidden="false" customHeight="true" outlineLevel="0" collapsed="false">
      <c r="A590" s="25" t="s">
        <v>873</v>
      </c>
      <c r="B590" s="21" t="str">
        <f aca="false">IF(Q590="","",Q590)</f>
        <v/>
      </c>
      <c r="C590" s="26" t="str">
        <f aca="false">IF(E590="","",CONCATENATE("L",A590))</f>
        <v/>
      </c>
      <c r="D590" s="27"/>
      <c r="E590" s="42"/>
      <c r="F590" s="39" t="str">
        <f aca="false">IF(E590="","",TRIM(#REF!))</f>
        <v/>
      </c>
      <c r="G590" s="40" t="str">
        <f aca="false">IF(E590="","",TRIM(UPPER(#REF!)))</f>
        <v/>
      </c>
      <c r="H590" s="44"/>
      <c r="I590" s="44"/>
      <c r="J590" s="43"/>
      <c r="K590" s="41"/>
      <c r="L590" s="41"/>
      <c r="M590" s="45"/>
      <c r="N590" s="42"/>
      <c r="O590" s="42"/>
      <c r="Q590" s="20" t="str">
        <f aca="false">IF(AND(R590="",S590="",U590=""),"",IF(OR(R590=1,S590=1),"ERRORI / ANOMALIE","OK"))</f>
        <v/>
      </c>
      <c r="R590" s="21" t="str">
        <f aca="false">IF(U590="","",IF(SUM(X590:AC590)+SUM(AF590:AP590)&gt;0,1,""))</f>
        <v/>
      </c>
      <c r="S590" s="21" t="str">
        <f aca="false">IF(U590="","",IF(_xlfn.IFNA(VLOOKUP(CONCATENATE(C590," ",1),Partecipanti!AE$10:AF$1203,2,0),1)=1,"",1))</f>
        <v/>
      </c>
      <c r="U590" s="36" t="str">
        <f aca="false">TRIM(E590)</f>
        <v/>
      </c>
      <c r="V590" s="36"/>
      <c r="W590" s="36" t="str">
        <f aca="false">IF(R590="","",1)</f>
        <v/>
      </c>
      <c r="X590" s="36" t="str">
        <f aca="false">IF(U590="","",IF(COUNTIF(U$7:U$601,U590)=1,"",COUNTIF(U$7:U$601,U590)))</f>
        <v/>
      </c>
      <c r="Y590" s="36" t="str">
        <f aca="false">IF(X590="","",IF(X590&gt;1,1,""))</f>
        <v/>
      </c>
      <c r="Z590" s="36" t="str">
        <f aca="false">IF(U590="","",IF(LEN(TRIM(U590))&lt;&gt;10,1,""))</f>
        <v/>
      </c>
      <c r="AB590" s="36" t="str">
        <f aca="false">IF(U590="","",IF(OR(LEN(TRIM(H590))&gt;250,LEN(TRIM(H590))&lt;1),1,""))</f>
        <v/>
      </c>
      <c r="AC590" s="36" t="str">
        <f aca="false">IF(U590="","",IF(OR(LEN(TRIM(H590))&gt;220,LEN(TRIM(H590))&lt;1),1,""))</f>
        <v/>
      </c>
      <c r="AD590" s="37" t="str">
        <f aca="false">IF(U590="","",LEN(TRIM(H590)))</f>
        <v/>
      </c>
      <c r="AF590" s="36" t="str">
        <f aca="false">IF(I590="","",_xlfn.IFNA(VLOOKUP(I590,TabelleFisse!$B$4:$C$21,2,0),1))</f>
        <v/>
      </c>
      <c r="AH590" s="36" t="str">
        <f aca="false">IF(U590="","",IF(OR(ISNUMBER(J590)=0,J590&lt;0),1,""))</f>
        <v/>
      </c>
      <c r="AI590" s="36" t="str">
        <f aca="false">IF(U590="","",IF(OR(ISNUMBER(M590)=0,M590&lt;0),1,""))</f>
        <v/>
      </c>
      <c r="AK590" s="36" t="str">
        <f aca="false">IF(OR(U590="",K590=""),"",IF(OR(K590&lt;TabelleFisse!E$4,K590&gt;TabelleFisse!E$5),1,""))</f>
        <v/>
      </c>
      <c r="AL590" s="36" t="str">
        <f aca="false">IF(OR(U590="",L590=""),"",IF(OR(L590&lt;TabelleFisse!E$4,L590&gt;TabelleFisse!E$5),1,""))</f>
        <v/>
      </c>
      <c r="AM590" s="36" t="str">
        <f aca="false">IF(OR(U590="",K590=""),"",IF(K590&gt;TabelleFisse!E$6,1,""))</f>
        <v/>
      </c>
      <c r="AN590" s="36" t="str">
        <f aca="false">IF(OR(U590="",L590=""),"",IF(L590&gt;TabelleFisse!E$6,1,""))</f>
        <v/>
      </c>
      <c r="AP590" s="36" t="str">
        <f aca="false">IF(U590="","",_xlfn.IFNA(VLOOKUP(C590,Partecipanti!$N$10:$O$1203,2,0),1))</f>
        <v/>
      </c>
      <c r="AS590" s="37" t="str">
        <f aca="false">IF(R590=1,CONCATENATE(C590," ",1),"")</f>
        <v/>
      </c>
    </row>
    <row r="591" customFormat="false" ht="100.5" hidden="false" customHeight="true" outlineLevel="0" collapsed="false">
      <c r="A591" s="25" t="s">
        <v>874</v>
      </c>
      <c r="B591" s="21" t="str">
        <f aca="false">IF(Q591="","",Q591)</f>
        <v/>
      </c>
      <c r="C591" s="26" t="str">
        <f aca="false">IF(E591="","",CONCATENATE("L",A591))</f>
        <v/>
      </c>
      <c r="D591" s="27"/>
      <c r="E591" s="42"/>
      <c r="F591" s="39" t="str">
        <f aca="false">IF(E591="","",TRIM(#REF!))</f>
        <v/>
      </c>
      <c r="G591" s="40" t="str">
        <f aca="false">IF(E591="","",TRIM(UPPER(#REF!)))</f>
        <v/>
      </c>
      <c r="H591" s="44"/>
      <c r="I591" s="44"/>
      <c r="J591" s="43"/>
      <c r="K591" s="41"/>
      <c r="L591" s="41"/>
      <c r="M591" s="45"/>
      <c r="N591" s="42"/>
      <c r="O591" s="42"/>
      <c r="Q591" s="20" t="str">
        <f aca="false">IF(AND(R591="",S591="",U591=""),"",IF(OR(R591=1,S591=1),"ERRORI / ANOMALIE","OK"))</f>
        <v/>
      </c>
      <c r="R591" s="21" t="str">
        <f aca="false">IF(U591="","",IF(SUM(X591:AC591)+SUM(AF591:AP591)&gt;0,1,""))</f>
        <v/>
      </c>
      <c r="S591" s="21" t="str">
        <f aca="false">IF(U591="","",IF(_xlfn.IFNA(VLOOKUP(CONCATENATE(C591," ",1),Partecipanti!AE$10:AF$1203,2,0),1)=1,"",1))</f>
        <v/>
      </c>
      <c r="U591" s="36" t="str">
        <f aca="false">TRIM(E591)</f>
        <v/>
      </c>
      <c r="V591" s="36"/>
      <c r="W591" s="36" t="str">
        <f aca="false">IF(R591="","",1)</f>
        <v/>
      </c>
      <c r="X591" s="36" t="str">
        <f aca="false">IF(U591="","",IF(COUNTIF(U$7:U$601,U591)=1,"",COUNTIF(U$7:U$601,U591)))</f>
        <v/>
      </c>
      <c r="Y591" s="36" t="str">
        <f aca="false">IF(X591="","",IF(X591&gt;1,1,""))</f>
        <v/>
      </c>
      <c r="Z591" s="36" t="str">
        <f aca="false">IF(U591="","",IF(LEN(TRIM(U591))&lt;&gt;10,1,""))</f>
        <v/>
      </c>
      <c r="AB591" s="36" t="str">
        <f aca="false">IF(U591="","",IF(OR(LEN(TRIM(H591))&gt;250,LEN(TRIM(H591))&lt;1),1,""))</f>
        <v/>
      </c>
      <c r="AC591" s="36" t="str">
        <f aca="false">IF(U591="","",IF(OR(LEN(TRIM(H591))&gt;220,LEN(TRIM(H591))&lt;1),1,""))</f>
        <v/>
      </c>
      <c r="AD591" s="37" t="str">
        <f aca="false">IF(U591="","",LEN(TRIM(H591)))</f>
        <v/>
      </c>
      <c r="AF591" s="36" t="str">
        <f aca="false">IF(I591="","",_xlfn.IFNA(VLOOKUP(I591,TabelleFisse!$B$4:$C$21,2,0),1))</f>
        <v/>
      </c>
      <c r="AH591" s="36" t="str">
        <f aca="false">IF(U591="","",IF(OR(ISNUMBER(J591)=0,J591&lt;0),1,""))</f>
        <v/>
      </c>
      <c r="AI591" s="36" t="str">
        <f aca="false">IF(U591="","",IF(OR(ISNUMBER(M591)=0,M591&lt;0),1,""))</f>
        <v/>
      </c>
      <c r="AK591" s="36" t="str">
        <f aca="false">IF(OR(U591="",K591=""),"",IF(OR(K591&lt;TabelleFisse!E$4,K591&gt;TabelleFisse!E$5),1,""))</f>
        <v/>
      </c>
      <c r="AL591" s="36" t="str">
        <f aca="false">IF(OR(U591="",L591=""),"",IF(OR(L591&lt;TabelleFisse!E$4,L591&gt;TabelleFisse!E$5),1,""))</f>
        <v/>
      </c>
      <c r="AM591" s="36" t="str">
        <f aca="false">IF(OR(U591="",K591=""),"",IF(K591&gt;TabelleFisse!E$6,1,""))</f>
        <v/>
      </c>
      <c r="AN591" s="36" t="str">
        <f aca="false">IF(OR(U591="",L591=""),"",IF(L591&gt;TabelleFisse!E$6,1,""))</f>
        <v/>
      </c>
      <c r="AP591" s="36" t="str">
        <f aca="false">IF(U591="","",_xlfn.IFNA(VLOOKUP(C591,Partecipanti!$N$10:$O$1203,2,0),1))</f>
        <v/>
      </c>
      <c r="AS591" s="37" t="str">
        <f aca="false">IF(R591=1,CONCATENATE(C591," ",1),"")</f>
        <v/>
      </c>
    </row>
    <row r="592" customFormat="false" ht="100.5" hidden="false" customHeight="true" outlineLevel="0" collapsed="false">
      <c r="A592" s="25" t="s">
        <v>875</v>
      </c>
      <c r="B592" s="21" t="str">
        <f aca="false">IF(Q592="","",Q592)</f>
        <v/>
      </c>
      <c r="C592" s="26" t="str">
        <f aca="false">IF(E592="","",CONCATENATE("L",A592))</f>
        <v/>
      </c>
      <c r="D592" s="27"/>
      <c r="E592" s="42"/>
      <c r="F592" s="39" t="str">
        <f aca="false">IF(E592="","",TRIM(#REF!))</f>
        <v/>
      </c>
      <c r="G592" s="40" t="str">
        <f aca="false">IF(E592="","",TRIM(UPPER(#REF!)))</f>
        <v/>
      </c>
      <c r="H592" s="44"/>
      <c r="I592" s="44"/>
      <c r="J592" s="43"/>
      <c r="K592" s="41"/>
      <c r="L592" s="41"/>
      <c r="M592" s="45"/>
      <c r="N592" s="42"/>
      <c r="O592" s="42"/>
      <c r="Q592" s="20" t="str">
        <f aca="false">IF(AND(R592="",S592="",U592=""),"",IF(OR(R592=1,S592=1),"ERRORI / ANOMALIE","OK"))</f>
        <v/>
      </c>
      <c r="R592" s="21" t="str">
        <f aca="false">IF(U592="","",IF(SUM(X592:AC592)+SUM(AF592:AP592)&gt;0,1,""))</f>
        <v/>
      </c>
      <c r="S592" s="21" t="str">
        <f aca="false">IF(U592="","",IF(_xlfn.IFNA(VLOOKUP(CONCATENATE(C592," ",1),Partecipanti!AE$10:AF$1203,2,0),1)=1,"",1))</f>
        <v/>
      </c>
      <c r="U592" s="36" t="str">
        <f aca="false">TRIM(E592)</f>
        <v/>
      </c>
      <c r="V592" s="36"/>
      <c r="W592" s="36" t="str">
        <f aca="false">IF(R592="","",1)</f>
        <v/>
      </c>
      <c r="X592" s="36" t="str">
        <f aca="false">IF(U592="","",IF(COUNTIF(U$7:U$601,U592)=1,"",COUNTIF(U$7:U$601,U592)))</f>
        <v/>
      </c>
      <c r="Y592" s="36" t="str">
        <f aca="false">IF(X592="","",IF(X592&gt;1,1,""))</f>
        <v/>
      </c>
      <c r="Z592" s="36" t="str">
        <f aca="false">IF(U592="","",IF(LEN(TRIM(U592))&lt;&gt;10,1,""))</f>
        <v/>
      </c>
      <c r="AB592" s="36" t="str">
        <f aca="false">IF(U592="","",IF(OR(LEN(TRIM(H592))&gt;250,LEN(TRIM(H592))&lt;1),1,""))</f>
        <v/>
      </c>
      <c r="AC592" s="36" t="str">
        <f aca="false">IF(U592="","",IF(OR(LEN(TRIM(H592))&gt;220,LEN(TRIM(H592))&lt;1),1,""))</f>
        <v/>
      </c>
      <c r="AD592" s="37" t="str">
        <f aca="false">IF(U592="","",LEN(TRIM(H592)))</f>
        <v/>
      </c>
      <c r="AF592" s="36" t="str">
        <f aca="false">IF(I592="","",_xlfn.IFNA(VLOOKUP(I592,TabelleFisse!$B$4:$C$21,2,0),1))</f>
        <v/>
      </c>
      <c r="AH592" s="36" t="str">
        <f aca="false">IF(U592="","",IF(OR(ISNUMBER(J592)=0,J592&lt;0),1,""))</f>
        <v/>
      </c>
      <c r="AI592" s="36" t="str">
        <f aca="false">IF(U592="","",IF(OR(ISNUMBER(M592)=0,M592&lt;0),1,""))</f>
        <v/>
      </c>
      <c r="AK592" s="36" t="str">
        <f aca="false">IF(OR(U592="",K592=""),"",IF(OR(K592&lt;TabelleFisse!E$4,K592&gt;TabelleFisse!E$5),1,""))</f>
        <v/>
      </c>
      <c r="AL592" s="36" t="str">
        <f aca="false">IF(OR(U592="",L592=""),"",IF(OR(L592&lt;TabelleFisse!E$4,L592&gt;TabelleFisse!E$5),1,""))</f>
        <v/>
      </c>
      <c r="AM592" s="36" t="str">
        <f aca="false">IF(OR(U592="",K592=""),"",IF(K592&gt;TabelleFisse!E$6,1,""))</f>
        <v/>
      </c>
      <c r="AN592" s="36" t="str">
        <f aca="false">IF(OR(U592="",L592=""),"",IF(L592&gt;TabelleFisse!E$6,1,""))</f>
        <v/>
      </c>
      <c r="AP592" s="36" t="str">
        <f aca="false">IF(U592="","",_xlfn.IFNA(VLOOKUP(C592,Partecipanti!$N$10:$O$1203,2,0),1))</f>
        <v/>
      </c>
      <c r="AS592" s="37" t="str">
        <f aca="false">IF(R592=1,CONCATENATE(C592," ",1),"")</f>
        <v/>
      </c>
    </row>
    <row r="593" customFormat="false" ht="100.5" hidden="false" customHeight="true" outlineLevel="0" collapsed="false">
      <c r="A593" s="25" t="s">
        <v>876</v>
      </c>
      <c r="B593" s="21" t="str">
        <f aca="false">IF(Q593="","",Q593)</f>
        <v/>
      </c>
      <c r="C593" s="26" t="str">
        <f aca="false">IF(E593="","",CONCATENATE("L",A593))</f>
        <v/>
      </c>
      <c r="D593" s="27"/>
      <c r="E593" s="42"/>
      <c r="F593" s="39" t="str">
        <f aca="false">IF(E593="","",TRIM(#REF!))</f>
        <v/>
      </c>
      <c r="G593" s="40" t="str">
        <f aca="false">IF(E593="","",TRIM(UPPER(#REF!)))</f>
        <v/>
      </c>
      <c r="H593" s="44"/>
      <c r="I593" s="44"/>
      <c r="J593" s="43"/>
      <c r="K593" s="41"/>
      <c r="L593" s="41"/>
      <c r="M593" s="45"/>
      <c r="N593" s="42"/>
      <c r="O593" s="42"/>
      <c r="Q593" s="20" t="str">
        <f aca="false">IF(AND(R593="",S593="",U593=""),"",IF(OR(R593=1,S593=1),"ERRORI / ANOMALIE","OK"))</f>
        <v/>
      </c>
      <c r="R593" s="21" t="str">
        <f aca="false">IF(U593="","",IF(SUM(X593:AC593)+SUM(AF593:AP593)&gt;0,1,""))</f>
        <v/>
      </c>
      <c r="S593" s="21" t="str">
        <f aca="false">IF(U593="","",IF(_xlfn.IFNA(VLOOKUP(CONCATENATE(C593," ",1),Partecipanti!AE$10:AF$1203,2,0),1)=1,"",1))</f>
        <v/>
      </c>
      <c r="U593" s="36" t="str">
        <f aca="false">TRIM(E593)</f>
        <v/>
      </c>
      <c r="V593" s="36"/>
      <c r="W593" s="36" t="str">
        <f aca="false">IF(R593="","",1)</f>
        <v/>
      </c>
      <c r="X593" s="36" t="str">
        <f aca="false">IF(U593="","",IF(COUNTIF(U$7:U$601,U593)=1,"",COUNTIF(U$7:U$601,U593)))</f>
        <v/>
      </c>
      <c r="Y593" s="36" t="str">
        <f aca="false">IF(X593="","",IF(X593&gt;1,1,""))</f>
        <v/>
      </c>
      <c r="Z593" s="36" t="str">
        <f aca="false">IF(U593="","",IF(LEN(TRIM(U593))&lt;&gt;10,1,""))</f>
        <v/>
      </c>
      <c r="AB593" s="36" t="str">
        <f aca="false">IF(U593="","",IF(OR(LEN(TRIM(H593))&gt;250,LEN(TRIM(H593))&lt;1),1,""))</f>
        <v/>
      </c>
      <c r="AC593" s="36" t="str">
        <f aca="false">IF(U593="","",IF(OR(LEN(TRIM(H593))&gt;220,LEN(TRIM(H593))&lt;1),1,""))</f>
        <v/>
      </c>
      <c r="AD593" s="37" t="str">
        <f aca="false">IF(U593="","",LEN(TRIM(H593)))</f>
        <v/>
      </c>
      <c r="AF593" s="36" t="str">
        <f aca="false">IF(I593="","",_xlfn.IFNA(VLOOKUP(I593,TabelleFisse!$B$4:$C$21,2,0),1))</f>
        <v/>
      </c>
      <c r="AH593" s="36" t="str">
        <f aca="false">IF(U593="","",IF(OR(ISNUMBER(J593)=0,J593&lt;0),1,""))</f>
        <v/>
      </c>
      <c r="AI593" s="36" t="str">
        <f aca="false">IF(U593="","",IF(OR(ISNUMBER(M593)=0,M593&lt;0),1,""))</f>
        <v/>
      </c>
      <c r="AK593" s="36" t="str">
        <f aca="false">IF(OR(U593="",K593=""),"",IF(OR(K593&lt;TabelleFisse!E$4,K593&gt;TabelleFisse!E$5),1,""))</f>
        <v/>
      </c>
      <c r="AL593" s="36" t="str">
        <f aca="false">IF(OR(U593="",L593=""),"",IF(OR(L593&lt;TabelleFisse!E$4,L593&gt;TabelleFisse!E$5),1,""))</f>
        <v/>
      </c>
      <c r="AM593" s="36" t="str">
        <f aca="false">IF(OR(U593="",K593=""),"",IF(K593&gt;TabelleFisse!E$6,1,""))</f>
        <v/>
      </c>
      <c r="AN593" s="36" t="str">
        <f aca="false">IF(OR(U593="",L593=""),"",IF(L593&gt;TabelleFisse!E$6,1,""))</f>
        <v/>
      </c>
      <c r="AP593" s="36" t="str">
        <f aca="false">IF(U593="","",_xlfn.IFNA(VLOOKUP(C593,Partecipanti!$N$10:$O$1203,2,0),1))</f>
        <v/>
      </c>
      <c r="AS593" s="37" t="str">
        <f aca="false">IF(R593=1,CONCATENATE(C593," ",1),"")</f>
        <v/>
      </c>
    </row>
    <row r="594" customFormat="false" ht="100.5" hidden="false" customHeight="true" outlineLevel="0" collapsed="false">
      <c r="A594" s="25" t="s">
        <v>877</v>
      </c>
      <c r="B594" s="21" t="str">
        <f aca="false">IF(Q594="","",Q594)</f>
        <v/>
      </c>
      <c r="C594" s="26" t="str">
        <f aca="false">IF(E594="","",CONCATENATE("L",A594))</f>
        <v/>
      </c>
      <c r="D594" s="27"/>
      <c r="E594" s="42"/>
      <c r="F594" s="39" t="str">
        <f aca="false">IF(E594="","",TRIM(#REF!))</f>
        <v/>
      </c>
      <c r="G594" s="40" t="str">
        <f aca="false">IF(E594="","",TRIM(UPPER(#REF!)))</f>
        <v/>
      </c>
      <c r="H594" s="44"/>
      <c r="I594" s="44"/>
      <c r="J594" s="43"/>
      <c r="K594" s="41"/>
      <c r="L594" s="41"/>
      <c r="M594" s="45"/>
      <c r="N594" s="42"/>
      <c r="O594" s="42"/>
      <c r="Q594" s="20" t="str">
        <f aca="false">IF(AND(R594="",S594="",U594=""),"",IF(OR(R594=1,S594=1),"ERRORI / ANOMALIE","OK"))</f>
        <v/>
      </c>
      <c r="R594" s="21" t="str">
        <f aca="false">IF(U594="","",IF(SUM(X594:AC594)+SUM(AF594:AP594)&gt;0,1,""))</f>
        <v/>
      </c>
      <c r="S594" s="21" t="str">
        <f aca="false">IF(U594="","",IF(_xlfn.IFNA(VLOOKUP(CONCATENATE(C594," ",1),Partecipanti!AE$10:AF$1203,2,0),1)=1,"",1))</f>
        <v/>
      </c>
      <c r="U594" s="36" t="str">
        <f aca="false">TRIM(E594)</f>
        <v/>
      </c>
      <c r="V594" s="36"/>
      <c r="W594" s="36" t="str">
        <f aca="false">IF(R594="","",1)</f>
        <v/>
      </c>
      <c r="X594" s="36" t="str">
        <f aca="false">IF(U594="","",IF(COUNTIF(U$7:U$601,U594)=1,"",COUNTIF(U$7:U$601,U594)))</f>
        <v/>
      </c>
      <c r="Y594" s="36" t="str">
        <f aca="false">IF(X594="","",IF(X594&gt;1,1,""))</f>
        <v/>
      </c>
      <c r="Z594" s="36" t="str">
        <f aca="false">IF(U594="","",IF(LEN(TRIM(U594))&lt;&gt;10,1,""))</f>
        <v/>
      </c>
      <c r="AB594" s="36" t="str">
        <f aca="false">IF(U594="","",IF(OR(LEN(TRIM(H594))&gt;250,LEN(TRIM(H594))&lt;1),1,""))</f>
        <v/>
      </c>
      <c r="AC594" s="36" t="str">
        <f aca="false">IF(U594="","",IF(OR(LEN(TRIM(H594))&gt;220,LEN(TRIM(H594))&lt;1),1,""))</f>
        <v/>
      </c>
      <c r="AD594" s="37" t="str">
        <f aca="false">IF(U594="","",LEN(TRIM(H594)))</f>
        <v/>
      </c>
      <c r="AF594" s="36" t="str">
        <f aca="false">IF(I594="","",_xlfn.IFNA(VLOOKUP(I594,TabelleFisse!$B$4:$C$21,2,0),1))</f>
        <v/>
      </c>
      <c r="AH594" s="36" t="str">
        <f aca="false">IF(U594="","",IF(OR(ISNUMBER(J594)=0,J594&lt;0),1,""))</f>
        <v/>
      </c>
      <c r="AI594" s="36" t="str">
        <f aca="false">IF(U594="","",IF(OR(ISNUMBER(M594)=0,M594&lt;0),1,""))</f>
        <v/>
      </c>
      <c r="AK594" s="36" t="str">
        <f aca="false">IF(OR(U594="",K594=""),"",IF(OR(K594&lt;TabelleFisse!E$4,K594&gt;TabelleFisse!E$5),1,""))</f>
        <v/>
      </c>
      <c r="AL594" s="36" t="str">
        <f aca="false">IF(OR(U594="",L594=""),"",IF(OR(L594&lt;TabelleFisse!E$4,L594&gt;TabelleFisse!E$5),1,""))</f>
        <v/>
      </c>
      <c r="AM594" s="36" t="str">
        <f aca="false">IF(OR(U594="",K594=""),"",IF(K594&gt;TabelleFisse!E$6,1,""))</f>
        <v/>
      </c>
      <c r="AN594" s="36" t="str">
        <f aca="false">IF(OR(U594="",L594=""),"",IF(L594&gt;TabelleFisse!E$6,1,""))</f>
        <v/>
      </c>
      <c r="AP594" s="36" t="str">
        <f aca="false">IF(U594="","",_xlfn.IFNA(VLOOKUP(C594,Partecipanti!$N$10:$O$1203,2,0),1))</f>
        <v/>
      </c>
      <c r="AS594" s="37" t="str">
        <f aca="false">IF(R594=1,CONCATENATE(C594," ",1),"")</f>
        <v/>
      </c>
    </row>
    <row r="595" customFormat="false" ht="100.5" hidden="false" customHeight="true" outlineLevel="0" collapsed="false">
      <c r="A595" s="25" t="s">
        <v>878</v>
      </c>
      <c r="B595" s="21" t="str">
        <f aca="false">IF(Q595="","",Q595)</f>
        <v/>
      </c>
      <c r="C595" s="26" t="str">
        <f aca="false">IF(E595="","",CONCATENATE("L",A595))</f>
        <v/>
      </c>
      <c r="D595" s="27"/>
      <c r="E595" s="42"/>
      <c r="F595" s="39" t="str">
        <f aca="false">IF(E595="","",TRIM(#REF!))</f>
        <v/>
      </c>
      <c r="G595" s="40" t="str">
        <f aca="false">IF(E595="","",TRIM(UPPER(#REF!)))</f>
        <v/>
      </c>
      <c r="H595" s="44"/>
      <c r="I595" s="44"/>
      <c r="J595" s="43"/>
      <c r="K595" s="41"/>
      <c r="L595" s="41"/>
      <c r="M595" s="45"/>
      <c r="N595" s="42"/>
      <c r="O595" s="42"/>
      <c r="Q595" s="20" t="str">
        <f aca="false">IF(AND(R595="",S595="",U595=""),"",IF(OR(R595=1,S595=1),"ERRORI / ANOMALIE","OK"))</f>
        <v/>
      </c>
      <c r="R595" s="21" t="str">
        <f aca="false">IF(U595="","",IF(SUM(X595:AC595)+SUM(AF595:AP595)&gt;0,1,""))</f>
        <v/>
      </c>
      <c r="S595" s="21" t="str">
        <f aca="false">IF(U595="","",IF(_xlfn.IFNA(VLOOKUP(CONCATENATE(C595," ",1),Partecipanti!AE$10:AF$1203,2,0),1)=1,"",1))</f>
        <v/>
      </c>
      <c r="U595" s="36" t="str">
        <f aca="false">TRIM(E595)</f>
        <v/>
      </c>
      <c r="V595" s="36"/>
      <c r="W595" s="36" t="str">
        <f aca="false">IF(R595="","",1)</f>
        <v/>
      </c>
      <c r="X595" s="36" t="str">
        <f aca="false">IF(U595="","",IF(COUNTIF(U$7:U$601,U595)=1,"",COUNTIF(U$7:U$601,U595)))</f>
        <v/>
      </c>
      <c r="Y595" s="36" t="str">
        <f aca="false">IF(X595="","",IF(X595&gt;1,1,""))</f>
        <v/>
      </c>
      <c r="Z595" s="36" t="str">
        <f aca="false">IF(U595="","",IF(LEN(TRIM(U595))&lt;&gt;10,1,""))</f>
        <v/>
      </c>
      <c r="AB595" s="36" t="str">
        <f aca="false">IF(U595="","",IF(OR(LEN(TRIM(H595))&gt;250,LEN(TRIM(H595))&lt;1),1,""))</f>
        <v/>
      </c>
      <c r="AC595" s="36" t="str">
        <f aca="false">IF(U595="","",IF(OR(LEN(TRIM(H595))&gt;220,LEN(TRIM(H595))&lt;1),1,""))</f>
        <v/>
      </c>
      <c r="AD595" s="37" t="str">
        <f aca="false">IF(U595="","",LEN(TRIM(H595)))</f>
        <v/>
      </c>
      <c r="AF595" s="36" t="str">
        <f aca="false">IF(I595="","",_xlfn.IFNA(VLOOKUP(I595,TabelleFisse!$B$4:$C$21,2,0),1))</f>
        <v/>
      </c>
      <c r="AH595" s="36" t="str">
        <f aca="false">IF(U595="","",IF(OR(ISNUMBER(J595)=0,J595&lt;0),1,""))</f>
        <v/>
      </c>
      <c r="AI595" s="36" t="str">
        <f aca="false">IF(U595="","",IF(OR(ISNUMBER(M595)=0,M595&lt;0),1,""))</f>
        <v/>
      </c>
      <c r="AK595" s="36" t="str">
        <f aca="false">IF(OR(U595="",K595=""),"",IF(OR(K595&lt;TabelleFisse!E$4,K595&gt;TabelleFisse!E$5),1,""))</f>
        <v/>
      </c>
      <c r="AL595" s="36" t="str">
        <f aca="false">IF(OR(U595="",L595=""),"",IF(OR(L595&lt;TabelleFisse!E$4,L595&gt;TabelleFisse!E$5),1,""))</f>
        <v/>
      </c>
      <c r="AM595" s="36" t="str">
        <f aca="false">IF(OR(U595="",K595=""),"",IF(K595&gt;TabelleFisse!E$6,1,""))</f>
        <v/>
      </c>
      <c r="AN595" s="36" t="str">
        <f aca="false">IF(OR(U595="",L595=""),"",IF(L595&gt;TabelleFisse!E$6,1,""))</f>
        <v/>
      </c>
      <c r="AP595" s="36" t="str">
        <f aca="false">IF(U595="","",_xlfn.IFNA(VLOOKUP(C595,Partecipanti!$N$10:$O$1203,2,0),1))</f>
        <v/>
      </c>
      <c r="AS595" s="37" t="str">
        <f aca="false">IF(R595=1,CONCATENATE(C595," ",1),"")</f>
        <v/>
      </c>
    </row>
    <row r="596" customFormat="false" ht="100.5" hidden="false" customHeight="true" outlineLevel="0" collapsed="false">
      <c r="A596" s="25" t="s">
        <v>879</v>
      </c>
      <c r="B596" s="21" t="str">
        <f aca="false">IF(Q596="","",Q596)</f>
        <v/>
      </c>
      <c r="C596" s="26" t="str">
        <f aca="false">IF(E596="","",CONCATENATE("L",A596))</f>
        <v/>
      </c>
      <c r="D596" s="27"/>
      <c r="E596" s="42"/>
      <c r="F596" s="39" t="str">
        <f aca="false">IF(E596="","",TRIM(#REF!))</f>
        <v/>
      </c>
      <c r="G596" s="40" t="str">
        <f aca="false">IF(E596="","",TRIM(UPPER(#REF!)))</f>
        <v/>
      </c>
      <c r="H596" s="44"/>
      <c r="I596" s="44"/>
      <c r="J596" s="43"/>
      <c r="K596" s="41"/>
      <c r="L596" s="41"/>
      <c r="M596" s="45"/>
      <c r="N596" s="42"/>
      <c r="O596" s="42"/>
      <c r="Q596" s="20" t="str">
        <f aca="false">IF(AND(R596="",S596="",U596=""),"",IF(OR(R596=1,S596=1),"ERRORI / ANOMALIE","OK"))</f>
        <v/>
      </c>
      <c r="R596" s="21" t="str">
        <f aca="false">IF(U596="","",IF(SUM(X596:AC596)+SUM(AF596:AP596)&gt;0,1,""))</f>
        <v/>
      </c>
      <c r="S596" s="21" t="str">
        <f aca="false">IF(U596="","",IF(_xlfn.IFNA(VLOOKUP(CONCATENATE(C596," ",1),Partecipanti!AE$10:AF$1203,2,0),1)=1,"",1))</f>
        <v/>
      </c>
      <c r="U596" s="36" t="str">
        <f aca="false">TRIM(E596)</f>
        <v/>
      </c>
      <c r="V596" s="36"/>
      <c r="W596" s="36" t="str">
        <f aca="false">IF(R596="","",1)</f>
        <v/>
      </c>
      <c r="X596" s="36" t="str">
        <f aca="false">IF(U596="","",IF(COUNTIF(U$7:U$601,U596)=1,"",COUNTIF(U$7:U$601,U596)))</f>
        <v/>
      </c>
      <c r="Y596" s="36" t="str">
        <f aca="false">IF(X596="","",IF(X596&gt;1,1,""))</f>
        <v/>
      </c>
      <c r="Z596" s="36" t="str">
        <f aca="false">IF(U596="","",IF(LEN(TRIM(U596))&lt;&gt;10,1,""))</f>
        <v/>
      </c>
      <c r="AB596" s="36" t="str">
        <f aca="false">IF(U596="","",IF(OR(LEN(TRIM(H596))&gt;250,LEN(TRIM(H596))&lt;1),1,""))</f>
        <v/>
      </c>
      <c r="AC596" s="36" t="str">
        <f aca="false">IF(U596="","",IF(OR(LEN(TRIM(H596))&gt;220,LEN(TRIM(H596))&lt;1),1,""))</f>
        <v/>
      </c>
      <c r="AD596" s="37" t="str">
        <f aca="false">IF(U596="","",LEN(TRIM(H596)))</f>
        <v/>
      </c>
      <c r="AF596" s="36" t="str">
        <f aca="false">IF(I596="","",_xlfn.IFNA(VLOOKUP(I596,TabelleFisse!$B$4:$C$21,2,0),1))</f>
        <v/>
      </c>
      <c r="AH596" s="36" t="str">
        <f aca="false">IF(U596="","",IF(OR(ISNUMBER(J596)=0,J596&lt;0),1,""))</f>
        <v/>
      </c>
      <c r="AI596" s="36" t="str">
        <f aca="false">IF(U596="","",IF(OR(ISNUMBER(M596)=0,M596&lt;0),1,""))</f>
        <v/>
      </c>
      <c r="AK596" s="36" t="str">
        <f aca="false">IF(OR(U596="",K596=""),"",IF(OR(K596&lt;TabelleFisse!E$4,K596&gt;TabelleFisse!E$5),1,""))</f>
        <v/>
      </c>
      <c r="AL596" s="36" t="str">
        <f aca="false">IF(OR(U596="",L596=""),"",IF(OR(L596&lt;TabelleFisse!E$4,L596&gt;TabelleFisse!E$5),1,""))</f>
        <v/>
      </c>
      <c r="AM596" s="36" t="str">
        <f aca="false">IF(OR(U596="",K596=""),"",IF(K596&gt;TabelleFisse!E$6,1,""))</f>
        <v/>
      </c>
      <c r="AN596" s="36" t="str">
        <f aca="false">IF(OR(U596="",L596=""),"",IF(L596&gt;TabelleFisse!E$6,1,""))</f>
        <v/>
      </c>
      <c r="AP596" s="36" t="str">
        <f aca="false">IF(U596="","",_xlfn.IFNA(VLOOKUP(C596,Partecipanti!$N$10:$O$1203,2,0),1))</f>
        <v/>
      </c>
      <c r="AS596" s="37" t="str">
        <f aca="false">IF(R596=1,CONCATENATE(C596," ",1),"")</f>
        <v/>
      </c>
    </row>
    <row r="597" customFormat="false" ht="100.5" hidden="false" customHeight="true" outlineLevel="0" collapsed="false">
      <c r="A597" s="25" t="s">
        <v>880</v>
      </c>
      <c r="B597" s="21" t="str">
        <f aca="false">IF(Q597="","",Q597)</f>
        <v/>
      </c>
      <c r="C597" s="26" t="str">
        <f aca="false">IF(E597="","",CONCATENATE("L",A597))</f>
        <v/>
      </c>
      <c r="D597" s="27"/>
      <c r="E597" s="42"/>
      <c r="F597" s="39" t="str">
        <f aca="false">IF(E597="","",TRIM(#REF!))</f>
        <v/>
      </c>
      <c r="G597" s="40" t="str">
        <f aca="false">IF(E597="","",TRIM(UPPER(#REF!)))</f>
        <v/>
      </c>
      <c r="H597" s="44"/>
      <c r="I597" s="44"/>
      <c r="J597" s="43"/>
      <c r="K597" s="41"/>
      <c r="L597" s="41"/>
      <c r="M597" s="45"/>
      <c r="N597" s="42"/>
      <c r="O597" s="42"/>
      <c r="Q597" s="20" t="str">
        <f aca="false">IF(AND(R597="",S597="",U597=""),"",IF(OR(R597=1,S597=1),"ERRORI / ANOMALIE","OK"))</f>
        <v/>
      </c>
      <c r="R597" s="21" t="str">
        <f aca="false">IF(U597="","",IF(SUM(X597:AC597)+SUM(AF597:AP597)&gt;0,1,""))</f>
        <v/>
      </c>
      <c r="S597" s="21" t="str">
        <f aca="false">IF(U597="","",IF(_xlfn.IFNA(VLOOKUP(CONCATENATE(C597," ",1),Partecipanti!AE$10:AF$1203,2,0),1)=1,"",1))</f>
        <v/>
      </c>
      <c r="U597" s="36" t="str">
        <f aca="false">TRIM(E597)</f>
        <v/>
      </c>
      <c r="V597" s="36"/>
      <c r="W597" s="36" t="str">
        <f aca="false">IF(R597="","",1)</f>
        <v/>
      </c>
      <c r="X597" s="36" t="str">
        <f aca="false">IF(U597="","",IF(COUNTIF(U$7:U$601,U597)=1,"",COUNTIF(U$7:U$601,U597)))</f>
        <v/>
      </c>
      <c r="Y597" s="36" t="str">
        <f aca="false">IF(X597="","",IF(X597&gt;1,1,""))</f>
        <v/>
      </c>
      <c r="Z597" s="36" t="str">
        <f aca="false">IF(U597="","",IF(LEN(TRIM(U597))&lt;&gt;10,1,""))</f>
        <v/>
      </c>
      <c r="AB597" s="36" t="str">
        <f aca="false">IF(U597="","",IF(OR(LEN(TRIM(H597))&gt;250,LEN(TRIM(H597))&lt;1),1,""))</f>
        <v/>
      </c>
      <c r="AC597" s="36" t="str">
        <f aca="false">IF(U597="","",IF(OR(LEN(TRIM(H597))&gt;220,LEN(TRIM(H597))&lt;1),1,""))</f>
        <v/>
      </c>
      <c r="AD597" s="37" t="str">
        <f aca="false">IF(U597="","",LEN(TRIM(H597)))</f>
        <v/>
      </c>
      <c r="AF597" s="36" t="str">
        <f aca="false">IF(I597="","",_xlfn.IFNA(VLOOKUP(I597,TabelleFisse!$B$4:$C$21,2,0),1))</f>
        <v/>
      </c>
      <c r="AH597" s="36" t="str">
        <f aca="false">IF(U597="","",IF(OR(ISNUMBER(J597)=0,J597&lt;0),1,""))</f>
        <v/>
      </c>
      <c r="AI597" s="36" t="str">
        <f aca="false">IF(U597="","",IF(OR(ISNUMBER(M597)=0,M597&lt;0),1,""))</f>
        <v/>
      </c>
      <c r="AK597" s="36" t="str">
        <f aca="false">IF(OR(U597="",K597=""),"",IF(OR(K597&lt;TabelleFisse!E$4,K597&gt;TabelleFisse!E$5),1,""))</f>
        <v/>
      </c>
      <c r="AL597" s="36" t="str">
        <f aca="false">IF(OR(U597="",L597=""),"",IF(OR(L597&lt;TabelleFisse!E$4,L597&gt;TabelleFisse!E$5),1,""))</f>
        <v/>
      </c>
      <c r="AM597" s="36" t="str">
        <f aca="false">IF(OR(U597="",K597=""),"",IF(K597&gt;TabelleFisse!E$6,1,""))</f>
        <v/>
      </c>
      <c r="AN597" s="36" t="str">
        <f aca="false">IF(OR(U597="",L597=""),"",IF(L597&gt;TabelleFisse!E$6,1,""))</f>
        <v/>
      </c>
      <c r="AP597" s="36" t="str">
        <f aca="false">IF(U597="","",_xlfn.IFNA(VLOOKUP(C597,Partecipanti!$N$10:$O$1203,2,0),1))</f>
        <v/>
      </c>
      <c r="AS597" s="37" t="str">
        <f aca="false">IF(R597=1,CONCATENATE(C597," ",1),"")</f>
        <v/>
      </c>
    </row>
    <row r="598" customFormat="false" ht="100.5" hidden="false" customHeight="true" outlineLevel="0" collapsed="false">
      <c r="A598" s="25" t="s">
        <v>881</v>
      </c>
      <c r="B598" s="21" t="str">
        <f aca="false">IF(Q598="","",Q598)</f>
        <v/>
      </c>
      <c r="C598" s="26" t="str">
        <f aca="false">IF(E598="","",CONCATENATE("L",A598))</f>
        <v/>
      </c>
      <c r="D598" s="27"/>
      <c r="E598" s="42"/>
      <c r="F598" s="39" t="str">
        <f aca="false">IF(E598="","",TRIM(#REF!))</f>
        <v/>
      </c>
      <c r="G598" s="40" t="str">
        <f aca="false">IF(E598="","",TRIM(UPPER(#REF!)))</f>
        <v/>
      </c>
      <c r="H598" s="44"/>
      <c r="I598" s="44"/>
      <c r="J598" s="43"/>
      <c r="K598" s="41"/>
      <c r="L598" s="41"/>
      <c r="M598" s="45"/>
      <c r="N598" s="42"/>
      <c r="O598" s="42"/>
      <c r="Q598" s="20" t="str">
        <f aca="false">IF(AND(R598="",S598="",U598=""),"",IF(OR(R598=1,S598=1),"ERRORI / ANOMALIE","OK"))</f>
        <v/>
      </c>
      <c r="R598" s="21" t="str">
        <f aca="false">IF(U598="","",IF(SUM(X598:AC598)+SUM(AF598:AP598)&gt;0,1,""))</f>
        <v/>
      </c>
      <c r="S598" s="21" t="str">
        <f aca="false">IF(U598="","",IF(_xlfn.IFNA(VLOOKUP(CONCATENATE(C598," ",1),Partecipanti!AE$10:AF$1203,2,0),1)=1,"",1))</f>
        <v/>
      </c>
      <c r="U598" s="36" t="str">
        <f aca="false">TRIM(E598)</f>
        <v/>
      </c>
      <c r="V598" s="36"/>
      <c r="W598" s="36" t="str">
        <f aca="false">IF(R598="","",1)</f>
        <v/>
      </c>
      <c r="X598" s="36" t="str">
        <f aca="false">IF(U598="","",IF(COUNTIF(U$7:U$601,U598)=1,"",COUNTIF(U$7:U$601,U598)))</f>
        <v/>
      </c>
      <c r="Y598" s="36" t="str">
        <f aca="false">IF(X598="","",IF(X598&gt;1,1,""))</f>
        <v/>
      </c>
      <c r="Z598" s="36" t="str">
        <f aca="false">IF(U598="","",IF(LEN(TRIM(U598))&lt;&gt;10,1,""))</f>
        <v/>
      </c>
      <c r="AB598" s="36" t="str">
        <f aca="false">IF(U598="","",IF(OR(LEN(TRIM(H598))&gt;250,LEN(TRIM(H598))&lt;1),1,""))</f>
        <v/>
      </c>
      <c r="AC598" s="36" t="str">
        <f aca="false">IF(U598="","",IF(OR(LEN(TRIM(H598))&gt;220,LEN(TRIM(H598))&lt;1),1,""))</f>
        <v/>
      </c>
      <c r="AD598" s="37" t="str">
        <f aca="false">IF(U598="","",LEN(TRIM(H598)))</f>
        <v/>
      </c>
      <c r="AF598" s="36" t="str">
        <f aca="false">IF(I598="","",_xlfn.IFNA(VLOOKUP(I598,TabelleFisse!$B$4:$C$21,2,0),1))</f>
        <v/>
      </c>
      <c r="AH598" s="36" t="str">
        <f aca="false">IF(U598="","",IF(OR(ISNUMBER(J598)=0,J598&lt;0),1,""))</f>
        <v/>
      </c>
      <c r="AI598" s="36" t="str">
        <f aca="false">IF(U598="","",IF(OR(ISNUMBER(M598)=0,M598&lt;0),1,""))</f>
        <v/>
      </c>
      <c r="AK598" s="36" t="str">
        <f aca="false">IF(OR(U598="",K598=""),"",IF(OR(K598&lt;TabelleFisse!E$4,K598&gt;TabelleFisse!E$5),1,""))</f>
        <v/>
      </c>
      <c r="AL598" s="36" t="str">
        <f aca="false">IF(OR(U598="",L598=""),"",IF(OR(L598&lt;TabelleFisse!E$4,L598&gt;TabelleFisse!E$5),1,""))</f>
        <v/>
      </c>
      <c r="AM598" s="36" t="str">
        <f aca="false">IF(OR(U598="",K598=""),"",IF(K598&gt;TabelleFisse!E$6,1,""))</f>
        <v/>
      </c>
      <c r="AN598" s="36" t="str">
        <f aca="false">IF(OR(U598="",L598=""),"",IF(L598&gt;TabelleFisse!E$6,1,""))</f>
        <v/>
      </c>
      <c r="AP598" s="36" t="str">
        <f aca="false">IF(U598="","",_xlfn.IFNA(VLOOKUP(C598,Partecipanti!$N$10:$O$1203,2,0),1))</f>
        <v/>
      </c>
      <c r="AS598" s="37" t="str">
        <f aca="false">IF(R598=1,CONCATENATE(C598," ",1),"")</f>
        <v/>
      </c>
    </row>
    <row r="599" customFormat="false" ht="100.5" hidden="false" customHeight="true" outlineLevel="0" collapsed="false">
      <c r="A599" s="25" t="s">
        <v>882</v>
      </c>
      <c r="B599" s="21" t="str">
        <f aca="false">IF(Q599="","",Q599)</f>
        <v/>
      </c>
      <c r="C599" s="26" t="str">
        <f aca="false">IF(E599="","",CONCATENATE("L",A599))</f>
        <v/>
      </c>
      <c r="D599" s="27"/>
      <c r="E599" s="42"/>
      <c r="F599" s="39" t="str">
        <f aca="false">IF(E599="","",TRIM(#REF!))</f>
        <v/>
      </c>
      <c r="G599" s="40" t="str">
        <f aca="false">IF(E599="","",TRIM(UPPER(#REF!)))</f>
        <v/>
      </c>
      <c r="H599" s="44"/>
      <c r="I599" s="44"/>
      <c r="J599" s="43"/>
      <c r="K599" s="41"/>
      <c r="L599" s="41"/>
      <c r="M599" s="45"/>
      <c r="N599" s="42"/>
      <c r="O599" s="42"/>
      <c r="Q599" s="20" t="str">
        <f aca="false">IF(AND(R599="",S599="",U599=""),"",IF(OR(R599=1,S599=1),"ERRORI / ANOMALIE","OK"))</f>
        <v/>
      </c>
      <c r="R599" s="21" t="str">
        <f aca="false">IF(U599="","",IF(SUM(X599:AC599)+SUM(AF599:AP599)&gt;0,1,""))</f>
        <v/>
      </c>
      <c r="S599" s="21" t="str">
        <f aca="false">IF(U599="","",IF(_xlfn.IFNA(VLOOKUP(CONCATENATE(C599," ",1),Partecipanti!AE$10:AF$1203,2,0),1)=1,"",1))</f>
        <v/>
      </c>
      <c r="U599" s="36" t="str">
        <f aca="false">TRIM(E599)</f>
        <v/>
      </c>
      <c r="V599" s="36"/>
      <c r="W599" s="36" t="str">
        <f aca="false">IF(R599="","",1)</f>
        <v/>
      </c>
      <c r="X599" s="36" t="str">
        <f aca="false">IF(U599="","",IF(COUNTIF(U$7:U$601,U599)=1,"",COUNTIF(U$7:U$601,U599)))</f>
        <v/>
      </c>
      <c r="Y599" s="36" t="str">
        <f aca="false">IF(X599="","",IF(X599&gt;1,1,""))</f>
        <v/>
      </c>
      <c r="Z599" s="36" t="str">
        <f aca="false">IF(U599="","",IF(LEN(TRIM(U599))&lt;&gt;10,1,""))</f>
        <v/>
      </c>
      <c r="AB599" s="36" t="str">
        <f aca="false">IF(U599="","",IF(OR(LEN(TRIM(H599))&gt;250,LEN(TRIM(H599))&lt;1),1,""))</f>
        <v/>
      </c>
      <c r="AC599" s="36" t="str">
        <f aca="false">IF(U599="","",IF(OR(LEN(TRIM(H599))&gt;220,LEN(TRIM(H599))&lt;1),1,""))</f>
        <v/>
      </c>
      <c r="AD599" s="37" t="str">
        <f aca="false">IF(U599="","",LEN(TRIM(H599)))</f>
        <v/>
      </c>
      <c r="AF599" s="36" t="str">
        <f aca="false">IF(I599="","",_xlfn.IFNA(VLOOKUP(I599,TabelleFisse!$B$4:$C$21,2,0),1))</f>
        <v/>
      </c>
      <c r="AH599" s="36" t="str">
        <f aca="false">IF(U599="","",IF(OR(ISNUMBER(J599)=0,J599&lt;0),1,""))</f>
        <v/>
      </c>
      <c r="AI599" s="36" t="str">
        <f aca="false">IF(U599="","",IF(OR(ISNUMBER(M599)=0,M599&lt;0),1,""))</f>
        <v/>
      </c>
      <c r="AK599" s="36" t="str">
        <f aca="false">IF(OR(U599="",K599=""),"",IF(OR(K599&lt;TabelleFisse!E$4,K599&gt;TabelleFisse!E$5),1,""))</f>
        <v/>
      </c>
      <c r="AL599" s="36" t="str">
        <f aca="false">IF(OR(U599="",L599=""),"",IF(OR(L599&lt;TabelleFisse!E$4,L599&gt;TabelleFisse!E$5),1,""))</f>
        <v/>
      </c>
      <c r="AM599" s="36" t="str">
        <f aca="false">IF(OR(U599="",K599=""),"",IF(K599&gt;TabelleFisse!E$6,1,""))</f>
        <v/>
      </c>
      <c r="AN599" s="36" t="str">
        <f aca="false">IF(OR(U599="",L599=""),"",IF(L599&gt;TabelleFisse!E$6,1,""))</f>
        <v/>
      </c>
      <c r="AP599" s="36" t="str">
        <f aca="false">IF(U599="","",_xlfn.IFNA(VLOOKUP(C599,Partecipanti!$N$10:$O$1203,2,0),1))</f>
        <v/>
      </c>
      <c r="AS599" s="37" t="str">
        <f aca="false">IF(R599=1,CONCATENATE(C599," ",1),"")</f>
        <v/>
      </c>
    </row>
    <row r="600" customFormat="false" ht="100.5" hidden="false" customHeight="true" outlineLevel="0" collapsed="false">
      <c r="A600" s="25" t="s">
        <v>883</v>
      </c>
      <c r="B600" s="21" t="str">
        <f aca="false">IF(Q600="","",Q600)</f>
        <v/>
      </c>
      <c r="C600" s="26" t="str">
        <f aca="false">IF(E600="","",CONCATENATE("L",A600))</f>
        <v/>
      </c>
      <c r="D600" s="27"/>
      <c r="E600" s="42"/>
      <c r="F600" s="39" t="str">
        <f aca="false">IF(E600="","",TRIM(#REF!))</f>
        <v/>
      </c>
      <c r="G600" s="40" t="str">
        <f aca="false">IF(E600="","",TRIM(UPPER(#REF!)))</f>
        <v/>
      </c>
      <c r="H600" s="44"/>
      <c r="I600" s="44"/>
      <c r="J600" s="43"/>
      <c r="K600" s="41"/>
      <c r="L600" s="41"/>
      <c r="M600" s="45"/>
      <c r="N600" s="42"/>
      <c r="O600" s="42"/>
      <c r="Q600" s="20" t="str">
        <f aca="false">IF(AND(R600="",S600="",U600=""),"",IF(OR(R600=1,S600=1),"ERRORI / ANOMALIE","OK"))</f>
        <v/>
      </c>
      <c r="R600" s="21" t="str">
        <f aca="false">IF(U600="","",IF(SUM(X600:AC600)+SUM(AF600:AP600)&gt;0,1,""))</f>
        <v/>
      </c>
      <c r="S600" s="21" t="str">
        <f aca="false">IF(U600="","",IF(_xlfn.IFNA(VLOOKUP(CONCATENATE(C600," ",1),Partecipanti!AE$10:AF$1203,2,0),1)=1,"",1))</f>
        <v/>
      </c>
      <c r="U600" s="36" t="str">
        <f aca="false">TRIM(E600)</f>
        <v/>
      </c>
      <c r="V600" s="36"/>
      <c r="W600" s="36" t="str">
        <f aca="false">IF(R600="","",1)</f>
        <v/>
      </c>
      <c r="X600" s="36" t="str">
        <f aca="false">IF(U600="","",IF(COUNTIF(U$7:U$601,U600)=1,"",COUNTIF(U$7:U$601,U600)))</f>
        <v/>
      </c>
      <c r="Y600" s="36" t="str">
        <f aca="false">IF(X600="","",IF(X600&gt;1,1,""))</f>
        <v/>
      </c>
      <c r="Z600" s="36" t="str">
        <f aca="false">IF(U600="","",IF(LEN(TRIM(U600))&lt;&gt;10,1,""))</f>
        <v/>
      </c>
      <c r="AB600" s="36" t="str">
        <f aca="false">IF(U600="","",IF(OR(LEN(TRIM(H600))&gt;250,LEN(TRIM(H600))&lt;1),1,""))</f>
        <v/>
      </c>
      <c r="AC600" s="36" t="str">
        <f aca="false">IF(U600="","",IF(OR(LEN(TRIM(H600))&gt;220,LEN(TRIM(H600))&lt;1),1,""))</f>
        <v/>
      </c>
      <c r="AD600" s="37" t="str">
        <f aca="false">IF(U600="","",LEN(TRIM(H600)))</f>
        <v/>
      </c>
      <c r="AF600" s="36" t="str">
        <f aca="false">IF(I600="","",_xlfn.IFNA(VLOOKUP(I600,TabelleFisse!$B$4:$C$21,2,0),1))</f>
        <v/>
      </c>
      <c r="AH600" s="36" t="str">
        <f aca="false">IF(U600="","",IF(OR(ISNUMBER(J600)=0,J600&lt;0),1,""))</f>
        <v/>
      </c>
      <c r="AI600" s="36" t="str">
        <f aca="false">IF(U600="","",IF(OR(ISNUMBER(M600)=0,M600&lt;0),1,""))</f>
        <v/>
      </c>
      <c r="AK600" s="36" t="str">
        <f aca="false">IF(OR(U600="",K600=""),"",IF(OR(K600&lt;TabelleFisse!E$4,K600&gt;TabelleFisse!E$5),1,""))</f>
        <v/>
      </c>
      <c r="AL600" s="36" t="str">
        <f aca="false">IF(OR(U600="",L600=""),"",IF(OR(L600&lt;TabelleFisse!E$4,L600&gt;TabelleFisse!E$5),1,""))</f>
        <v/>
      </c>
      <c r="AM600" s="36" t="str">
        <f aca="false">IF(OR(U600="",K600=""),"",IF(K600&gt;TabelleFisse!E$6,1,""))</f>
        <v/>
      </c>
      <c r="AN600" s="36" t="str">
        <f aca="false">IF(OR(U600="",L600=""),"",IF(L600&gt;TabelleFisse!E$6,1,""))</f>
        <v/>
      </c>
      <c r="AP600" s="36" t="str">
        <f aca="false">IF(U600="","",_xlfn.IFNA(VLOOKUP(C600,Partecipanti!$N$10:$O$1203,2,0),1))</f>
        <v/>
      </c>
      <c r="AS600" s="37" t="str">
        <f aca="false">IF(R600=1,CONCATENATE(C600," ",1),"")</f>
        <v/>
      </c>
    </row>
    <row r="601" customFormat="false" ht="100.5" hidden="false" customHeight="true" outlineLevel="0" collapsed="false">
      <c r="A601" s="25" t="s">
        <v>884</v>
      </c>
      <c r="B601" s="21" t="str">
        <f aca="false">IF(Q601="","",Q601)</f>
        <v/>
      </c>
      <c r="C601" s="26" t="str">
        <f aca="false">IF(E601="","",CONCATENATE("L",A601))</f>
        <v/>
      </c>
      <c r="D601" s="27"/>
      <c r="E601" s="42"/>
      <c r="F601" s="39" t="str">
        <f aca="false">IF(E601="","",TRIM(#REF!))</f>
        <v/>
      </c>
      <c r="G601" s="40" t="str">
        <f aca="false">IF(E601="","",TRIM(UPPER(#REF!)))</f>
        <v/>
      </c>
      <c r="H601" s="44"/>
      <c r="I601" s="44"/>
      <c r="J601" s="43"/>
      <c r="K601" s="41"/>
      <c r="L601" s="41"/>
      <c r="M601" s="45"/>
      <c r="N601" s="42"/>
      <c r="O601" s="42"/>
      <c r="Q601" s="20" t="str">
        <f aca="false">IF(AND(R601="",S601="",U601=""),"",IF(OR(R601=1,S601=1),"ERRORI / ANOMALIE","OK"))</f>
        <v/>
      </c>
      <c r="R601" s="21" t="str">
        <f aca="false">IF(U601="","",IF(SUM(X601:AC601)+SUM(AF601:AP601)&gt;0,1,""))</f>
        <v/>
      </c>
      <c r="S601" s="21" t="str">
        <f aca="false">IF(U601="","",IF(_xlfn.IFNA(VLOOKUP(CONCATENATE(C601," ",1),Partecipanti!AE$10:AF$1203,2,0),1)=1,"",1))</f>
        <v/>
      </c>
      <c r="U601" s="36" t="str">
        <f aca="false">TRIM(E601)</f>
        <v/>
      </c>
      <c r="V601" s="36"/>
      <c r="W601" s="36" t="str">
        <f aca="false">IF(R601="","",1)</f>
        <v/>
      </c>
      <c r="X601" s="36" t="str">
        <f aca="false">IF(U601="","",IF(COUNTIF(U$7:U$601,U601)=1,"",COUNTIF(U$7:U$601,U601)))</f>
        <v/>
      </c>
      <c r="Y601" s="36" t="str">
        <f aca="false">IF(X601="","",IF(X601&gt;1,1,""))</f>
        <v/>
      </c>
      <c r="Z601" s="36" t="str">
        <f aca="false">IF(U601="","",IF(LEN(TRIM(U601))&lt;&gt;10,1,""))</f>
        <v/>
      </c>
      <c r="AB601" s="36" t="str">
        <f aca="false">IF(U601="","",IF(OR(LEN(TRIM(H601))&gt;250,LEN(TRIM(H601))&lt;1),1,""))</f>
        <v/>
      </c>
      <c r="AC601" s="36" t="str">
        <f aca="false">IF(U601="","",IF(OR(LEN(TRIM(H601))&gt;220,LEN(TRIM(H601))&lt;1),1,""))</f>
        <v/>
      </c>
      <c r="AD601" s="37" t="str">
        <f aca="false">IF(U601="","",LEN(TRIM(H601)))</f>
        <v/>
      </c>
      <c r="AF601" s="36" t="str">
        <f aca="false">IF(I601="","",_xlfn.IFNA(VLOOKUP(I601,TabelleFisse!$B$4:$C$21,2,0),1))</f>
        <v/>
      </c>
      <c r="AH601" s="36" t="str">
        <f aca="false">IF(U601="","",IF(OR(ISNUMBER(J601)=0,J601&lt;0),1,""))</f>
        <v/>
      </c>
      <c r="AI601" s="36" t="str">
        <f aca="false">IF(U601="","",IF(OR(ISNUMBER(M601)=0,M601&lt;0),1,""))</f>
        <v/>
      </c>
      <c r="AK601" s="36" t="str">
        <f aca="false">IF(OR(U601="",K601=""),"",IF(OR(K601&lt;TabelleFisse!E$4,K601&gt;TabelleFisse!E$5),1,""))</f>
        <v/>
      </c>
      <c r="AL601" s="36" t="str">
        <f aca="false">IF(OR(U601="",L601=""),"",IF(OR(L601&lt;TabelleFisse!E$4,L601&gt;TabelleFisse!E$5),1,""))</f>
        <v/>
      </c>
      <c r="AM601" s="36" t="str">
        <f aca="false">IF(OR(U601="",K601=""),"",IF(K601&gt;TabelleFisse!E$6,1,""))</f>
        <v/>
      </c>
      <c r="AN601" s="36" t="str">
        <f aca="false">IF(OR(U601="",L601=""),"",IF(L601&gt;TabelleFisse!E$6,1,""))</f>
        <v/>
      </c>
      <c r="AP601" s="36" t="str">
        <f aca="false">IF(U601="","",_xlfn.IFNA(VLOOKUP(C601,Partecipanti!$N$10:$O$1203,2,0),1))</f>
        <v/>
      </c>
      <c r="AS601" s="37" t="str">
        <f aca="false">IF(R601=1,CONCATENATE(C601," ",1),"")</f>
        <v/>
      </c>
    </row>
  </sheetData>
  <sheetProtection sheet="true" objects="true" scenarios="true"/>
  <autoFilter ref="A6:L601"/>
  <mergeCells count="17">
    <mergeCell ref="E2:M2"/>
    <mergeCell ref="X2:AP2"/>
    <mergeCell ref="E3:M3"/>
    <mergeCell ref="A5:A6"/>
    <mergeCell ref="B5:B6"/>
    <mergeCell ref="C5:C6"/>
    <mergeCell ref="E5:E6"/>
    <mergeCell ref="F5:G5"/>
    <mergeCell ref="H5:H6"/>
    <mergeCell ref="I5:I6"/>
    <mergeCell ref="J5:J6"/>
    <mergeCell ref="K5:L5"/>
    <mergeCell ref="M5:M6"/>
    <mergeCell ref="N5:N6"/>
    <mergeCell ref="O5:O6"/>
    <mergeCell ref="X5:Y5"/>
    <mergeCell ref="AD5:AD6"/>
  </mergeCells>
  <dataValidations count="10">
    <dataValidation allowBlank="true" error="La lunghezza digitata non corrsiponde a 11 caratteri" operator="equal" prompt="Riporta il Codice Fiscale della stazione appaltante.&#10;Digita esattamente 11 caratteri" promptTitle="Cod. Fiscale Stazione Appaltante" showDropDown="false" showErrorMessage="true" showInputMessage="true" sqref="F58:F601" type="textLength">
      <formula1>11</formula1>
      <formula2>0</formula2>
    </dataValidation>
    <dataValidation allowBlank="true" error="La lunghezza non corrisponde a 10 caratteri" errorTitle="CIG" operator="between" prompt="Riporta il CIG digitando esattamente 10 caratteri.&#10;In caso di affidamenti non soggetti al rilascio del CIG, riporta il codice fittizio 0000000000 (10 zeri)" promptTitle="CIG" showDropDown="false" showErrorMessage="true" showInputMessage="true" sqref="E58:E601" type="textLength">
      <formula1>10</formula1>
      <formula2>10</formula2>
    </dataValidation>
    <dataValidation allowBlank="true" error="La lunghezza del campo Oggetto non può superare i 250 caratteri. Tieni presente che ciascun carattere speciale ( ' &quot; è é à ò ì ù &amp; % $ eccetera) conta 5 o più caratteri" operator="between" prompt="La lunghezza del campo Oggetto non può superare i 250 caratteri. Tieni presente che ciascun carattere speciale ( ' &quot; è é à ò ì ù &amp; % $ eccetera) conta come 5 o più caratteri" showDropDown="false" showErrorMessage="true" showInputMessage="true" sqref="H87:H601" type="textLength">
      <formula1>0</formula1>
      <formula2>220</formula2>
    </dataValidation>
    <dataValidation allowBlank="true" operator="between" prompt="Riporta la denominazione ufficiale della stazione appaltante, come registrata all'AVCP" promptTitle="Denom. Stazione Appaltante" showDropDown="false" showErrorMessage="true" showInputMessage="true" sqref="G58:G601" type="none">
      <formula1>0</formula1>
      <formula2>0</formula2>
    </dataValidation>
    <dataValidation allowBlank="true" operator="greaterThanOrEqual" prompt="Inserisci l'importo al NETTO IVA ma comprensivo degli oneri per la sicurezza. &#10;Il campo non può essere lasciato vuoto. In caso di indisponibilità del dato, inserisci il valore presunto regsitrato al rilascio del CIG o in alternativa il valore 0,00." promptTitle="Importo Aggiudicazione" showDropDown="false" showErrorMessage="true" showInputMessage="true" sqref="J58:J601" type="decimal">
      <formula1>0</formula1>
      <formula2>0</formula2>
    </dataValidation>
    <dataValidation allowBlank="true" operator="greaterThanOrEqual" prompt="Inserisci il totale degli importi GIA' LIQUIDATI.&#10;In caso nessun importo sia ancora stato liquidato, inserisci 0,00." promptTitle="Importo Somme Liquidate" showDropDown="false" showErrorMessage="true" showInputMessage="true" sqref="M251:M601" type="decimal">
      <formula1>0</formula1>
      <formula2>0</formula2>
    </dataValidation>
    <dataValidation allowBlank="true" error="La lunghezza non corrisponde a 10 caratteri" errorTitle="CIG" operator="between" prompt="Riporta il CIG digitando esattamente 10 caratteri.&#10;In caso di affidamenti non soggetti al rilascio del CIG, riporta il codice fittizio 0000000000 (10 zeri)" promptTitle="CIG" showDropDown="false" showErrorMessage="true" showInputMessage="true" sqref="E7 E22:E57" type="textLength">
      <formula1>10</formula1>
      <formula2>10</formula2>
    </dataValidation>
    <dataValidation allowBlank="true" error="La lunghezza del campo Oggetto non può superare i 250 caratteri. Tieni presente che ciascun carattere speciale ( ' &quot; è é à ò ì ù &amp; % $ eccetera) conta 5 o più caratteri" operator="between" prompt="La lunghezza del campo Oggetto non può superare i 250 caratteri. Tieni presente che ciascun carattere speciale ( ' &quot; è é à ò ì ù &amp; % $ eccetera) conta come 5 o più caratteri" showDropDown="false" showErrorMessage="true" showInputMessage="true" sqref="H7:H86" type="textLength">
      <formula1>0</formula1>
      <formula2>220</formula2>
    </dataValidation>
    <dataValidation allowBlank="true" operator="greaterThanOrEqual" prompt="Inserisci l'importo al NETTO IVA ma comprensivo degli oneri per la sicurezza. &#10;Il campo non può essere lasciato vuoto. In caso di indisponibilità del dato, inserisci il valore presunto regsitrato al rilascio del CIG o in alternativa il valore 0,00." promptTitle="Importo Aggiudicazione" showDropDown="false" showErrorMessage="true" showInputMessage="true" sqref="J7:J57" type="decimal">
      <formula1>0</formula1>
      <formula2>0</formula2>
    </dataValidation>
    <dataValidation allowBlank="true" operator="greaterThanOrEqual" prompt="Inserisci il totale degli importi GIA' LIQUIDATI.&#10;In caso nessun importo sia ancora stato liquidato, inserisci 0,00." promptTitle="Importo Somme Liquidate" showDropDown="false" showErrorMessage="true" showInputMessage="true" sqref="M7:M250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20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1" ySplit="9" topLeftCell="B124" activePane="bottomRight" state="frozen"/>
      <selection pane="topLeft" activeCell="A1" activeCellId="0" sqref="A1"/>
      <selection pane="topRight" activeCell="B1" activeCellId="0" sqref="B1"/>
      <selection pane="bottomLeft" activeCell="A124" activeCellId="0" sqref="A124"/>
      <selection pane="bottomRight" activeCell="D131" activeCellId="0" sqref="D131"/>
    </sheetView>
  </sheetViews>
  <sheetFormatPr defaultRowHeight="15"/>
  <cols>
    <col collapsed="false" hidden="false" max="1" min="1" style="46" width="47.2696629213483"/>
    <col collapsed="false" hidden="false" max="2" min="2" style="1" width="50.5393258426966"/>
    <col collapsed="false" hidden="false" max="3" min="3" style="1" width="126.938202247191"/>
    <col collapsed="false" hidden="false" max="4" min="4" style="1" width="62.2808988764045"/>
    <col collapsed="false" hidden="false" max="5" min="5" style="1" width="50.5393258426966"/>
    <col collapsed="false" hidden="false" max="6" min="6" style="1" width="85.3202247191011"/>
    <col collapsed="false" hidden="false" max="8" min="7" style="1" width="78.4831460674157"/>
    <col collapsed="false" hidden="false" max="9" min="9" style="1" width="24.2303370786517"/>
    <col collapsed="false" hidden="true" max="10" min="10" style="1" width="0"/>
    <col collapsed="false" hidden="false" max="12" min="11" style="1" width="48.752808988764"/>
    <col collapsed="false" hidden="false" max="13" min="13" style="1" width="24.2303370786517"/>
    <col collapsed="false" hidden="true" max="16" min="14" style="1" width="0"/>
    <col collapsed="false" hidden="false" max="17" min="17" style="1" width="48.0112359550562"/>
    <col collapsed="false" hidden="false" max="18" min="18" style="1" width="4.90449438202247"/>
    <col collapsed="false" hidden="false" max="19" min="19" style="1" width="47.4157303370787"/>
    <col collapsed="false" hidden="false" max="20" min="20" style="1" width="4.90449438202247"/>
    <col collapsed="false" hidden="false" max="21" min="21" style="1" width="47.2696629213483"/>
    <col collapsed="false" hidden="false" max="23" min="22" style="1" width="46.376404494382"/>
    <col collapsed="false" hidden="false" max="24" min="24" style="1" width="9.21348314606742"/>
    <col collapsed="false" hidden="false" max="25" min="25" style="1" width="52.3202247191011"/>
    <col collapsed="false" hidden="false" max="26" min="26" style="1" width="50.5393258426966"/>
    <col collapsed="false" hidden="false" max="27" min="27" style="1" width="60.2022471910112"/>
    <col collapsed="false" hidden="false" max="28" min="28" style="1" width="24.2303370786517"/>
    <col collapsed="false" hidden="true" max="31" min="29" style="1" width="0"/>
    <col collapsed="false" hidden="false" max="1025" min="32" style="1" width="24.2303370786517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30" hidden="false" customHeight="true" outlineLevel="0" collapsed="false">
      <c r="A2" s="0"/>
      <c r="B2" s="4" t="s">
        <v>885</v>
      </c>
      <c r="C2" s="4"/>
      <c r="D2" s="4"/>
      <c r="E2" s="4"/>
      <c r="F2" s="4"/>
      <c r="G2" s="4"/>
      <c r="H2" s="4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30" hidden="false" customHeight="true" outlineLevel="0" collapsed="false">
      <c r="A3" s="0"/>
      <c r="B3" s="47" t="s">
        <v>886</v>
      </c>
      <c r="C3" s="47"/>
      <c r="D3" s="47"/>
      <c r="E3" s="47"/>
      <c r="F3" s="47"/>
      <c r="G3" s="47"/>
      <c r="H3" s="47"/>
      <c r="I3" s="7"/>
      <c r="J3" s="7"/>
      <c r="K3" s="7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0.75" hidden="false" customHeight="true" outlineLevel="0" collapsed="false">
      <c r="A4" s="0"/>
      <c r="B4" s="47" t="s">
        <v>887</v>
      </c>
      <c r="C4" s="47"/>
      <c r="D4" s="47"/>
      <c r="E4" s="47"/>
      <c r="F4" s="47"/>
      <c r="G4" s="47"/>
      <c r="H4" s="47"/>
      <c r="I4" s="7"/>
      <c r="J4" s="7"/>
      <c r="K4" s="7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7.5" hidden="false" customHeight="true" outlineLevel="0" collapsed="false">
      <c r="A5" s="0"/>
      <c r="B5" s="47"/>
      <c r="C5" s="47"/>
      <c r="D5" s="47"/>
      <c r="E5" s="47"/>
      <c r="F5" s="47"/>
      <c r="G5" s="47"/>
      <c r="H5" s="47"/>
      <c r="I5" s="7"/>
      <c r="J5" s="7"/>
      <c r="K5" s="7"/>
      <c r="L5" s="0"/>
      <c r="M5" s="0"/>
      <c r="N5" s="0"/>
      <c r="O5" s="0"/>
      <c r="P5" s="0"/>
      <c r="Q5" s="48" t="s">
        <v>888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28.5" hidden="false" customHeight="true" outlineLevel="0" collapsed="false">
      <c r="A7" s="49" t="s">
        <v>889</v>
      </c>
      <c r="B7" s="50" t="s">
        <v>5</v>
      </c>
      <c r="C7" s="12" t="s">
        <v>890</v>
      </c>
      <c r="D7" s="51" t="s">
        <v>891</v>
      </c>
      <c r="E7" s="51"/>
      <c r="F7" s="51" t="s">
        <v>892</v>
      </c>
      <c r="G7" s="52" t="s">
        <v>893</v>
      </c>
      <c r="H7" s="52"/>
      <c r="I7" s="0"/>
      <c r="J7" s="0"/>
      <c r="K7" s="0"/>
      <c r="L7" s="0"/>
      <c r="M7" s="0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28.5" hidden="false" customHeight="true" outlineLevel="0" collapsed="false">
      <c r="A8" s="49"/>
      <c r="B8" s="50"/>
      <c r="C8" s="12"/>
      <c r="D8" s="54" t="s">
        <v>894</v>
      </c>
      <c r="E8" s="54"/>
      <c r="F8" s="51"/>
      <c r="G8" s="51" t="s">
        <v>895</v>
      </c>
      <c r="H8" s="12" t="s">
        <v>896</v>
      </c>
      <c r="I8" s="0"/>
      <c r="J8" s="0"/>
      <c r="K8" s="0"/>
      <c r="L8" s="0"/>
      <c r="M8" s="0"/>
      <c r="N8" s="0"/>
      <c r="O8" s="0"/>
      <c r="P8" s="0"/>
      <c r="Q8" s="55" t="s">
        <v>16</v>
      </c>
      <c r="R8" s="0"/>
      <c r="S8" s="55" t="s">
        <v>16</v>
      </c>
      <c r="T8" s="0"/>
      <c r="U8" s="55" t="s">
        <v>16</v>
      </c>
      <c r="V8" s="55" t="s">
        <v>16</v>
      </c>
      <c r="W8" s="55" t="s">
        <v>15</v>
      </c>
      <c r="X8" s="0"/>
      <c r="Y8" s="55" t="s">
        <v>16</v>
      </c>
      <c r="Z8" s="55" t="s">
        <v>16</v>
      </c>
      <c r="AA8" s="55" t="s">
        <v>16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84" hidden="false" customHeight="true" outlineLevel="0" collapsed="false">
      <c r="A9" s="49"/>
      <c r="B9" s="50"/>
      <c r="C9" s="12"/>
      <c r="D9" s="56" t="s">
        <v>18</v>
      </c>
      <c r="E9" s="56" t="s">
        <v>897</v>
      </c>
      <c r="F9" s="54" t="s">
        <v>898</v>
      </c>
      <c r="G9" s="54" t="s">
        <v>899</v>
      </c>
      <c r="H9" s="12"/>
      <c r="I9" s="0"/>
      <c r="J9" s="20" t="s">
        <v>22</v>
      </c>
      <c r="K9" s="20" t="s">
        <v>900</v>
      </c>
      <c r="L9" s="20" t="s">
        <v>901</v>
      </c>
      <c r="M9" s="0"/>
      <c r="N9" s="20" t="s">
        <v>902</v>
      </c>
      <c r="O9" s="20"/>
      <c r="P9" s="20" t="s">
        <v>903</v>
      </c>
      <c r="Q9" s="20" t="s">
        <v>904</v>
      </c>
      <c r="R9" s="0"/>
      <c r="S9" s="20" t="s">
        <v>905</v>
      </c>
      <c r="T9" s="0"/>
      <c r="U9" s="20" t="s">
        <v>906</v>
      </c>
      <c r="V9" s="20" t="s">
        <v>907</v>
      </c>
      <c r="W9" s="20" t="s">
        <v>908</v>
      </c>
      <c r="X9" s="0"/>
      <c r="Y9" s="20" t="s">
        <v>909</v>
      </c>
      <c r="Z9" s="20" t="s">
        <v>910</v>
      </c>
      <c r="AA9" s="20" t="s">
        <v>911</v>
      </c>
      <c r="AB9" s="0"/>
      <c r="AC9" s="21" t="s">
        <v>912</v>
      </c>
      <c r="AD9" s="21" t="s">
        <v>913</v>
      </c>
      <c r="AE9" s="21" t="s">
        <v>40</v>
      </c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61" customFormat="true" ht="32.25" hidden="false" customHeight="true" outlineLevel="0" collapsed="false">
      <c r="A10" s="21" t="str">
        <f aca="false">IF(J10="","",J10)</f>
        <v>ERRORI / ANOMALIE</v>
      </c>
      <c r="B10" s="57" t="s">
        <v>914</v>
      </c>
      <c r="C10" s="31" t="s">
        <v>915</v>
      </c>
      <c r="D10" s="58" t="s">
        <v>916</v>
      </c>
      <c r="E10" s="28"/>
      <c r="F10" s="59" t="s">
        <v>917</v>
      </c>
      <c r="G10" s="60"/>
      <c r="H10" s="42"/>
      <c r="J10" s="20" t="str">
        <f aca="false">IF(AND(K10="",L10="",N10=""),"",IF(OR(K10=1,L10=1),"ERRORI / ANOMALIE","OK"))</f>
        <v>ERRORI / ANOMALIE</v>
      </c>
      <c r="K10" s="20" t="str">
        <f aca="false">IF(N10="","",IF(SUM(Q10:AA10)&gt;0,1,""))</f>
        <v/>
      </c>
      <c r="L10" s="20" t="n">
        <f aca="false">IF(N10="","",IF(_xlfn.IFNA(VLOOKUP(CONCATENATE(N10," ",1),Lotti!AS$7:AT$601,2,0),1)=1,"",1))</f>
        <v>1</v>
      </c>
      <c r="N10" s="36" t="str">
        <f aca="false">TRIM(B10)</f>
        <v>L001</v>
      </c>
      <c r="O10" s="36"/>
      <c r="P10" s="36" t="str">
        <f aca="false">IF(K10="","",1)</f>
        <v/>
      </c>
      <c r="Q10" s="36" t="n">
        <f aca="false">IF(N10="","",_xlfn.IFNA(VLOOKUP(N10,Lotti!C$7:D$1000,2,0),1))</f>
        <v>0</v>
      </c>
      <c r="S10" s="36" t="str">
        <f aca="false">IF(N10="","",IF(OR(AND(E10="",LEN(TRIM(D10))&lt;&gt;11,LEN(TRIM(D10))&lt;&gt;16),AND(D10="",E10=""),AND(D10&lt;&gt;"",E10&lt;&gt;"")),1,""))</f>
        <v/>
      </c>
      <c r="U10" s="36" t="str">
        <f aca="false">IF(N10="","",IF(C10="",1,""))</f>
        <v/>
      </c>
      <c r="V10" s="36" t="n">
        <f aca="false">IF(N10="","",_xlfn.IFNA(VLOOKUP(F10,TabelleFisse!$B$33:$C$34,2,0),1))</f>
        <v>0</v>
      </c>
      <c r="W10" s="36" t="str">
        <f aca="false">IF(N10="","",_xlfn.IFNA(IF(VLOOKUP(CONCATENATE(N10," SI"),AC$10:AC$1203,1,0)=CONCATENATE(N10," SI"),"",1),1))</f>
        <v/>
      </c>
      <c r="Y10" s="36" t="str">
        <f aca="false">IF(OR(N10="",G10=""),"",_xlfn.IFNA(VLOOKUP(H10,TabelleFisse!$B$25:$C$29,2,0),1))</f>
        <v/>
      </c>
      <c r="Z10" s="36" t="str">
        <f aca="false">IF(AND(G10="",H10&lt;&gt;""),1,"")</f>
        <v/>
      </c>
      <c r="AA10" s="36" t="str">
        <f aca="false">IF(N10="","",IF(COUNTIF(AD$10:AD$1203,AD10)=1,1,""))</f>
        <v/>
      </c>
      <c r="AC10" s="37" t="str">
        <f aca="false">IF(N10="","",CONCATENATE(N10," ",F10))</f>
        <v>L001 SI</v>
      </c>
      <c r="AD10" s="37" t="str">
        <f aca="false">IF(OR(N10="",CONCATENATE(G10,H10)=""),"",CONCATENATE(N10," ",G10))</f>
        <v/>
      </c>
      <c r="AE10" s="37" t="str">
        <f aca="false">IF(K10=1,CONCATENATE(N10," ",1),"")</f>
        <v/>
      </c>
    </row>
    <row r="11" customFormat="false" ht="32.25" hidden="false" customHeight="true" outlineLevel="0" collapsed="false">
      <c r="A11" s="21" t="str">
        <f aca="false">IF(J11="","",J11)</f>
        <v>ERRORI / ANOMALIE</v>
      </c>
      <c r="B11" s="57" t="s">
        <v>918</v>
      </c>
      <c r="C11" s="31" t="s">
        <v>919</v>
      </c>
      <c r="D11" s="28" t="s">
        <v>920</v>
      </c>
      <c r="E11" s="28"/>
      <c r="F11" s="59" t="s">
        <v>917</v>
      </c>
      <c r="G11" s="60"/>
      <c r="H11" s="42"/>
      <c r="I11" s="61"/>
      <c r="J11" s="20" t="str">
        <f aca="false">IF(AND(K11="",L11="",N11=""),"",IF(OR(K11=1,L11=1),"ERRORI / ANOMALIE","OK"))</f>
        <v>ERRORI / ANOMALIE</v>
      </c>
      <c r="K11" s="20" t="str">
        <f aca="false">IF(N11="","",IF(SUM(Q11:AA11)&gt;0,1,""))</f>
        <v/>
      </c>
      <c r="L11" s="20" t="n">
        <f aca="false">IF(N11="","",IF(_xlfn.IFNA(VLOOKUP(CONCATENATE(N11," ",1),Lotti!AS$7:AT$601,2,0),1)=1,"",1))</f>
        <v>1</v>
      </c>
      <c r="N11" s="36" t="str">
        <f aca="false">TRIM(B11)</f>
        <v>L002</v>
      </c>
      <c r="O11" s="36"/>
      <c r="P11" s="36" t="str">
        <f aca="false">IF(K11="","",1)</f>
        <v/>
      </c>
      <c r="Q11" s="36" t="n">
        <f aca="false">IF(N11="","",_xlfn.IFNA(VLOOKUP(N11,Lotti!C$7:D$1000,2,0),1))</f>
        <v>0</v>
      </c>
      <c r="S11" s="36" t="str">
        <f aca="false">IF(N11="","",IF(OR(AND(E11="",LEN(TRIM(D11))&lt;&gt;11,LEN(TRIM(D11))&lt;&gt;16),AND(D11="",E11=""),AND(D11&lt;&gt;"",E11&lt;&gt;"")),1,""))</f>
        <v/>
      </c>
      <c r="U11" s="36" t="str">
        <f aca="false">IF(N11="","",IF(C11="",1,""))</f>
        <v/>
      </c>
      <c r="V11" s="36" t="n">
        <f aca="false">IF(N11="","",_xlfn.IFNA(VLOOKUP(F11,TabelleFisse!$B$33:$C$34,2,0),1))</f>
        <v>0</v>
      </c>
      <c r="W11" s="36" t="str">
        <f aca="false">IF(N11="","",_xlfn.IFNA(IF(VLOOKUP(CONCATENATE(N11," SI"),AC$10:AC$1203,1,0)=CONCATENATE(N11," SI"),"",1),1))</f>
        <v/>
      </c>
      <c r="Y11" s="36" t="str">
        <f aca="false">IF(OR(N11="",G11=""),"",_xlfn.IFNA(VLOOKUP(H11,TabelleFisse!$B$25:$C$29,2,0),1))</f>
        <v/>
      </c>
      <c r="Z11" s="36" t="str">
        <f aca="false">IF(AND(G11="",H11&lt;&gt;""),1,"")</f>
        <v/>
      </c>
      <c r="AA11" s="36" t="str">
        <f aca="false">IF(N11="","",IF(COUNTIF(AD$10:AD$1203,AD11)=1,1,""))</f>
        <v/>
      </c>
      <c r="AC11" s="37" t="str">
        <f aca="false">IF(N11="","",CONCATENATE(N11," ",F11))</f>
        <v>L002 SI</v>
      </c>
      <c r="AD11" s="37" t="str">
        <f aca="false">IF(OR(N11="",CONCATENATE(G11,H11)=""),"",CONCATENATE(N11," ",G11))</f>
        <v/>
      </c>
      <c r="AE11" s="37" t="str">
        <f aca="false">IF(K11=1,CONCATENATE(N11," ",1),"")</f>
        <v/>
      </c>
    </row>
    <row r="12" customFormat="false" ht="32.25" hidden="false" customHeight="true" outlineLevel="0" collapsed="false">
      <c r="A12" s="21" t="str">
        <f aca="false">IF(J12="","",J12)</f>
        <v>ERRORI / ANOMALIE</v>
      </c>
      <c r="B12" s="57" t="s">
        <v>921</v>
      </c>
      <c r="C12" s="62" t="s">
        <v>922</v>
      </c>
      <c r="D12" s="28" t="s">
        <v>923</v>
      </c>
      <c r="E12" s="28"/>
      <c r="F12" s="59" t="s">
        <v>917</v>
      </c>
      <c r="G12" s="60"/>
      <c r="H12" s="42"/>
      <c r="I12" s="61"/>
      <c r="J12" s="20" t="str">
        <f aca="false">IF(AND(K12="",L12="",N12=""),"",IF(OR(K12=1,L12=1),"ERRORI / ANOMALIE","OK"))</f>
        <v>ERRORI / ANOMALIE</v>
      </c>
      <c r="K12" s="20" t="str">
        <f aca="false">IF(N12="","",IF(SUM(Q12:AA12)&gt;0,1,""))</f>
        <v/>
      </c>
      <c r="L12" s="20" t="n">
        <f aca="false">IF(N12="","",IF(_xlfn.IFNA(VLOOKUP(CONCATENATE(N12," ",1),Lotti!AS$7:AT$601,2,0),1)=1,"",1))</f>
        <v>1</v>
      </c>
      <c r="N12" s="36" t="str">
        <f aca="false">TRIM(B12)</f>
        <v>L003</v>
      </c>
      <c r="O12" s="36"/>
      <c r="P12" s="36" t="str">
        <f aca="false">IF(K12="","",1)</f>
        <v/>
      </c>
      <c r="Q12" s="36" t="n">
        <f aca="false">IF(N12="","",_xlfn.IFNA(VLOOKUP(N12,Lotti!C$7:D$1000,2,0),1))</f>
        <v>0</v>
      </c>
      <c r="S12" s="36" t="str">
        <f aca="false">IF(N12="","",IF(OR(AND(E12="",LEN(TRIM(D12))&lt;&gt;11,LEN(TRIM(D12))&lt;&gt;16),AND(D12="",E12=""),AND(D12&lt;&gt;"",E12&lt;&gt;"")),1,""))</f>
        <v/>
      </c>
      <c r="U12" s="36" t="str">
        <f aca="false">IF(N12="","",IF(C12="",1,""))</f>
        <v/>
      </c>
      <c r="V12" s="36" t="n">
        <f aca="false">IF(N12="","",_xlfn.IFNA(VLOOKUP(F12,TabelleFisse!$B$33:$C$34,2,0),1))</f>
        <v>0</v>
      </c>
      <c r="W12" s="36" t="str">
        <f aca="false">IF(N12="","",_xlfn.IFNA(IF(VLOOKUP(CONCATENATE(N12," SI"),AC$10:AC$1203,1,0)=CONCATENATE(N12," SI"),"",1),1))</f>
        <v/>
      </c>
      <c r="Y12" s="36" t="str">
        <f aca="false">IF(OR(N12="",G12=""),"",_xlfn.IFNA(VLOOKUP(H12,TabelleFisse!$B$25:$C$29,2,0),1))</f>
        <v/>
      </c>
      <c r="Z12" s="36" t="str">
        <f aca="false">IF(AND(G12="",H12&lt;&gt;""),1,"")</f>
        <v/>
      </c>
      <c r="AA12" s="36" t="str">
        <f aca="false">IF(N12="","",IF(COUNTIF(AD$10:AD$1203,AD12)=1,1,""))</f>
        <v/>
      </c>
      <c r="AC12" s="37" t="str">
        <f aca="false">IF(N12="","",CONCATENATE(N12," ",F12))</f>
        <v>L003 SI</v>
      </c>
      <c r="AD12" s="37" t="str">
        <f aca="false">IF(OR(N12="",CONCATENATE(G12,H12)=""),"",CONCATENATE(N12," ",G12))</f>
        <v/>
      </c>
      <c r="AE12" s="37" t="str">
        <f aca="false">IF(K12=1,CONCATENATE(N12," ",1),"")</f>
        <v/>
      </c>
    </row>
    <row r="13" customFormat="false" ht="32.25" hidden="false" customHeight="true" outlineLevel="0" collapsed="false">
      <c r="A13" s="21" t="str">
        <f aca="false">IF(J13="","",J13)</f>
        <v>ERRORI / ANOMALIE</v>
      </c>
      <c r="B13" s="57" t="s">
        <v>924</v>
      </c>
      <c r="C13" s="31" t="s">
        <v>925</v>
      </c>
      <c r="D13" s="28" t="s">
        <v>926</v>
      </c>
      <c r="E13" s="28"/>
      <c r="F13" s="59" t="s">
        <v>917</v>
      </c>
      <c r="G13" s="60"/>
      <c r="H13" s="42"/>
      <c r="I13" s="61"/>
      <c r="J13" s="20" t="str">
        <f aca="false">IF(AND(K13="",L13="",N13=""),"",IF(OR(K13=1,L13=1),"ERRORI / ANOMALIE","OK"))</f>
        <v>ERRORI / ANOMALIE</v>
      </c>
      <c r="K13" s="20" t="str">
        <f aca="false">IF(N13="","",IF(SUM(Q13:AA13)&gt;0,1,""))</f>
        <v/>
      </c>
      <c r="L13" s="20" t="n">
        <f aca="false">IF(N13="","",IF(_xlfn.IFNA(VLOOKUP(CONCATENATE(N13," ",1),Lotti!AS$7:AT$601,2,0),1)=1,"",1))</f>
        <v>1</v>
      </c>
      <c r="N13" s="36" t="str">
        <f aca="false">TRIM(B13)</f>
        <v>L004</v>
      </c>
      <c r="O13" s="36"/>
      <c r="P13" s="36" t="str">
        <f aca="false">IF(K13="","",1)</f>
        <v/>
      </c>
      <c r="Q13" s="36" t="n">
        <f aca="false">IF(N13="","",_xlfn.IFNA(VLOOKUP(N13,Lotti!C$7:D$1000,2,0),1))</f>
        <v>0</v>
      </c>
      <c r="S13" s="36" t="str">
        <f aca="false">IF(N13="","",IF(OR(AND(E13="",LEN(TRIM(D13))&lt;&gt;11,LEN(TRIM(D13))&lt;&gt;16),AND(D13="",E13=""),AND(D13&lt;&gt;"",E13&lt;&gt;"")),1,""))</f>
        <v/>
      </c>
      <c r="U13" s="36" t="str">
        <f aca="false">IF(N13="","",IF(C13="",1,""))</f>
        <v/>
      </c>
      <c r="V13" s="36" t="n">
        <f aca="false">IF(N13="","",_xlfn.IFNA(VLOOKUP(F13,TabelleFisse!$B$33:$C$34,2,0),1))</f>
        <v>0</v>
      </c>
      <c r="W13" s="36" t="str">
        <f aca="false">IF(N13="","",_xlfn.IFNA(IF(VLOOKUP(CONCATENATE(N13," SI"),AC$10:AC$1203,1,0)=CONCATENATE(N13," SI"),"",1),1))</f>
        <v/>
      </c>
      <c r="Y13" s="36" t="str">
        <f aca="false">IF(OR(N13="",G13=""),"",_xlfn.IFNA(VLOOKUP(H13,TabelleFisse!$B$25:$C$29,2,0),1))</f>
        <v/>
      </c>
      <c r="Z13" s="36" t="str">
        <f aca="false">IF(AND(G13="",H13&lt;&gt;""),1,"")</f>
        <v/>
      </c>
      <c r="AA13" s="36" t="str">
        <f aca="false">IF(N13="","",IF(COUNTIF(AD$10:AD$1203,AD13)=1,1,""))</f>
        <v/>
      </c>
      <c r="AC13" s="37" t="str">
        <f aca="false">IF(N13="","",CONCATENATE(N13," ",F13))</f>
        <v>L004 SI</v>
      </c>
      <c r="AD13" s="37" t="str">
        <f aca="false">IF(OR(N13="",CONCATENATE(G13,H13)=""),"",CONCATENATE(N13," ",G13))</f>
        <v/>
      </c>
      <c r="AE13" s="37" t="str">
        <f aca="false">IF(K13=1,CONCATENATE(N13," ",1),"")</f>
        <v/>
      </c>
    </row>
    <row r="14" customFormat="false" ht="32.25" hidden="false" customHeight="true" outlineLevel="0" collapsed="false">
      <c r="A14" s="21" t="str">
        <f aca="false">IF(J14="","",J14)</f>
        <v>ERRORI / ANOMALIE</v>
      </c>
      <c r="B14" s="57" t="s">
        <v>927</v>
      </c>
      <c r="C14" s="31" t="s">
        <v>928</v>
      </c>
      <c r="D14" s="63"/>
      <c r="E14" s="28" t="s">
        <v>929</v>
      </c>
      <c r="F14" s="64" t="s">
        <v>917</v>
      </c>
      <c r="G14" s="60"/>
      <c r="H14" s="42"/>
      <c r="I14" s="61"/>
      <c r="J14" s="20" t="str">
        <f aca="false">IF(AND(K14="",L14="",N14=""),"",IF(OR(K14=1,L14=1),"ERRORI / ANOMALIE","OK"))</f>
        <v>ERRORI / ANOMALIE</v>
      </c>
      <c r="K14" s="20" t="n">
        <f aca="false">IF(N14="","",IF(SUM(Q14:AA14)&gt;0,1,""))</f>
        <v>1</v>
      </c>
      <c r="L14" s="20" t="n">
        <f aca="false">IF(N14="","",IF(_xlfn.IFNA(VLOOKUP(CONCATENATE(N14," ",1),Lotti!AS$7:AT$601,2,0),1)=1,"",1))</f>
        <v>1</v>
      </c>
      <c r="N14" s="36" t="str">
        <f aca="false">TRIM(B14)</f>
        <v>L005</v>
      </c>
      <c r="O14" s="36"/>
      <c r="P14" s="36" t="n">
        <f aca="false">IF(K14="","",1)</f>
        <v>1</v>
      </c>
      <c r="Q14" s="36" t="n">
        <f aca="false">IF(N14="","",_xlfn.IFNA(VLOOKUP(N14,Lotti!C$7:D$1000,2,0),1))</f>
        <v>0</v>
      </c>
      <c r="S14" s="36" t="n">
        <f aca="false">IF(N14="","",IF(OR(AND(E14="",LEN(TRIM(E14))&lt;&gt;11,LEN(TRIM(E14))&lt;&gt;16),AND(E14="",E14=""),AND(E14&lt;&gt;"",E14&lt;&gt;"")),1,""))</f>
        <v>1</v>
      </c>
      <c r="U14" s="36" t="str">
        <f aca="false">IF(N14="","",IF(C14="",1,""))</f>
        <v/>
      </c>
      <c r="V14" s="36" t="n">
        <f aca="false">IF(N14="","",_xlfn.IFNA(VLOOKUP(F14,TabelleFisse!$B$33:$C$34,2,0),1))</f>
        <v>0</v>
      </c>
      <c r="W14" s="36" t="str">
        <f aca="false">IF(N14="","",_xlfn.IFNA(IF(VLOOKUP(CONCATENATE(N14," SI"),AC$10:AC$1203,1,0)=CONCATENATE(N14," SI"),"",1),1))</f>
        <v/>
      </c>
      <c r="Y14" s="36" t="str">
        <f aca="false">IF(OR(N14="",G14=""),"",_xlfn.IFNA(VLOOKUP(H14,TabelleFisse!$B$25:$C$29,2,0),1))</f>
        <v/>
      </c>
      <c r="Z14" s="36" t="str">
        <f aca="false">IF(AND(G14="",H14&lt;&gt;""),1,"")</f>
        <v/>
      </c>
      <c r="AA14" s="36" t="str">
        <f aca="false">IF(N14="","",IF(COUNTIF(AD$10:AD$1203,AD14)=1,1,""))</f>
        <v/>
      </c>
      <c r="AC14" s="37" t="str">
        <f aca="false">IF(N14="","",CONCATENATE(N14," ",F14))</f>
        <v>L005 SI</v>
      </c>
      <c r="AD14" s="37" t="str">
        <f aca="false">IF(OR(N14="",CONCATENATE(G14,H14)=""),"",CONCATENATE(N14," ",G14))</f>
        <v/>
      </c>
      <c r="AE14" s="37" t="str">
        <f aca="false">IF(K14=1,CONCATENATE(N14," ",1),"")</f>
        <v>L005 1</v>
      </c>
    </row>
    <row r="15" customFormat="false" ht="32.25" hidden="false" customHeight="true" outlineLevel="0" collapsed="false">
      <c r="A15" s="21" t="str">
        <f aca="false">IF(J15="","",J15)</f>
        <v>ERRORI / ANOMALIE</v>
      </c>
      <c r="B15" s="57" t="s">
        <v>930</v>
      </c>
      <c r="C15" s="31" t="s">
        <v>931</v>
      </c>
      <c r="D15" s="58" t="s">
        <v>932</v>
      </c>
      <c r="E15" s="28"/>
      <c r="F15" s="64" t="s">
        <v>917</v>
      </c>
      <c r="G15" s="60"/>
      <c r="H15" s="42"/>
      <c r="I15" s="61"/>
      <c r="J15" s="20" t="str">
        <f aca="false">IF(AND(K15="",L15="",N15=""),"",IF(OR(K15=1,L15=1),"ERRORI / ANOMALIE","OK"))</f>
        <v>ERRORI / ANOMALIE</v>
      </c>
      <c r="K15" s="20" t="str">
        <f aca="false">IF(N15="","",IF(SUM(Q15:AA15)&gt;0,1,""))</f>
        <v/>
      </c>
      <c r="L15" s="20" t="n">
        <f aca="false">IF(N15="","",IF(_xlfn.IFNA(VLOOKUP(CONCATENATE(N15," ",1),Lotti!AS$7:AT$601,2,0),1)=1,"",1))</f>
        <v>1</v>
      </c>
      <c r="N15" s="36" t="str">
        <f aca="false">TRIM(B15)</f>
        <v>L006</v>
      </c>
      <c r="O15" s="36"/>
      <c r="P15" s="36" t="str">
        <f aca="false">IF(K15="","",1)</f>
        <v/>
      </c>
      <c r="Q15" s="36" t="n">
        <f aca="false">IF(N15="","",_xlfn.IFNA(VLOOKUP(N15,Lotti!C$7:D$1000,2,0),1))</f>
        <v>0</v>
      </c>
      <c r="S15" s="36" t="str">
        <f aca="false">IF(N15="","",IF(OR(AND(E15="",LEN(TRIM(D15))&lt;&gt;11,LEN(TRIM(D15))&lt;&gt;16),AND(D15="",E15=""),AND(D15&lt;&gt;"",E15&lt;&gt;"")),1,""))</f>
        <v/>
      </c>
      <c r="U15" s="36" t="str">
        <f aca="false">IF(N15="","",IF(C15="",1,""))</f>
        <v/>
      </c>
      <c r="V15" s="36" t="n">
        <f aca="false">IF(N15="","",_xlfn.IFNA(VLOOKUP(F15,TabelleFisse!$B$33:$C$34,2,0),1))</f>
        <v>0</v>
      </c>
      <c r="W15" s="36" t="str">
        <f aca="false">IF(N15="","",_xlfn.IFNA(IF(VLOOKUP(CONCATENATE(N15," SI"),AC$10:AC$1203,1,0)=CONCATENATE(N15," SI"),"",1),1))</f>
        <v/>
      </c>
      <c r="Y15" s="36" t="str">
        <f aca="false">IF(OR(N15="",G15=""),"",_xlfn.IFNA(VLOOKUP(H15,TabelleFisse!$B$25:$C$29,2,0),1))</f>
        <v/>
      </c>
      <c r="Z15" s="36" t="str">
        <f aca="false">IF(AND(G15="",H15&lt;&gt;""),1,"")</f>
        <v/>
      </c>
      <c r="AA15" s="36" t="str">
        <f aca="false">IF(N15="","",IF(COUNTIF(AD$10:AD$1203,AD15)=1,1,""))</f>
        <v/>
      </c>
      <c r="AC15" s="37" t="str">
        <f aca="false">IF(N15="","",CONCATENATE(N15," ",F15))</f>
        <v>L006 SI</v>
      </c>
      <c r="AD15" s="37" t="str">
        <f aca="false">IF(OR(N15="",CONCATENATE(G15,H15)=""),"",CONCATENATE(N15," ",G15))</f>
        <v/>
      </c>
      <c r="AE15" s="37" t="str">
        <f aca="false">IF(K15=1,CONCATENATE(N15," ",1),"")</f>
        <v/>
      </c>
    </row>
    <row r="16" customFormat="false" ht="32.25" hidden="false" customHeight="true" outlineLevel="0" collapsed="false">
      <c r="A16" s="21" t="str">
        <f aca="false">IF(J16="","",J16)</f>
        <v>ERRORI / ANOMALIE</v>
      </c>
      <c r="B16" s="57" t="s">
        <v>933</v>
      </c>
      <c r="C16" s="31" t="s">
        <v>934</v>
      </c>
      <c r="D16" s="28" t="s">
        <v>935</v>
      </c>
      <c r="E16" s="28"/>
      <c r="F16" s="64" t="s">
        <v>917</v>
      </c>
      <c r="G16" s="60"/>
      <c r="H16" s="42"/>
      <c r="I16" s="61"/>
      <c r="J16" s="20" t="str">
        <f aca="false">IF(AND(K16="",L16="",N16=""),"",IF(OR(K16=1,L16=1),"ERRORI / ANOMALIE","OK"))</f>
        <v>ERRORI / ANOMALIE</v>
      </c>
      <c r="K16" s="20" t="str">
        <f aca="false">IF(N16="","",IF(SUM(Q16:AA16)&gt;0,1,""))</f>
        <v/>
      </c>
      <c r="L16" s="20" t="n">
        <f aca="false">IF(N16="","",IF(_xlfn.IFNA(VLOOKUP(CONCATENATE(N16," ",1),Lotti!AS$7:AT$601,2,0),1)=1,"",1))</f>
        <v>1</v>
      </c>
      <c r="N16" s="36" t="str">
        <f aca="false">TRIM(B16)</f>
        <v>L007</v>
      </c>
      <c r="O16" s="36"/>
      <c r="P16" s="36" t="str">
        <f aca="false">IF(K16="","",1)</f>
        <v/>
      </c>
      <c r="Q16" s="36" t="n">
        <f aca="false">IF(N16="","",_xlfn.IFNA(VLOOKUP(N16,Lotti!C$7:D$1000,2,0),1))</f>
        <v>0</v>
      </c>
      <c r="S16" s="36" t="str">
        <f aca="false">IF(N16="","",IF(OR(AND(E16="",LEN(TRIM(D16))&lt;&gt;11,LEN(TRIM(D16))&lt;&gt;16),AND(D16="",E16=""),AND(D16&lt;&gt;"",E16&lt;&gt;"")),1,""))</f>
        <v/>
      </c>
      <c r="U16" s="36" t="str">
        <f aca="false">IF(N16="","",IF(C16="",1,""))</f>
        <v/>
      </c>
      <c r="V16" s="36" t="n">
        <f aca="false">IF(N16="","",_xlfn.IFNA(VLOOKUP(F16,TabelleFisse!$B$33:$C$34,2,0),1))</f>
        <v>0</v>
      </c>
      <c r="W16" s="36" t="str">
        <f aca="false">IF(N16="","",_xlfn.IFNA(IF(VLOOKUP(CONCATENATE(N16," SI"),AC$10:AC$1203,1,0)=CONCATENATE(N16," SI"),"",1),1))</f>
        <v/>
      </c>
      <c r="Y16" s="36" t="str">
        <f aca="false">IF(OR(N16="",G16=""),"",_xlfn.IFNA(VLOOKUP(H16,TabelleFisse!$B$25:$C$29,2,0),1))</f>
        <v/>
      </c>
      <c r="Z16" s="36" t="str">
        <f aca="false">IF(AND(G16="",H16&lt;&gt;""),1,"")</f>
        <v/>
      </c>
      <c r="AA16" s="36" t="str">
        <f aca="false">IF(N16="","",IF(COUNTIF(AD$10:AD$1203,AD16)=1,1,""))</f>
        <v/>
      </c>
      <c r="AC16" s="37" t="str">
        <f aca="false">IF(N16="","",CONCATENATE(N16," ",F16))</f>
        <v>L007 SI</v>
      </c>
      <c r="AD16" s="37" t="str">
        <f aca="false">IF(OR(N16="",CONCATENATE(G16,H16)=""),"",CONCATENATE(N16," ",G16))</f>
        <v/>
      </c>
      <c r="AE16" s="37" t="str">
        <f aca="false">IF(K16=1,CONCATENATE(N16," ",1),"")</f>
        <v/>
      </c>
    </row>
    <row r="17" customFormat="false" ht="32.25" hidden="false" customHeight="true" outlineLevel="0" collapsed="false">
      <c r="A17" s="21" t="str">
        <f aca="false">IF(J17="","",J17)</f>
        <v>ERRORI / ANOMALIE</v>
      </c>
      <c r="B17" s="57" t="s">
        <v>936</v>
      </c>
      <c r="C17" s="31" t="s">
        <v>937</v>
      </c>
      <c r="D17" s="28" t="s">
        <v>938</v>
      </c>
      <c r="E17" s="28"/>
      <c r="F17" s="64" t="s">
        <v>917</v>
      </c>
      <c r="G17" s="60"/>
      <c r="H17" s="42"/>
      <c r="I17" s="61"/>
      <c r="J17" s="20" t="str">
        <f aca="false">IF(AND(K17="",L17="",N17=""),"",IF(OR(K17=1,L17=1),"ERRORI / ANOMALIE","OK"))</f>
        <v>ERRORI / ANOMALIE</v>
      </c>
      <c r="K17" s="20" t="str">
        <f aca="false">IF(N17="","",IF(SUM(Q17:AA17)&gt;0,1,""))</f>
        <v/>
      </c>
      <c r="L17" s="20" t="n">
        <f aca="false">IF(N17="","",IF(_xlfn.IFNA(VLOOKUP(CONCATENATE(N17," ",1),Lotti!AS$7:AT$601,2,0),1)=1,"",1))</f>
        <v>1</v>
      </c>
      <c r="N17" s="36" t="str">
        <f aca="false">TRIM(B17)</f>
        <v>L008</v>
      </c>
      <c r="O17" s="36"/>
      <c r="P17" s="36" t="str">
        <f aca="false">IF(K17="","",1)</f>
        <v/>
      </c>
      <c r="Q17" s="36" t="n">
        <f aca="false">IF(N17="","",_xlfn.IFNA(VLOOKUP(N17,Lotti!C$7:D$1000,2,0),1))</f>
        <v>0</v>
      </c>
      <c r="S17" s="36" t="str">
        <f aca="false">IF(N17="","",IF(OR(AND(E17="",LEN(TRIM(D17))&lt;&gt;11,LEN(TRIM(D17))&lt;&gt;16),AND(D17="",E17=""),AND(D17&lt;&gt;"",E17&lt;&gt;"")),1,""))</f>
        <v/>
      </c>
      <c r="U17" s="36" t="str">
        <f aca="false">IF(N17="","",IF(C17="",1,""))</f>
        <v/>
      </c>
      <c r="V17" s="36" t="n">
        <f aca="false">IF(N17="","",_xlfn.IFNA(VLOOKUP(F17,TabelleFisse!$B$33:$C$34,2,0),1))</f>
        <v>0</v>
      </c>
      <c r="W17" s="36" t="str">
        <f aca="false">IF(N17="","",_xlfn.IFNA(IF(VLOOKUP(CONCATENATE(N17," SI"),AC$10:AC$1203,1,0)=CONCATENATE(N17," SI"),"",1),1))</f>
        <v/>
      </c>
      <c r="Y17" s="36" t="str">
        <f aca="false">IF(OR(N17="",G17=""),"",_xlfn.IFNA(VLOOKUP(H17,TabelleFisse!$B$25:$C$29,2,0),1))</f>
        <v/>
      </c>
      <c r="Z17" s="36" t="str">
        <f aca="false">IF(AND(G17="",H17&lt;&gt;""),1,"")</f>
        <v/>
      </c>
      <c r="AA17" s="36" t="str">
        <f aca="false">IF(N17="","",IF(COUNTIF(AD$10:AD$1203,AD17)=1,1,""))</f>
        <v/>
      </c>
      <c r="AC17" s="37" t="str">
        <f aca="false">IF(N17="","",CONCATENATE(N17," ",F17))</f>
        <v>L008 SI</v>
      </c>
      <c r="AD17" s="37" t="str">
        <f aca="false">IF(OR(N17="",CONCATENATE(G17,H17)=""),"",CONCATENATE(N17," ",G17))</f>
        <v/>
      </c>
      <c r="AE17" s="37" t="str">
        <f aca="false">IF(K17=1,CONCATENATE(N17," ",1),"")</f>
        <v/>
      </c>
    </row>
    <row r="18" customFormat="false" ht="32.25" hidden="false" customHeight="true" outlineLevel="0" collapsed="false">
      <c r="A18" s="21" t="str">
        <f aca="false">IF(J18="","",J18)</f>
        <v>ERRORI / ANOMALIE</v>
      </c>
      <c r="B18" s="57" t="s">
        <v>939</v>
      </c>
      <c r="C18" s="31" t="s">
        <v>940</v>
      </c>
      <c r="D18" s="58" t="s">
        <v>941</v>
      </c>
      <c r="E18" s="28"/>
      <c r="F18" s="64" t="s">
        <v>917</v>
      </c>
      <c r="G18" s="60"/>
      <c r="H18" s="42"/>
      <c r="I18" s="61"/>
      <c r="J18" s="20" t="str">
        <f aca="false">IF(AND(K18="",L18="",N18=""),"",IF(OR(K18=1,L18=1),"ERRORI / ANOMALIE","OK"))</f>
        <v>ERRORI / ANOMALIE</v>
      </c>
      <c r="K18" s="20" t="str">
        <f aca="false">IF(N18="","",IF(SUM(Q18:AA18)&gt;0,1,""))</f>
        <v/>
      </c>
      <c r="L18" s="20" t="n">
        <f aca="false">IF(N18="","",IF(_xlfn.IFNA(VLOOKUP(CONCATENATE(N18," ",1),Lotti!AS$7:AT$601,2,0),1)=1,"",1))</f>
        <v>1</v>
      </c>
      <c r="N18" s="36" t="str">
        <f aca="false">TRIM(B18)</f>
        <v>L009</v>
      </c>
      <c r="O18" s="36"/>
      <c r="P18" s="36" t="str">
        <f aca="false">IF(K18="","",1)</f>
        <v/>
      </c>
      <c r="Q18" s="36" t="n">
        <f aca="false">IF(N18="","",_xlfn.IFNA(VLOOKUP(N18,Lotti!C$7:D$1000,2,0),1))</f>
        <v>0</v>
      </c>
      <c r="S18" s="36" t="str">
        <f aca="false">IF(N18="","",IF(OR(AND(E18="",LEN(TRIM(D18))&lt;&gt;11,LEN(TRIM(D18))&lt;&gt;16),AND(D18="",E18=""),AND(D18&lt;&gt;"",E18&lt;&gt;"")),1,""))</f>
        <v/>
      </c>
      <c r="U18" s="36" t="str">
        <f aca="false">IF(N18="","",IF(C18="",1,""))</f>
        <v/>
      </c>
      <c r="V18" s="36" t="n">
        <f aca="false">IF(N18="","",_xlfn.IFNA(VLOOKUP(F18,TabelleFisse!$B$33:$C$34,2,0),1))</f>
        <v>0</v>
      </c>
      <c r="W18" s="36" t="str">
        <f aca="false">IF(N18="","",_xlfn.IFNA(IF(VLOOKUP(CONCATENATE(N18," SI"),AC$10:AC$1203,1,0)=CONCATENATE(N18," SI"),"",1),1))</f>
        <v/>
      </c>
      <c r="Y18" s="36" t="str">
        <f aca="false">IF(OR(N18="",G18=""),"",_xlfn.IFNA(VLOOKUP(H18,TabelleFisse!$B$25:$C$29,2,0),1))</f>
        <v/>
      </c>
      <c r="Z18" s="36" t="str">
        <f aca="false">IF(AND(G18="",H18&lt;&gt;""),1,"")</f>
        <v/>
      </c>
      <c r="AA18" s="36" t="str">
        <f aca="false">IF(N18="","",IF(COUNTIF(AD$10:AD$1203,AD18)=1,1,""))</f>
        <v/>
      </c>
      <c r="AC18" s="37" t="str">
        <f aca="false">IF(N18="","",CONCATENATE(N18," ",F18))</f>
        <v>L009 SI</v>
      </c>
      <c r="AD18" s="37" t="str">
        <f aca="false">IF(OR(N18="",CONCATENATE(G18,H18)=""),"",CONCATENATE(N18," ",G18))</f>
        <v/>
      </c>
      <c r="AE18" s="37" t="str">
        <f aca="false">IF(K18=1,CONCATENATE(N18," ",1),"")</f>
        <v/>
      </c>
    </row>
    <row r="19" customFormat="false" ht="32.25" hidden="false" customHeight="true" outlineLevel="0" collapsed="false">
      <c r="A19" s="21" t="str">
        <f aca="false">IF(J19="","",J19)</f>
        <v>ERRORI / ANOMALIE</v>
      </c>
      <c r="B19" s="57" t="s">
        <v>942</v>
      </c>
      <c r="C19" s="31" t="s">
        <v>943</v>
      </c>
      <c r="D19" s="28" t="s">
        <v>944</v>
      </c>
      <c r="E19" s="28"/>
      <c r="F19" s="64" t="s">
        <v>917</v>
      </c>
      <c r="G19" s="60"/>
      <c r="H19" s="42"/>
      <c r="I19" s="61"/>
      <c r="J19" s="20" t="str">
        <f aca="false">IF(AND(K19="",L19="",N19=""),"",IF(OR(K19=1,L19=1),"ERRORI / ANOMALIE","OK"))</f>
        <v>ERRORI / ANOMALIE</v>
      </c>
      <c r="K19" s="20" t="str">
        <f aca="false">IF(N19="","",IF(SUM(Q19:AA19)&gt;0,1,""))</f>
        <v/>
      </c>
      <c r="L19" s="20" t="n">
        <f aca="false">IF(N19="","",IF(_xlfn.IFNA(VLOOKUP(CONCATENATE(N19," ",1),Lotti!AS$7:AT$601,2,0),1)=1,"",1))</f>
        <v>1</v>
      </c>
      <c r="N19" s="36" t="str">
        <f aca="false">TRIM(B19)</f>
        <v>L010</v>
      </c>
      <c r="O19" s="36"/>
      <c r="P19" s="36" t="str">
        <f aca="false">IF(K19="","",1)</f>
        <v/>
      </c>
      <c r="Q19" s="36" t="n">
        <f aca="false">IF(N19="","",_xlfn.IFNA(VLOOKUP(N19,Lotti!C$7:D$1000,2,0),1))</f>
        <v>0</v>
      </c>
      <c r="S19" s="36" t="str">
        <f aca="false">IF(N19="","",IF(OR(AND(E19="",LEN(TRIM(D19))&lt;&gt;11,LEN(TRIM(D19))&lt;&gt;16),AND(D19="",E19=""),AND(D19&lt;&gt;"",E19&lt;&gt;"")),1,""))</f>
        <v/>
      </c>
      <c r="U19" s="36" t="str">
        <f aca="false">IF(N19="","",IF(C19="",1,""))</f>
        <v/>
      </c>
      <c r="V19" s="36" t="n">
        <f aca="false">IF(N19="","",_xlfn.IFNA(VLOOKUP(F19,TabelleFisse!$B$33:$C$34,2,0),1))</f>
        <v>0</v>
      </c>
      <c r="W19" s="36" t="str">
        <f aca="false">IF(N19="","",_xlfn.IFNA(IF(VLOOKUP(CONCATENATE(N19," SI"),AC$10:AC$1203,1,0)=CONCATENATE(N19," SI"),"",1),1))</f>
        <v/>
      </c>
      <c r="Y19" s="36" t="str">
        <f aca="false">IF(OR(N19="",G19=""),"",_xlfn.IFNA(VLOOKUP(H19,TabelleFisse!$B$25:$C$29,2,0),1))</f>
        <v/>
      </c>
      <c r="Z19" s="36" t="str">
        <f aca="false">IF(AND(G19="",H19&lt;&gt;""),1,"")</f>
        <v/>
      </c>
      <c r="AA19" s="36" t="str">
        <f aca="false">IF(N19="","",IF(COUNTIF(AD$10:AD$1203,AD19)=1,1,""))</f>
        <v/>
      </c>
      <c r="AC19" s="37" t="str">
        <f aca="false">IF(N19="","",CONCATENATE(N19," ",F19))</f>
        <v>L010 SI</v>
      </c>
      <c r="AD19" s="37" t="str">
        <f aca="false">IF(OR(N19="",CONCATENATE(G19,H19)=""),"",CONCATENATE(N19," ",G19))</f>
        <v/>
      </c>
      <c r="AE19" s="37" t="str">
        <f aca="false">IF(K19=1,CONCATENATE(N19," ",1),"")</f>
        <v/>
      </c>
    </row>
    <row r="20" customFormat="false" ht="32.25" hidden="false" customHeight="true" outlineLevel="0" collapsed="false">
      <c r="A20" s="21" t="str">
        <f aca="false">IF(J20="","",J20)</f>
        <v>ERRORI / ANOMALIE</v>
      </c>
      <c r="B20" s="57" t="s">
        <v>945</v>
      </c>
      <c r="C20" s="31" t="s">
        <v>946</v>
      </c>
      <c r="D20" s="28" t="s">
        <v>947</v>
      </c>
      <c r="E20" s="28"/>
      <c r="F20" s="64" t="s">
        <v>917</v>
      </c>
      <c r="G20" s="60"/>
      <c r="H20" s="42"/>
      <c r="I20" s="61"/>
      <c r="J20" s="20" t="str">
        <f aca="false">IF(AND(K20="",L20="",N20=""),"",IF(OR(K20=1,L20=1),"ERRORI / ANOMALIE","OK"))</f>
        <v>ERRORI / ANOMALIE</v>
      </c>
      <c r="K20" s="20" t="str">
        <f aca="false">IF(N20="","",IF(SUM(Q20:AA20)&gt;0,1,""))</f>
        <v/>
      </c>
      <c r="L20" s="20" t="n">
        <f aca="false">IF(N20="","",IF(_xlfn.IFNA(VLOOKUP(CONCATENATE(N20," ",1),Lotti!AS$7:AT$601,2,0),1)=1,"",1))</f>
        <v>1</v>
      </c>
      <c r="N20" s="36" t="str">
        <f aca="false">TRIM(B20)</f>
        <v>L011</v>
      </c>
      <c r="O20" s="36"/>
      <c r="P20" s="36" t="str">
        <f aca="false">IF(K20="","",1)</f>
        <v/>
      </c>
      <c r="Q20" s="36" t="n">
        <f aca="false">IF(N20="","",_xlfn.IFNA(VLOOKUP(N20,Lotti!C$7:D$1000,2,0),1))</f>
        <v>0</v>
      </c>
      <c r="S20" s="36" t="str">
        <f aca="false">IF(N20="","",IF(OR(AND(E20="",LEN(TRIM(D20))&lt;&gt;11,LEN(TRIM(D20))&lt;&gt;16),AND(D20="",E20=""),AND(D20&lt;&gt;"",E20&lt;&gt;"")),1,""))</f>
        <v/>
      </c>
      <c r="U20" s="36" t="str">
        <f aca="false">IF(N20="","",IF(C20="",1,""))</f>
        <v/>
      </c>
      <c r="V20" s="36" t="n">
        <f aca="false">IF(N20="","",_xlfn.IFNA(VLOOKUP(F20,TabelleFisse!$B$33:$C$34,2,0),1))</f>
        <v>0</v>
      </c>
      <c r="W20" s="36" t="str">
        <f aca="false">IF(N20="","",_xlfn.IFNA(IF(VLOOKUP(CONCATENATE(N20," SI"),AC$10:AC$1203,1,0)=CONCATENATE(N20," SI"),"",1),1))</f>
        <v/>
      </c>
      <c r="Y20" s="36" t="str">
        <f aca="false">IF(OR(N20="",G20=""),"",_xlfn.IFNA(VLOOKUP(H20,TabelleFisse!$B$25:$C$29,2,0),1))</f>
        <v/>
      </c>
      <c r="Z20" s="36" t="str">
        <f aca="false">IF(AND(G20="",H20&lt;&gt;""),1,"")</f>
        <v/>
      </c>
      <c r="AA20" s="36" t="str">
        <f aca="false">IF(N20="","",IF(COUNTIF(AD$10:AD$1203,AD20)=1,1,""))</f>
        <v/>
      </c>
      <c r="AC20" s="37" t="str">
        <f aca="false">IF(N20="","",CONCATENATE(N20," ",F20))</f>
        <v>L011 SI</v>
      </c>
      <c r="AD20" s="37" t="str">
        <f aca="false">IF(OR(N20="",CONCATENATE(G20,H20)=""),"",CONCATENATE(N20," ",G20))</f>
        <v/>
      </c>
      <c r="AE20" s="37" t="str">
        <f aca="false">IF(K20=1,CONCATENATE(N20," ",1),"")</f>
        <v/>
      </c>
    </row>
    <row r="21" customFormat="false" ht="32.25" hidden="false" customHeight="true" outlineLevel="0" collapsed="false">
      <c r="A21" s="21" t="str">
        <f aca="false">IF(J21="","",J21)</f>
        <v>ERRORI / ANOMALIE</v>
      </c>
      <c r="B21" s="57" t="s">
        <v>948</v>
      </c>
      <c r="C21" s="31" t="s">
        <v>949</v>
      </c>
      <c r="D21" s="28" t="s">
        <v>950</v>
      </c>
      <c r="E21" s="28"/>
      <c r="F21" s="64" t="s">
        <v>917</v>
      </c>
      <c r="G21" s="60"/>
      <c r="H21" s="42"/>
      <c r="I21" s="61"/>
      <c r="J21" s="20" t="str">
        <f aca="false">IF(AND(K21="",L21="",N21=""),"",IF(OR(K21=1,L21=1),"ERRORI / ANOMALIE","OK"))</f>
        <v>ERRORI / ANOMALIE</v>
      </c>
      <c r="K21" s="20" t="str">
        <f aca="false">IF(N21="","",IF(SUM(Q21:AA21)&gt;0,1,""))</f>
        <v/>
      </c>
      <c r="L21" s="20" t="n">
        <f aca="false">IF(N21="","",IF(_xlfn.IFNA(VLOOKUP(CONCATENATE(N21," ",1),Lotti!AS$7:AT$601,2,0),1)=1,"",1))</f>
        <v>1</v>
      </c>
      <c r="N21" s="36" t="str">
        <f aca="false">TRIM(B21)</f>
        <v>L012</v>
      </c>
      <c r="O21" s="36"/>
      <c r="P21" s="36" t="str">
        <f aca="false">IF(K21="","",1)</f>
        <v/>
      </c>
      <c r="Q21" s="36" t="n">
        <f aca="false">IF(N21="","",_xlfn.IFNA(VLOOKUP(N21,Lotti!C$7:D$1000,2,0),1))</f>
        <v>0</v>
      </c>
      <c r="S21" s="36" t="str">
        <f aca="false">IF(N21="","",IF(OR(AND(E21="",LEN(TRIM(D21))&lt;&gt;11,LEN(TRIM(D21))&lt;&gt;16),AND(D21="",E21=""),AND(D21&lt;&gt;"",E21&lt;&gt;"")),1,""))</f>
        <v/>
      </c>
      <c r="U21" s="36" t="str">
        <f aca="false">IF(N21="","",IF(C21="",1,""))</f>
        <v/>
      </c>
      <c r="V21" s="36" t="n">
        <f aca="false">IF(N21="","",_xlfn.IFNA(VLOOKUP(F21,TabelleFisse!$B$33:$C$34,2,0),1))</f>
        <v>0</v>
      </c>
      <c r="W21" s="36" t="str">
        <f aca="false">IF(N21="","",_xlfn.IFNA(IF(VLOOKUP(CONCATENATE(N21," SI"),AC$10:AC$1203,1,0)=CONCATENATE(N21," SI"),"",1),1))</f>
        <v/>
      </c>
      <c r="Y21" s="36" t="str">
        <f aca="false">IF(OR(N21="",G21=""),"",_xlfn.IFNA(VLOOKUP(H21,TabelleFisse!$B$25:$C$29,2,0),1))</f>
        <v/>
      </c>
      <c r="Z21" s="36" t="str">
        <f aca="false">IF(AND(G21="",H21&lt;&gt;""),1,"")</f>
        <v/>
      </c>
      <c r="AA21" s="36" t="str">
        <f aca="false">IF(N21="","",IF(COUNTIF(AD$10:AD$1203,AD21)=1,1,""))</f>
        <v/>
      </c>
      <c r="AC21" s="37" t="str">
        <f aca="false">IF(N21="","",CONCATENATE(N21," ",F21))</f>
        <v>L012 SI</v>
      </c>
      <c r="AD21" s="37" t="str">
        <f aca="false">IF(OR(N21="",CONCATENATE(G21,H21)=""),"",CONCATENATE(N21," ",G21))</f>
        <v/>
      </c>
      <c r="AE21" s="37" t="str">
        <f aca="false">IF(K21=1,CONCATENATE(N21," ",1),"")</f>
        <v/>
      </c>
    </row>
    <row r="22" customFormat="false" ht="32.25" hidden="false" customHeight="true" outlineLevel="0" collapsed="false">
      <c r="A22" s="21" t="str">
        <f aca="false">IF(J22="","",J22)</f>
        <v>ERRORI / ANOMALIE</v>
      </c>
      <c r="B22" s="57" t="s">
        <v>951</v>
      </c>
      <c r="C22" s="31" t="s">
        <v>952</v>
      </c>
      <c r="D22" s="58" t="s">
        <v>953</v>
      </c>
      <c r="E22" s="28"/>
      <c r="F22" s="59" t="s">
        <v>917</v>
      </c>
      <c r="G22" s="60"/>
      <c r="H22" s="42"/>
      <c r="I22" s="61"/>
      <c r="J22" s="20" t="str">
        <f aca="false">IF(AND(K22="",L22="",N22=""),"",IF(OR(K22=1,L22=1),"ERRORI / ANOMALIE","OK"))</f>
        <v>ERRORI / ANOMALIE</v>
      </c>
      <c r="K22" s="20" t="str">
        <f aca="false">IF(N22="","",IF(SUM(Q22:AA22)&gt;0,1,""))</f>
        <v/>
      </c>
      <c r="L22" s="20" t="n">
        <f aca="false">IF(N22="","",IF(_xlfn.IFNA(VLOOKUP(CONCATENATE(N22," ",1),Lotti!AS$7:AT$601,2,0),1)=1,"",1))</f>
        <v>1</v>
      </c>
      <c r="N22" s="36" t="str">
        <f aca="false">TRIM(B22)</f>
        <v>L013</v>
      </c>
      <c r="O22" s="36"/>
      <c r="P22" s="36" t="str">
        <f aca="false">IF(K22="","",1)</f>
        <v/>
      </c>
      <c r="Q22" s="36" t="n">
        <f aca="false">IF(N22="","",_xlfn.IFNA(VLOOKUP(N22,Lotti!C$7:D$1000,2,0),1))</f>
        <v>0</v>
      </c>
      <c r="S22" s="36" t="str">
        <f aca="false">IF(N22="","",IF(OR(AND(E22="",LEN(TRIM(D22))&lt;&gt;11,LEN(TRIM(D22))&lt;&gt;16),AND(D22="",E22=""),AND(D22&lt;&gt;"",E22&lt;&gt;"")),1,""))</f>
        <v/>
      </c>
      <c r="U22" s="36" t="str">
        <f aca="false">IF(N22="","",IF(C22="",1,""))</f>
        <v/>
      </c>
      <c r="V22" s="36" t="n">
        <f aca="false">IF(N22="","",_xlfn.IFNA(VLOOKUP(F22,TabelleFisse!$B$33:$C$34,2,0),1))</f>
        <v>0</v>
      </c>
      <c r="W22" s="36" t="str">
        <f aca="false">IF(N22="","",_xlfn.IFNA(IF(VLOOKUP(CONCATENATE(N22," SI"),AC$10:AC$1203,1,0)=CONCATENATE(N22," SI"),"",1),1))</f>
        <v/>
      </c>
      <c r="Y22" s="36" t="str">
        <f aca="false">IF(OR(N22="",G22=""),"",_xlfn.IFNA(VLOOKUP(H22,TabelleFisse!$B$25:$C$29,2,0),1))</f>
        <v/>
      </c>
      <c r="Z22" s="36" t="str">
        <f aca="false">IF(AND(G22="",H22&lt;&gt;""),1,"")</f>
        <v/>
      </c>
      <c r="AA22" s="36" t="str">
        <f aca="false">IF(N22="","",IF(COUNTIF(AD$10:AD$1203,AD22)=1,1,""))</f>
        <v/>
      </c>
      <c r="AC22" s="37" t="str">
        <f aca="false">IF(N22="","",CONCATENATE(N22," ",F22))</f>
        <v>L013 SI</v>
      </c>
      <c r="AD22" s="37" t="str">
        <f aca="false">IF(OR(N22="",CONCATENATE(G22,H22)=""),"",CONCATENATE(N22," ",G22))</f>
        <v/>
      </c>
      <c r="AE22" s="37" t="str">
        <f aca="false">IF(K22=1,CONCATENATE(N22," ",1),"")</f>
        <v/>
      </c>
    </row>
    <row r="23" customFormat="false" ht="32.25" hidden="false" customHeight="true" outlineLevel="0" collapsed="false">
      <c r="A23" s="21" t="str">
        <f aca="false">IF(J23="","",J23)</f>
        <v>ERRORI / ANOMALIE</v>
      </c>
      <c r="B23" s="57" t="s">
        <v>954</v>
      </c>
      <c r="C23" s="31" t="s">
        <v>955</v>
      </c>
      <c r="D23" s="58" t="s">
        <v>956</v>
      </c>
      <c r="E23" s="28"/>
      <c r="F23" s="59" t="s">
        <v>917</v>
      </c>
      <c r="G23" s="60"/>
      <c r="H23" s="42"/>
      <c r="I23" s="61"/>
      <c r="J23" s="20" t="str">
        <f aca="false">IF(AND(K23="",L23="",N23=""),"",IF(OR(K23=1,L23=1),"ERRORI / ANOMALIE","OK"))</f>
        <v>ERRORI / ANOMALIE</v>
      </c>
      <c r="K23" s="20" t="str">
        <f aca="false">IF(N23="","",IF(SUM(Q23:AA23)&gt;0,1,""))</f>
        <v/>
      </c>
      <c r="L23" s="20" t="n">
        <f aca="false">IF(N23="","",IF(_xlfn.IFNA(VLOOKUP(CONCATENATE(N23," ",1),Lotti!AS$7:AT$601,2,0),1)=1,"",1))</f>
        <v>1</v>
      </c>
      <c r="N23" s="36" t="str">
        <f aca="false">TRIM(B23)</f>
        <v>L014</v>
      </c>
      <c r="O23" s="36"/>
      <c r="P23" s="36" t="str">
        <f aca="false">IF(K23="","",1)</f>
        <v/>
      </c>
      <c r="Q23" s="36" t="n">
        <f aca="false">IF(N23="","",_xlfn.IFNA(VLOOKUP(N23,Lotti!C$7:D$1000,2,0),1))</f>
        <v>0</v>
      </c>
      <c r="S23" s="36" t="str">
        <f aca="false">IF(N23="","",IF(OR(AND(E23="",LEN(TRIM(D23))&lt;&gt;11,LEN(TRIM(D23))&lt;&gt;16),AND(D23="",E23=""),AND(D23&lt;&gt;"",E23&lt;&gt;"")),1,""))</f>
        <v/>
      </c>
      <c r="U23" s="36" t="str">
        <f aca="false">IF(N23="","",IF(C23="",1,""))</f>
        <v/>
      </c>
      <c r="V23" s="36" t="n">
        <f aca="false">IF(N23="","",_xlfn.IFNA(VLOOKUP(F23,TabelleFisse!$B$33:$C$34,2,0),1))</f>
        <v>0</v>
      </c>
      <c r="W23" s="36" t="str">
        <f aca="false">IF(N23="","",_xlfn.IFNA(IF(VLOOKUP(CONCATENATE(N23," SI"),AC$10:AC$1203,1,0)=CONCATENATE(N23," SI"),"",1),1))</f>
        <v/>
      </c>
      <c r="Y23" s="36" t="str">
        <f aca="false">IF(OR(N23="",G23=""),"",_xlfn.IFNA(VLOOKUP(H23,TabelleFisse!$B$25:$C$29,2,0),1))</f>
        <v/>
      </c>
      <c r="Z23" s="36" t="str">
        <f aca="false">IF(AND(G23="",H23&lt;&gt;""),1,"")</f>
        <v/>
      </c>
      <c r="AA23" s="36" t="str">
        <f aca="false">IF(N23="","",IF(COUNTIF(AD$10:AD$1203,AD23)=1,1,""))</f>
        <v/>
      </c>
      <c r="AC23" s="37" t="str">
        <f aca="false">IF(N23="","",CONCATENATE(N23," ",F23))</f>
        <v>L014 SI</v>
      </c>
      <c r="AD23" s="37" t="str">
        <f aca="false">IF(OR(N23="",CONCATENATE(G23,H23)=""),"",CONCATENATE(N23," ",G23))</f>
        <v/>
      </c>
      <c r="AE23" s="37" t="str">
        <f aca="false">IF(K23=1,CONCATENATE(N23," ",1),"")</f>
        <v/>
      </c>
    </row>
    <row r="24" customFormat="false" ht="32.25" hidden="false" customHeight="true" outlineLevel="0" collapsed="false">
      <c r="A24" s="21" t="str">
        <f aca="false">IF(J24="","",J24)</f>
        <v>ERRORI / ANOMALIE</v>
      </c>
      <c r="B24" s="57" t="s">
        <v>957</v>
      </c>
      <c r="C24" s="31" t="s">
        <v>958</v>
      </c>
      <c r="D24" s="58" t="s">
        <v>959</v>
      </c>
      <c r="E24" s="28"/>
      <c r="F24" s="64" t="s">
        <v>917</v>
      </c>
      <c r="G24" s="60"/>
      <c r="H24" s="42"/>
      <c r="I24" s="61"/>
      <c r="J24" s="20" t="str">
        <f aca="false">IF(AND(K24="",L24="",N24=""),"",IF(OR(K24=1,L24=1),"ERRORI / ANOMALIE","OK"))</f>
        <v>ERRORI / ANOMALIE</v>
      </c>
      <c r="K24" s="20" t="str">
        <f aca="false">IF(N24="","",IF(SUM(Q24:AA24)&gt;0,1,""))</f>
        <v/>
      </c>
      <c r="L24" s="20" t="n">
        <f aca="false">IF(N24="","",IF(_xlfn.IFNA(VLOOKUP(CONCATENATE(N24," ",1),Lotti!AS$7:AT$601,2,0),1)=1,"",1))</f>
        <v>1</v>
      </c>
      <c r="N24" s="36" t="str">
        <f aca="false">TRIM(B24)</f>
        <v>L015</v>
      </c>
      <c r="O24" s="36"/>
      <c r="P24" s="36" t="str">
        <f aca="false">IF(K24="","",1)</f>
        <v/>
      </c>
      <c r="Q24" s="36" t="n">
        <f aca="false">IF(N24="","",_xlfn.IFNA(VLOOKUP(N24,Lotti!C$7:D$1000,2,0),1))</f>
        <v>0</v>
      </c>
      <c r="S24" s="36" t="str">
        <f aca="false">IF(N24="","",IF(OR(AND(E24="",LEN(TRIM(D24))&lt;&gt;11,LEN(TRIM(D24))&lt;&gt;16),AND(D24="",E24=""),AND(D24&lt;&gt;"",E24&lt;&gt;"")),1,""))</f>
        <v/>
      </c>
      <c r="U24" s="36" t="str">
        <f aca="false">IF(N24="","",IF(C24="",1,""))</f>
        <v/>
      </c>
      <c r="V24" s="36" t="n">
        <f aca="false">IF(N24="","",_xlfn.IFNA(VLOOKUP(F24,TabelleFisse!$B$33:$C$34,2,0),1))</f>
        <v>0</v>
      </c>
      <c r="W24" s="36" t="str">
        <f aca="false">IF(N24="","",_xlfn.IFNA(IF(VLOOKUP(CONCATENATE(N24," SI"),AC$10:AC$1203,1,0)=CONCATENATE(N24," SI"),"",1),1))</f>
        <v/>
      </c>
      <c r="Y24" s="36" t="str">
        <f aca="false">IF(OR(N24="",G24=""),"",_xlfn.IFNA(VLOOKUP(H24,TabelleFisse!$B$25:$C$29,2,0),1))</f>
        <v/>
      </c>
      <c r="Z24" s="36" t="str">
        <f aca="false">IF(AND(G24="",H24&lt;&gt;""),1,"")</f>
        <v/>
      </c>
      <c r="AA24" s="36" t="str">
        <f aca="false">IF(N24="","",IF(COUNTIF(AD$10:AD$1203,AD24)=1,1,""))</f>
        <v/>
      </c>
      <c r="AC24" s="37" t="str">
        <f aca="false">IF(N24="","",CONCATENATE(N24," ",F24))</f>
        <v>L015 SI</v>
      </c>
      <c r="AD24" s="37" t="str">
        <f aca="false">IF(OR(N24="",CONCATENATE(G24,H24)=""),"",CONCATENATE(N24," ",G24))</f>
        <v/>
      </c>
      <c r="AE24" s="37" t="str">
        <f aca="false">IF(K24=1,CONCATENATE(N24," ",1),"")</f>
        <v/>
      </c>
    </row>
    <row r="25" customFormat="false" ht="32.25" hidden="false" customHeight="true" outlineLevel="0" collapsed="false">
      <c r="A25" s="21" t="str">
        <f aca="false">IF(J25="","",J25)</f>
        <v>ERRORI / ANOMALIE</v>
      </c>
      <c r="B25" s="57" t="s">
        <v>960</v>
      </c>
      <c r="C25" s="31" t="s">
        <v>961</v>
      </c>
      <c r="D25" s="58" t="s">
        <v>962</v>
      </c>
      <c r="E25" s="28"/>
      <c r="F25" s="64" t="s">
        <v>917</v>
      </c>
      <c r="G25" s="60"/>
      <c r="H25" s="42"/>
      <c r="I25" s="61"/>
      <c r="J25" s="20" t="str">
        <f aca="false">IF(AND(K25="",L25="",N25=""),"",IF(OR(K25=1,L25=1),"ERRORI / ANOMALIE","OK"))</f>
        <v>ERRORI / ANOMALIE</v>
      </c>
      <c r="K25" s="20" t="str">
        <f aca="false">IF(N25="","",IF(SUM(Q25:AA25)&gt;0,1,""))</f>
        <v/>
      </c>
      <c r="L25" s="20" t="n">
        <f aca="false">IF(N25="","",IF(_xlfn.IFNA(VLOOKUP(CONCATENATE(N25," ",1),Lotti!AS$7:AT$601,2,0),1)=1,"",1))</f>
        <v>1</v>
      </c>
      <c r="N25" s="36" t="str">
        <f aca="false">TRIM(B25)</f>
        <v>L016</v>
      </c>
      <c r="O25" s="36"/>
      <c r="P25" s="36" t="str">
        <f aca="false">IF(K25="","",1)</f>
        <v/>
      </c>
      <c r="Q25" s="36" t="n">
        <f aca="false">IF(N25="","",_xlfn.IFNA(VLOOKUP(N25,Lotti!C$7:D$1000,2,0),1))</f>
        <v>0</v>
      </c>
      <c r="S25" s="36" t="str">
        <f aca="false">IF(N25="","",IF(OR(AND(E25="",LEN(TRIM(D25))&lt;&gt;11,LEN(TRIM(D25))&lt;&gt;16),AND(D25="",E25=""),AND(D25&lt;&gt;"",E25&lt;&gt;"")),1,""))</f>
        <v/>
      </c>
      <c r="U25" s="36" t="str">
        <f aca="false">IF(N25="","",IF(C25="",1,""))</f>
        <v/>
      </c>
      <c r="V25" s="36" t="n">
        <f aca="false">IF(N25="","",_xlfn.IFNA(VLOOKUP(F25,TabelleFisse!$B$33:$C$34,2,0),1))</f>
        <v>0</v>
      </c>
      <c r="W25" s="36" t="str">
        <f aca="false">IF(N25="","",_xlfn.IFNA(IF(VLOOKUP(CONCATENATE(N25," SI"),AC$10:AC$1203,1,0)=CONCATENATE(N25," SI"),"",1),1))</f>
        <v/>
      </c>
      <c r="Y25" s="36" t="str">
        <f aca="false">IF(OR(N25="",G25=""),"",_xlfn.IFNA(VLOOKUP(H25,TabelleFisse!$B$25:$C$29,2,0),1))</f>
        <v/>
      </c>
      <c r="Z25" s="36" t="str">
        <f aca="false">IF(AND(G25="",H25&lt;&gt;""),1,"")</f>
        <v/>
      </c>
      <c r="AA25" s="36" t="str">
        <f aca="false">IF(N25="","",IF(COUNTIF(AD$10:AD$1203,AD25)=1,1,""))</f>
        <v/>
      </c>
      <c r="AC25" s="37" t="str">
        <f aca="false">IF(N25="","",CONCATENATE(N25," ",F25))</f>
        <v>L016 SI</v>
      </c>
      <c r="AD25" s="37" t="str">
        <f aca="false">IF(OR(N25="",CONCATENATE(G25,H25)=""),"",CONCATENATE(N25," ",G25))</f>
        <v/>
      </c>
      <c r="AE25" s="37" t="str">
        <f aca="false">IF(K25=1,CONCATENATE(N25," ",1),"")</f>
        <v/>
      </c>
    </row>
    <row r="26" customFormat="false" ht="32.25" hidden="false" customHeight="true" outlineLevel="0" collapsed="false">
      <c r="A26" s="21" t="str">
        <f aca="false">IF(J26="","",J26)</f>
        <v>ERRORI / ANOMALIE</v>
      </c>
      <c r="B26" s="57" t="s">
        <v>963</v>
      </c>
      <c r="C26" s="31" t="s">
        <v>964</v>
      </c>
      <c r="D26" s="58" t="s">
        <v>965</v>
      </c>
      <c r="E26" s="28"/>
      <c r="F26" s="64" t="s">
        <v>917</v>
      </c>
      <c r="G26" s="60"/>
      <c r="H26" s="42"/>
      <c r="I26" s="61"/>
      <c r="J26" s="20" t="str">
        <f aca="false">IF(AND(K26="",L26="",N26=""),"",IF(OR(K26=1,L26=1),"ERRORI / ANOMALIE","OK"))</f>
        <v>ERRORI / ANOMALIE</v>
      </c>
      <c r="K26" s="20" t="str">
        <f aca="false">IF(N26="","",IF(SUM(Q26:AA26)&gt;0,1,""))</f>
        <v/>
      </c>
      <c r="L26" s="20" t="n">
        <f aca="false">IF(N26="","",IF(_xlfn.IFNA(VLOOKUP(CONCATENATE(N26," ",1),Lotti!AS$7:AT$601,2,0),1)=1,"",1))</f>
        <v>1</v>
      </c>
      <c r="N26" s="36" t="str">
        <f aca="false">TRIM(B26)</f>
        <v>L017</v>
      </c>
      <c r="O26" s="36"/>
      <c r="P26" s="36" t="str">
        <f aca="false">IF(K26="","",1)</f>
        <v/>
      </c>
      <c r="Q26" s="36" t="n">
        <f aca="false">IF(N26="","",_xlfn.IFNA(VLOOKUP(N26,Lotti!C$7:D$1000,2,0),1))</f>
        <v>0</v>
      </c>
      <c r="S26" s="36" t="str">
        <f aca="false">IF(N26="","",IF(OR(AND(E26="",LEN(TRIM(D26))&lt;&gt;11,LEN(TRIM(D26))&lt;&gt;16),AND(D26="",E26=""),AND(D26&lt;&gt;"",E26&lt;&gt;"")),1,""))</f>
        <v/>
      </c>
      <c r="U26" s="36" t="str">
        <f aca="false">IF(N26="","",IF(C26="",1,""))</f>
        <v/>
      </c>
      <c r="V26" s="36" t="n">
        <f aca="false">IF(N26="","",_xlfn.IFNA(VLOOKUP(F26,TabelleFisse!$B$33:$C$34,2,0),1))</f>
        <v>0</v>
      </c>
      <c r="W26" s="36" t="str">
        <f aca="false">IF(N26="","",_xlfn.IFNA(IF(VLOOKUP(CONCATENATE(N26," SI"),AC$10:AC$1203,1,0)=CONCATENATE(N26," SI"),"",1),1))</f>
        <v/>
      </c>
      <c r="Y26" s="36" t="str">
        <f aca="false">IF(OR(N26="",G26=""),"",_xlfn.IFNA(VLOOKUP(H26,TabelleFisse!$B$25:$C$29,2,0),1))</f>
        <v/>
      </c>
      <c r="Z26" s="36" t="str">
        <f aca="false">IF(AND(G26="",H26&lt;&gt;""),1,"")</f>
        <v/>
      </c>
      <c r="AA26" s="36" t="str">
        <f aca="false">IF(N26="","",IF(COUNTIF(AD$10:AD$1203,AD26)=1,1,""))</f>
        <v/>
      </c>
      <c r="AC26" s="37" t="str">
        <f aca="false">IF(N26="","",CONCATENATE(N26," ",F26))</f>
        <v>L017 SI</v>
      </c>
      <c r="AD26" s="37" t="str">
        <f aca="false">IF(OR(N26="",CONCATENATE(G26,H26)=""),"",CONCATENATE(N26," ",G26))</f>
        <v/>
      </c>
      <c r="AE26" s="37" t="str">
        <f aca="false">IF(K26=1,CONCATENATE(N26," ",1),"")</f>
        <v/>
      </c>
    </row>
    <row r="27" customFormat="false" ht="32.25" hidden="false" customHeight="true" outlineLevel="0" collapsed="false">
      <c r="A27" s="21" t="str">
        <f aca="false">IF(J27="","",J27)</f>
        <v>ERRORI / ANOMALIE</v>
      </c>
      <c r="B27" s="57" t="s">
        <v>966</v>
      </c>
      <c r="C27" s="31" t="s">
        <v>967</v>
      </c>
      <c r="D27" s="58" t="s">
        <v>968</v>
      </c>
      <c r="E27" s="28"/>
      <c r="F27" s="64" t="s">
        <v>917</v>
      </c>
      <c r="G27" s="42"/>
      <c r="H27" s="42"/>
      <c r="J27" s="20" t="str">
        <f aca="false">IF(AND(K27="",L27="",N27=""),"",IF(OR(K27=1,L27=1),"ERRORI / ANOMALIE","OK"))</f>
        <v>ERRORI / ANOMALIE</v>
      </c>
      <c r="K27" s="20" t="str">
        <f aca="false">IF(N27="","",IF(SUM(Q27:AA27)&gt;0,1,""))</f>
        <v/>
      </c>
      <c r="L27" s="20" t="n">
        <f aca="false">IF(N27="","",IF(_xlfn.IFNA(VLOOKUP(CONCATENATE(N27," ",1),Lotti!AS$7:AT$601,2,0),1)=1,"",1))</f>
        <v>1</v>
      </c>
      <c r="N27" s="36" t="str">
        <f aca="false">TRIM(B27)</f>
        <v>L018</v>
      </c>
      <c r="O27" s="36"/>
      <c r="P27" s="36" t="str">
        <f aca="false">IF(K27="","",1)</f>
        <v/>
      </c>
      <c r="Q27" s="36" t="n">
        <f aca="false">IF(N27="","",_xlfn.IFNA(VLOOKUP(N27,Lotti!C$7:D$1000,2,0),1))</f>
        <v>0</v>
      </c>
      <c r="S27" s="36" t="str">
        <f aca="false">IF(N27="","",IF(OR(AND(E27="",LEN(TRIM(D27))&lt;&gt;11,LEN(TRIM(D27))&lt;&gt;16),AND(D27="",E27=""),AND(D27&lt;&gt;"",E27&lt;&gt;"")),1,""))</f>
        <v/>
      </c>
      <c r="U27" s="36" t="str">
        <f aca="false">IF(N27="","",IF(C27="",1,""))</f>
        <v/>
      </c>
      <c r="V27" s="36" t="n">
        <f aca="false">IF(N27="","",_xlfn.IFNA(VLOOKUP(F27,TabelleFisse!$B$33:$C$34,2,0),1))</f>
        <v>0</v>
      </c>
      <c r="W27" s="36" t="str">
        <f aca="false">IF(N27="","",_xlfn.IFNA(IF(VLOOKUP(CONCATENATE(N27," SI"),AC$10:AC$1203,1,0)=CONCATENATE(N27," SI"),"",1),1))</f>
        <v/>
      </c>
      <c r="Y27" s="36" t="str">
        <f aca="false">IF(OR(N27="",G27=""),"",_xlfn.IFNA(VLOOKUP(H27,TabelleFisse!$B$25:$C$29,2,0),1))</f>
        <v/>
      </c>
      <c r="Z27" s="36" t="str">
        <f aca="false">IF(AND(G27="",H27&lt;&gt;""),1,"")</f>
        <v/>
      </c>
      <c r="AA27" s="36" t="str">
        <f aca="false">IF(N27="","",IF(COUNTIF(AD$10:AD$1203,AD27)=1,1,""))</f>
        <v/>
      </c>
      <c r="AC27" s="37" t="str">
        <f aca="false">IF(N27="","",CONCATENATE(N27," ",F27))</f>
        <v>L018 SI</v>
      </c>
      <c r="AD27" s="37" t="str">
        <f aca="false">IF(OR(N27="",CONCATENATE(G27,H27)=""),"",CONCATENATE(N27," ",G27))</f>
        <v/>
      </c>
      <c r="AE27" s="37" t="str">
        <f aca="false">IF(K27=1,CONCATENATE(N27," ",1),"")</f>
        <v/>
      </c>
    </row>
    <row r="28" customFormat="false" ht="32.25" hidden="false" customHeight="true" outlineLevel="0" collapsed="false">
      <c r="A28" s="21" t="str">
        <f aca="false">IF(J28="","",J28)</f>
        <v>ERRORI / ANOMALIE</v>
      </c>
      <c r="B28" s="57" t="s">
        <v>969</v>
      </c>
      <c r="C28" s="31" t="s">
        <v>970</v>
      </c>
      <c r="D28" s="58" t="s">
        <v>971</v>
      </c>
      <c r="E28" s="28"/>
      <c r="F28" s="64" t="s">
        <v>917</v>
      </c>
      <c r="G28" s="42"/>
      <c r="H28" s="42"/>
      <c r="J28" s="20" t="str">
        <f aca="false">IF(AND(K28="",L28="",N28=""),"",IF(OR(K28=1,L28=1),"ERRORI / ANOMALIE","OK"))</f>
        <v>ERRORI / ANOMALIE</v>
      </c>
      <c r="K28" s="20" t="str">
        <f aca="false">IF(N28="","",IF(SUM(Q28:AA28)&gt;0,1,""))</f>
        <v/>
      </c>
      <c r="L28" s="20" t="n">
        <f aca="false">IF(N28="","",IF(_xlfn.IFNA(VLOOKUP(CONCATENATE(N28," ",1),Lotti!AS$7:AT$601,2,0),1)=1,"",1))</f>
        <v>1</v>
      </c>
      <c r="N28" s="36" t="str">
        <f aca="false">TRIM(B28)</f>
        <v>L019</v>
      </c>
      <c r="O28" s="36"/>
      <c r="P28" s="36" t="str">
        <f aca="false">IF(K28="","",1)</f>
        <v/>
      </c>
      <c r="Q28" s="36" t="n">
        <f aca="false">IF(N28="","",_xlfn.IFNA(VLOOKUP(N28,Lotti!C$7:D$1000,2,0),1))</f>
        <v>0</v>
      </c>
      <c r="S28" s="36" t="str">
        <f aca="false">IF(N28="","",IF(OR(AND(E28="",LEN(TRIM(D28))&lt;&gt;11,LEN(TRIM(D28))&lt;&gt;16),AND(D28="",E28=""),AND(D28&lt;&gt;"",E28&lt;&gt;"")),1,""))</f>
        <v/>
      </c>
      <c r="U28" s="36" t="str">
        <f aca="false">IF(N28="","",IF(C28="",1,""))</f>
        <v/>
      </c>
      <c r="V28" s="36" t="n">
        <f aca="false">IF(N28="","",_xlfn.IFNA(VLOOKUP(F28,TabelleFisse!$B$33:$C$34,2,0),1))</f>
        <v>0</v>
      </c>
      <c r="W28" s="36" t="str">
        <f aca="false">IF(N28="","",_xlfn.IFNA(IF(VLOOKUP(CONCATENATE(N28," SI"),AC$10:AC$1203,1,0)=CONCATENATE(N28," SI"),"",1),1))</f>
        <v/>
      </c>
      <c r="Y28" s="36" t="str">
        <f aca="false">IF(OR(N28="",G28=""),"",_xlfn.IFNA(VLOOKUP(H28,TabelleFisse!$B$25:$C$29,2,0),1))</f>
        <v/>
      </c>
      <c r="Z28" s="36" t="str">
        <f aca="false">IF(AND(G28="",H28&lt;&gt;""),1,"")</f>
        <v/>
      </c>
      <c r="AA28" s="36" t="str">
        <f aca="false">IF(N28="","",IF(COUNTIF(AD$10:AD$1203,AD28)=1,1,""))</f>
        <v/>
      </c>
      <c r="AC28" s="37" t="str">
        <f aca="false">IF(N28="","",CONCATENATE(N28," ",F28))</f>
        <v>L019 SI</v>
      </c>
      <c r="AD28" s="37" t="str">
        <f aca="false">IF(OR(N28="",CONCATENATE(G28,H28)=""),"",CONCATENATE(N28," ",G28))</f>
        <v/>
      </c>
      <c r="AE28" s="37" t="str">
        <f aca="false">IF(K28=1,CONCATENATE(N28," ",1),"")</f>
        <v/>
      </c>
    </row>
    <row r="29" customFormat="false" ht="32.25" hidden="false" customHeight="true" outlineLevel="0" collapsed="false">
      <c r="A29" s="21" t="str">
        <f aca="false">IF(J29="","",J29)</f>
        <v>ERRORI / ANOMALIE</v>
      </c>
      <c r="B29" s="57" t="s">
        <v>972</v>
      </c>
      <c r="C29" s="31" t="s">
        <v>973</v>
      </c>
      <c r="D29" s="58" t="s">
        <v>974</v>
      </c>
      <c r="E29" s="28"/>
      <c r="F29" s="64" t="s">
        <v>917</v>
      </c>
      <c r="G29" s="42"/>
      <c r="H29" s="42"/>
      <c r="J29" s="20" t="str">
        <f aca="false">IF(AND(K29="",L29="",N29=""),"",IF(OR(K29=1,L29=1),"ERRORI / ANOMALIE","OK"))</f>
        <v>ERRORI / ANOMALIE</v>
      </c>
      <c r="K29" s="20" t="str">
        <f aca="false">IF(N29="","",IF(SUM(Q29:AA29)&gt;0,1,""))</f>
        <v/>
      </c>
      <c r="L29" s="20" t="n">
        <f aca="false">IF(N29="","",IF(_xlfn.IFNA(VLOOKUP(CONCATENATE(N29," ",1),Lotti!AS$7:AT$601,2,0),1)=1,"",1))</f>
        <v>1</v>
      </c>
      <c r="N29" s="36" t="str">
        <f aca="false">TRIM(B29)</f>
        <v>L020</v>
      </c>
      <c r="O29" s="36"/>
      <c r="P29" s="36" t="str">
        <f aca="false">IF(K29="","",1)</f>
        <v/>
      </c>
      <c r="Q29" s="36" t="n">
        <f aca="false">IF(N29="","",_xlfn.IFNA(VLOOKUP(N29,Lotti!C$7:D$1000,2,0),1))</f>
        <v>0</v>
      </c>
      <c r="S29" s="36" t="str">
        <f aca="false">IF(N29="","",IF(OR(AND(E29="",LEN(TRIM(D29))&lt;&gt;11,LEN(TRIM(D29))&lt;&gt;16),AND(D29="",E29=""),AND(D29&lt;&gt;"",E29&lt;&gt;"")),1,""))</f>
        <v/>
      </c>
      <c r="U29" s="36" t="str">
        <f aca="false">IF(N29="","",IF(C29="",1,""))</f>
        <v/>
      </c>
      <c r="V29" s="36" t="n">
        <f aca="false">IF(N29="","",_xlfn.IFNA(VLOOKUP(F29,TabelleFisse!$B$33:$C$34,2,0),1))</f>
        <v>0</v>
      </c>
      <c r="W29" s="36" t="str">
        <f aca="false">IF(N29="","",_xlfn.IFNA(IF(VLOOKUP(CONCATENATE(N29," SI"),AC$10:AC$1203,1,0)=CONCATENATE(N29," SI"),"",1),1))</f>
        <v/>
      </c>
      <c r="Y29" s="36" t="str">
        <f aca="false">IF(OR(N29="",G29=""),"",_xlfn.IFNA(VLOOKUP(H29,TabelleFisse!$B$25:$C$29,2,0),1))</f>
        <v/>
      </c>
      <c r="Z29" s="36" t="str">
        <f aca="false">IF(AND(G29="",H29&lt;&gt;""),1,"")</f>
        <v/>
      </c>
      <c r="AA29" s="36" t="str">
        <f aca="false">IF(N29="","",IF(COUNTIF(AD$10:AD$1203,AD29)=1,1,""))</f>
        <v/>
      </c>
      <c r="AC29" s="37" t="str">
        <f aca="false">IF(N29="","",CONCATENATE(N29," ",F29))</f>
        <v>L020 SI</v>
      </c>
      <c r="AD29" s="37" t="str">
        <f aca="false">IF(OR(N29="",CONCATENATE(G29,H29)=""),"",CONCATENATE(N29," ",G29))</f>
        <v/>
      </c>
      <c r="AE29" s="37" t="str">
        <f aca="false">IF(K29=1,CONCATENATE(N29," ",1),"")</f>
        <v/>
      </c>
    </row>
    <row r="30" customFormat="false" ht="32.25" hidden="false" customHeight="true" outlineLevel="0" collapsed="false">
      <c r="A30" s="21" t="str">
        <f aca="false">IF(J30="","",J30)</f>
        <v>ERRORI / ANOMALIE</v>
      </c>
      <c r="B30" s="57" t="s">
        <v>975</v>
      </c>
      <c r="C30" s="31" t="s">
        <v>976</v>
      </c>
      <c r="D30" s="58" t="s">
        <v>977</v>
      </c>
      <c r="E30" s="28"/>
      <c r="F30" s="59" t="s">
        <v>917</v>
      </c>
      <c r="G30" s="42"/>
      <c r="H30" s="42"/>
      <c r="J30" s="20" t="str">
        <f aca="false">IF(AND(K30="",L30="",N30=""),"",IF(OR(K30=1,L30=1),"ERRORI / ANOMALIE","OK"))</f>
        <v>ERRORI / ANOMALIE</v>
      </c>
      <c r="K30" s="20" t="str">
        <f aca="false">IF(N30="","",IF(SUM(Q30:AA30)&gt;0,1,""))</f>
        <v/>
      </c>
      <c r="L30" s="20" t="n">
        <f aca="false">IF(N30="","",IF(_xlfn.IFNA(VLOOKUP(CONCATENATE(N30," ",1),Lotti!AS$7:AT$601,2,0),1)=1,"",1))</f>
        <v>1</v>
      </c>
      <c r="N30" s="36" t="str">
        <f aca="false">TRIM(B30)</f>
        <v>L021</v>
      </c>
      <c r="O30" s="36"/>
      <c r="P30" s="36" t="str">
        <f aca="false">IF(K30="","",1)</f>
        <v/>
      </c>
      <c r="Q30" s="36" t="n">
        <f aca="false">IF(N30="","",_xlfn.IFNA(VLOOKUP(N30,Lotti!C$7:D$1000,2,0),1))</f>
        <v>0</v>
      </c>
      <c r="S30" s="36" t="str">
        <f aca="false">IF(N30="","",IF(OR(AND(E30="",LEN(TRIM(D30))&lt;&gt;11,LEN(TRIM(D30))&lt;&gt;16),AND(D30="",E30=""),AND(D30&lt;&gt;"",E30&lt;&gt;"")),1,""))</f>
        <v/>
      </c>
      <c r="U30" s="36" t="str">
        <f aca="false">IF(N30="","",IF(C30="",1,""))</f>
        <v/>
      </c>
      <c r="V30" s="36" t="n">
        <f aca="false">IF(N30="","",_xlfn.IFNA(VLOOKUP(F30,TabelleFisse!$B$33:$C$34,2,0),1))</f>
        <v>0</v>
      </c>
      <c r="W30" s="36" t="str">
        <f aca="false">IF(N30="","",_xlfn.IFNA(IF(VLOOKUP(CONCATENATE(N30," SI"),AC$10:AC$1203,1,0)=CONCATENATE(N30," SI"),"",1),1))</f>
        <v/>
      </c>
      <c r="Y30" s="36" t="str">
        <f aca="false">IF(OR(N30="",G30=""),"",_xlfn.IFNA(VLOOKUP(H30,TabelleFisse!$B$25:$C$29,2,0),1))</f>
        <v/>
      </c>
      <c r="Z30" s="36" t="str">
        <f aca="false">IF(AND(G30="",H30&lt;&gt;""),1,"")</f>
        <v/>
      </c>
      <c r="AA30" s="36" t="str">
        <f aca="false">IF(N30="","",IF(COUNTIF(AD$10:AD$1203,AD30)=1,1,""))</f>
        <v/>
      </c>
      <c r="AC30" s="37" t="str">
        <f aca="false">IF(N30="","",CONCATENATE(N30," ",F30))</f>
        <v>L021 SI</v>
      </c>
      <c r="AD30" s="37" t="str">
        <f aca="false">IF(OR(N30="",CONCATENATE(G30,H30)=""),"",CONCATENATE(N30," ",G30))</f>
        <v/>
      </c>
      <c r="AE30" s="37" t="str">
        <f aca="false">IF(K30=1,CONCATENATE(N30," ",1),"")</f>
        <v/>
      </c>
    </row>
    <row r="31" customFormat="false" ht="32.25" hidden="false" customHeight="true" outlineLevel="0" collapsed="false">
      <c r="A31" s="21" t="str">
        <f aca="false">IF(J31="","",J31)</f>
        <v>ERRORI / ANOMALIE</v>
      </c>
      <c r="B31" s="57" t="s">
        <v>978</v>
      </c>
      <c r="C31" s="31" t="s">
        <v>979</v>
      </c>
      <c r="D31" s="58" t="s">
        <v>980</v>
      </c>
      <c r="E31" s="28"/>
      <c r="F31" s="59" t="s">
        <v>917</v>
      </c>
      <c r="G31" s="42"/>
      <c r="H31" s="42"/>
      <c r="J31" s="20" t="str">
        <f aca="false">IF(AND(K31="",L31="",N31=""),"",IF(OR(K31=1,L31=1),"ERRORI / ANOMALIE","OK"))</f>
        <v>ERRORI / ANOMALIE</v>
      </c>
      <c r="K31" s="20" t="str">
        <f aca="false">IF(N31="","",IF(SUM(Q31:AA31)&gt;0,1,""))</f>
        <v/>
      </c>
      <c r="L31" s="20" t="n">
        <f aca="false">IF(N31="","",IF(_xlfn.IFNA(VLOOKUP(CONCATENATE(N31," ",1),Lotti!AS$7:AT$601,2,0),1)=1,"",1))</f>
        <v>1</v>
      </c>
      <c r="N31" s="36" t="str">
        <f aca="false">TRIM(B31)</f>
        <v>L022</v>
      </c>
      <c r="O31" s="36"/>
      <c r="P31" s="36" t="str">
        <f aca="false">IF(K31="","",1)</f>
        <v/>
      </c>
      <c r="Q31" s="36" t="n">
        <f aca="false">IF(N31="","",_xlfn.IFNA(VLOOKUP(N31,Lotti!C$7:D$1000,2,0),1))</f>
        <v>0</v>
      </c>
      <c r="S31" s="36" t="str">
        <f aca="false">IF(N31="","",IF(OR(AND(E31="",LEN(TRIM(D31))&lt;&gt;11,LEN(TRIM(D31))&lt;&gt;16),AND(D31="",E31=""),AND(D31&lt;&gt;"",E31&lt;&gt;"")),1,""))</f>
        <v/>
      </c>
      <c r="U31" s="36" t="str">
        <f aca="false">IF(N31="","",IF(C31="",1,""))</f>
        <v/>
      </c>
      <c r="V31" s="36" t="n">
        <f aca="false">IF(N31="","",_xlfn.IFNA(VLOOKUP(F31,TabelleFisse!$B$33:$C$34,2,0),1))</f>
        <v>0</v>
      </c>
      <c r="W31" s="36" t="str">
        <f aca="false">IF(N31="","",_xlfn.IFNA(IF(VLOOKUP(CONCATENATE(N31," SI"),AC$10:AC$1203,1,0)=CONCATENATE(N31," SI"),"",1),1))</f>
        <v/>
      </c>
      <c r="Y31" s="36" t="str">
        <f aca="false">IF(OR(N31="",G31=""),"",_xlfn.IFNA(VLOOKUP(H31,TabelleFisse!$B$25:$C$29,2,0),1))</f>
        <v/>
      </c>
      <c r="Z31" s="36" t="str">
        <f aca="false">IF(AND(G31="",H31&lt;&gt;""),1,"")</f>
        <v/>
      </c>
      <c r="AA31" s="36" t="str">
        <f aca="false">IF(N31="","",IF(COUNTIF(AD$10:AD$1203,AD31)=1,1,""))</f>
        <v/>
      </c>
      <c r="AC31" s="37" t="str">
        <f aca="false">IF(N31="","",CONCATENATE(N31," ",F31))</f>
        <v>L022 SI</v>
      </c>
      <c r="AD31" s="37" t="str">
        <f aca="false">IF(OR(N31="",CONCATENATE(G31,H31)=""),"",CONCATENATE(N31," ",G31))</f>
        <v/>
      </c>
      <c r="AE31" s="37" t="str">
        <f aca="false">IF(K31=1,CONCATENATE(N31," ",1),"")</f>
        <v/>
      </c>
    </row>
    <row r="32" customFormat="false" ht="32.25" hidden="false" customHeight="true" outlineLevel="0" collapsed="false">
      <c r="A32" s="21" t="str">
        <f aca="false">IF(J32="","",J32)</f>
        <v>ERRORI / ANOMALIE</v>
      </c>
      <c r="B32" s="57" t="s">
        <v>981</v>
      </c>
      <c r="C32" s="31" t="s">
        <v>982</v>
      </c>
      <c r="D32" s="28" t="s">
        <v>983</v>
      </c>
      <c r="E32" s="28"/>
      <c r="F32" s="59" t="s">
        <v>917</v>
      </c>
      <c r="G32" s="42"/>
      <c r="H32" s="42"/>
      <c r="J32" s="20" t="str">
        <f aca="false">IF(AND(K32="",L32="",N32=""),"",IF(OR(K32=1,L32=1),"ERRORI / ANOMALIE","OK"))</f>
        <v>ERRORI / ANOMALIE</v>
      </c>
      <c r="K32" s="20" t="str">
        <f aca="false">IF(N32="","",IF(SUM(Q32:AA32)&gt;0,1,""))</f>
        <v/>
      </c>
      <c r="L32" s="20" t="n">
        <f aca="false">IF(N32="","",IF(_xlfn.IFNA(VLOOKUP(CONCATENATE(N32," ",1),Lotti!AS$7:AT$601,2,0),1)=1,"",1))</f>
        <v>1</v>
      </c>
      <c r="N32" s="36" t="str">
        <f aca="false">TRIM(B32)</f>
        <v>L023</v>
      </c>
      <c r="O32" s="36"/>
      <c r="P32" s="36" t="str">
        <f aca="false">IF(K32="","",1)</f>
        <v/>
      </c>
      <c r="Q32" s="36" t="n">
        <f aca="false">IF(N32="","",_xlfn.IFNA(VLOOKUP(N32,Lotti!C$7:D$1000,2,0),1))</f>
        <v>0</v>
      </c>
      <c r="S32" s="36" t="str">
        <f aca="false">IF(N32="","",IF(OR(AND(E32="",LEN(TRIM(D32))&lt;&gt;11,LEN(TRIM(D32))&lt;&gt;16),AND(D32="",E32=""),AND(D32&lt;&gt;"",E32&lt;&gt;"")),1,""))</f>
        <v/>
      </c>
      <c r="U32" s="36" t="str">
        <f aca="false">IF(N32="","",IF(C32="",1,""))</f>
        <v/>
      </c>
      <c r="V32" s="36" t="n">
        <f aca="false">IF(N32="","",_xlfn.IFNA(VLOOKUP(F32,TabelleFisse!$B$33:$C$34,2,0),1))</f>
        <v>0</v>
      </c>
      <c r="W32" s="36" t="str">
        <f aca="false">IF(N32="","",_xlfn.IFNA(IF(VLOOKUP(CONCATENATE(N32," SI"),AC$10:AC$1203,1,0)=CONCATENATE(N32," SI"),"",1),1))</f>
        <v/>
      </c>
      <c r="Y32" s="36" t="str">
        <f aca="false">IF(OR(N32="",G32=""),"",_xlfn.IFNA(VLOOKUP(H32,TabelleFisse!$B$25:$C$29,2,0),1))</f>
        <v/>
      </c>
      <c r="Z32" s="36" t="str">
        <f aca="false">IF(AND(G32="",H32&lt;&gt;""),1,"")</f>
        <v/>
      </c>
      <c r="AA32" s="36" t="str">
        <f aca="false">IF(N32="","",IF(COUNTIF(AD$10:AD$1203,AD32)=1,1,""))</f>
        <v/>
      </c>
      <c r="AC32" s="37" t="str">
        <f aca="false">IF(N32="","",CONCATENATE(N32," ",F32))</f>
        <v>L023 SI</v>
      </c>
      <c r="AD32" s="37" t="str">
        <f aca="false">IF(OR(N32="",CONCATENATE(G32,H32)=""),"",CONCATENATE(N32," ",G32))</f>
        <v/>
      </c>
      <c r="AE32" s="37" t="str">
        <f aca="false">IF(K32=1,CONCATENATE(N32," ",1),"")</f>
        <v/>
      </c>
    </row>
    <row r="33" customFormat="false" ht="32.25" hidden="false" customHeight="true" outlineLevel="0" collapsed="false">
      <c r="A33" s="21" t="str">
        <f aca="false">IF(J33="","",J33)</f>
        <v>ERRORI / ANOMALIE</v>
      </c>
      <c r="B33" s="57" t="s">
        <v>984</v>
      </c>
      <c r="C33" s="31" t="s">
        <v>985</v>
      </c>
      <c r="D33" s="28" t="s">
        <v>986</v>
      </c>
      <c r="E33" s="28"/>
      <c r="F33" s="59" t="s">
        <v>917</v>
      </c>
      <c r="G33" s="42"/>
      <c r="H33" s="42"/>
      <c r="J33" s="20" t="str">
        <f aca="false">IF(AND(K33="",L33="",N33=""),"",IF(OR(K33=1,L33=1),"ERRORI / ANOMALIE","OK"))</f>
        <v>ERRORI / ANOMALIE</v>
      </c>
      <c r="K33" s="20" t="str">
        <f aca="false">IF(N33="","",IF(SUM(Q33:AA33)&gt;0,1,""))</f>
        <v/>
      </c>
      <c r="L33" s="20" t="n">
        <f aca="false">IF(N33="","",IF(_xlfn.IFNA(VLOOKUP(CONCATENATE(N33," ",1),Lotti!AS$7:AT$601,2,0),1)=1,"",1))</f>
        <v>1</v>
      </c>
      <c r="N33" s="36" t="str">
        <f aca="false">TRIM(B33)</f>
        <v>L024</v>
      </c>
      <c r="O33" s="36"/>
      <c r="P33" s="36" t="str">
        <f aca="false">IF(K33="","",1)</f>
        <v/>
      </c>
      <c r="Q33" s="36" t="n">
        <f aca="false">IF(N33="","",_xlfn.IFNA(VLOOKUP(N33,Lotti!C$7:D$1000,2,0),1))</f>
        <v>0</v>
      </c>
      <c r="S33" s="36" t="str">
        <f aca="false">IF(N33="","",IF(OR(AND(E33="",LEN(TRIM(D33))&lt;&gt;11,LEN(TRIM(D33))&lt;&gt;16),AND(D33="",E33=""),AND(D33&lt;&gt;"",E33&lt;&gt;"")),1,""))</f>
        <v/>
      </c>
      <c r="U33" s="36" t="str">
        <f aca="false">IF(N33="","",IF(C33="",1,""))</f>
        <v/>
      </c>
      <c r="V33" s="36" t="n">
        <f aca="false">IF(N33="","",_xlfn.IFNA(VLOOKUP(F33,TabelleFisse!$B$33:$C$34,2,0),1))</f>
        <v>0</v>
      </c>
      <c r="W33" s="36" t="str">
        <f aca="false">IF(N33="","",_xlfn.IFNA(IF(VLOOKUP(CONCATENATE(N33," SI"),AC$10:AC$1203,1,0)=CONCATENATE(N33," SI"),"",1),1))</f>
        <v/>
      </c>
      <c r="Y33" s="36" t="str">
        <f aca="false">IF(OR(N33="",G33=""),"",_xlfn.IFNA(VLOOKUP(H33,TabelleFisse!$B$25:$C$29,2,0),1))</f>
        <v/>
      </c>
      <c r="Z33" s="36" t="str">
        <f aca="false">IF(AND(G33="",H33&lt;&gt;""),1,"")</f>
        <v/>
      </c>
      <c r="AA33" s="36" t="str">
        <f aca="false">IF(N33="","",IF(COUNTIF(AD$10:AD$1203,AD33)=1,1,""))</f>
        <v/>
      </c>
      <c r="AC33" s="37" t="str">
        <f aca="false">IF(N33="","",CONCATENATE(N33," ",F33))</f>
        <v>L024 SI</v>
      </c>
      <c r="AD33" s="37" t="str">
        <f aca="false">IF(OR(N33="",CONCATENATE(G33,H33)=""),"",CONCATENATE(N33," ",G33))</f>
        <v/>
      </c>
      <c r="AE33" s="37" t="str">
        <f aca="false">IF(K33=1,CONCATENATE(N33," ",1),"")</f>
        <v/>
      </c>
    </row>
    <row r="34" customFormat="false" ht="32.25" hidden="false" customHeight="true" outlineLevel="0" collapsed="false">
      <c r="A34" s="21" t="str">
        <f aca="false">IF(J34="","",J34)</f>
        <v>ERRORI / ANOMALIE</v>
      </c>
      <c r="B34" s="57" t="s">
        <v>987</v>
      </c>
      <c r="C34" s="31" t="s">
        <v>988</v>
      </c>
      <c r="D34" s="28" t="s">
        <v>989</v>
      </c>
      <c r="E34" s="28"/>
      <c r="F34" s="59" t="s">
        <v>917</v>
      </c>
      <c r="G34" s="42"/>
      <c r="H34" s="42"/>
      <c r="J34" s="20" t="str">
        <f aca="false">IF(AND(K34="",L34="",N34=""),"",IF(OR(K34=1,L34=1),"ERRORI / ANOMALIE","OK"))</f>
        <v>ERRORI / ANOMALIE</v>
      </c>
      <c r="K34" s="20" t="str">
        <f aca="false">IF(N34="","",IF(SUM(Q34:AA34)&gt;0,1,""))</f>
        <v/>
      </c>
      <c r="L34" s="20" t="n">
        <f aca="false">IF(N34="","",IF(_xlfn.IFNA(VLOOKUP(CONCATENATE(N34," ",1),Lotti!AS$7:AT$601,2,0),1)=1,"",1))</f>
        <v>1</v>
      </c>
      <c r="N34" s="36" t="str">
        <f aca="false">TRIM(B34)</f>
        <v>L025</v>
      </c>
      <c r="O34" s="36"/>
      <c r="P34" s="36" t="str">
        <f aca="false">IF(K34="","",1)</f>
        <v/>
      </c>
      <c r="Q34" s="36" t="n">
        <f aca="false">IF(N34="","",_xlfn.IFNA(VLOOKUP(N34,Lotti!C$7:D$1000,2,0),1))</f>
        <v>0</v>
      </c>
      <c r="S34" s="36" t="str">
        <f aca="false">IF(N34="","",IF(OR(AND(E34="",LEN(TRIM(D34))&lt;&gt;11,LEN(TRIM(D34))&lt;&gt;16),AND(D34="",E34=""),AND(D34&lt;&gt;"",E34&lt;&gt;"")),1,""))</f>
        <v/>
      </c>
      <c r="U34" s="36" t="str">
        <f aca="false">IF(N34="","",IF(C34="",1,""))</f>
        <v/>
      </c>
      <c r="V34" s="36" t="n">
        <f aca="false">IF(N34="","",_xlfn.IFNA(VLOOKUP(F34,TabelleFisse!$B$33:$C$34,2,0),1))</f>
        <v>0</v>
      </c>
      <c r="W34" s="36" t="str">
        <f aca="false">IF(N34="","",_xlfn.IFNA(IF(VLOOKUP(CONCATENATE(N34," SI"),AC$10:AC$1203,1,0)=CONCATENATE(N34," SI"),"",1),1))</f>
        <v/>
      </c>
      <c r="Y34" s="36" t="str">
        <f aca="false">IF(OR(N34="",G34=""),"",_xlfn.IFNA(VLOOKUP(H34,TabelleFisse!$B$25:$C$29,2,0),1))</f>
        <v/>
      </c>
      <c r="Z34" s="36" t="str">
        <f aca="false">IF(AND(G34="",H34&lt;&gt;""),1,"")</f>
        <v/>
      </c>
      <c r="AA34" s="36" t="str">
        <f aca="false">IF(N34="","",IF(COUNTIF(AD$10:AD$1203,AD34)=1,1,""))</f>
        <v/>
      </c>
      <c r="AC34" s="37" t="str">
        <f aca="false">IF(N34="","",CONCATENATE(N34," ",F34))</f>
        <v>L025 SI</v>
      </c>
      <c r="AD34" s="37" t="str">
        <f aca="false">IF(OR(N34="",CONCATENATE(G34,H34)=""),"",CONCATENATE(N34," ",G34))</f>
        <v/>
      </c>
      <c r="AE34" s="37" t="str">
        <f aca="false">IF(K34=1,CONCATENATE(N34," ",1),"")</f>
        <v/>
      </c>
    </row>
    <row r="35" customFormat="false" ht="32.25" hidden="false" customHeight="true" outlineLevel="0" collapsed="false">
      <c r="A35" s="21" t="str">
        <f aca="false">IF(J35="","",J35)</f>
        <v>ERRORI / ANOMALIE</v>
      </c>
      <c r="B35" s="57" t="s">
        <v>990</v>
      </c>
      <c r="C35" s="31" t="s">
        <v>991</v>
      </c>
      <c r="D35" s="28" t="s">
        <v>992</v>
      </c>
      <c r="E35" s="28"/>
      <c r="F35" s="59" t="s">
        <v>917</v>
      </c>
      <c r="G35" s="42"/>
      <c r="H35" s="42"/>
      <c r="J35" s="20" t="str">
        <f aca="false">IF(AND(K35="",L35="",N35=""),"",IF(OR(K35=1,L35=1),"ERRORI / ANOMALIE","OK"))</f>
        <v>ERRORI / ANOMALIE</v>
      </c>
      <c r="K35" s="20" t="str">
        <f aca="false">IF(N35="","",IF(SUM(Q35:AA35)&gt;0,1,""))</f>
        <v/>
      </c>
      <c r="L35" s="20" t="n">
        <f aca="false">IF(N35="","",IF(_xlfn.IFNA(VLOOKUP(CONCATENATE(N35," ",1),Lotti!AS$7:AT$601,2,0),1)=1,"",1))</f>
        <v>1</v>
      </c>
      <c r="N35" s="36" t="str">
        <f aca="false">TRIM(B35)</f>
        <v>L026</v>
      </c>
      <c r="O35" s="36"/>
      <c r="P35" s="36" t="str">
        <f aca="false">IF(K35="","",1)</f>
        <v/>
      </c>
      <c r="Q35" s="36" t="n">
        <f aca="false">IF(N35="","",_xlfn.IFNA(VLOOKUP(N35,Lotti!C$7:D$1000,2,0),1))</f>
        <v>0</v>
      </c>
      <c r="S35" s="36" t="str">
        <f aca="false">IF(N35="","",IF(OR(AND(E35="",LEN(TRIM(D35))&lt;&gt;11,LEN(TRIM(D35))&lt;&gt;16),AND(D35="",E35=""),AND(D35&lt;&gt;"",E35&lt;&gt;"")),1,""))</f>
        <v/>
      </c>
      <c r="U35" s="36" t="str">
        <f aca="false">IF(N35="","",IF(C35="",1,""))</f>
        <v/>
      </c>
      <c r="V35" s="36" t="n">
        <f aca="false">IF(N35="","",_xlfn.IFNA(VLOOKUP(F35,TabelleFisse!$B$33:$C$34,2,0),1))</f>
        <v>0</v>
      </c>
      <c r="W35" s="36" t="str">
        <f aca="false">IF(N35="","",_xlfn.IFNA(IF(VLOOKUP(CONCATENATE(N35," SI"),AC$10:AC$1203,1,0)=CONCATENATE(N35," SI"),"",1),1))</f>
        <v/>
      </c>
      <c r="Y35" s="36" t="str">
        <f aca="false">IF(OR(N35="",G35=""),"",_xlfn.IFNA(VLOOKUP(H35,TabelleFisse!$B$25:$C$29,2,0),1))</f>
        <v/>
      </c>
      <c r="Z35" s="36" t="str">
        <f aca="false">IF(AND(G35="",H35&lt;&gt;""),1,"")</f>
        <v/>
      </c>
      <c r="AA35" s="36" t="str">
        <f aca="false">IF(N35="","",IF(COUNTIF(AD$10:AD$1203,AD35)=1,1,""))</f>
        <v/>
      </c>
      <c r="AC35" s="37" t="str">
        <f aca="false">IF(N35="","",CONCATENATE(N35," ",F35))</f>
        <v>L026 SI</v>
      </c>
      <c r="AD35" s="37" t="str">
        <f aca="false">IF(OR(N35="",CONCATENATE(G35,H35)=""),"",CONCATENATE(N35," ",G35))</f>
        <v/>
      </c>
      <c r="AE35" s="37" t="str">
        <f aca="false">IF(K35=1,CONCATENATE(N35," ",1),"")</f>
        <v/>
      </c>
    </row>
    <row r="36" customFormat="false" ht="32.25" hidden="false" customHeight="true" outlineLevel="0" collapsed="false">
      <c r="A36" s="21" t="str">
        <f aca="false">IF(J36="","",J36)</f>
        <v>ERRORI / ANOMALIE</v>
      </c>
      <c r="B36" s="57" t="s">
        <v>993</v>
      </c>
      <c r="C36" s="31" t="s">
        <v>994</v>
      </c>
      <c r="D36" s="28" t="s">
        <v>995</v>
      </c>
      <c r="E36" s="28"/>
      <c r="F36" s="59" t="s">
        <v>917</v>
      </c>
      <c r="G36" s="42"/>
      <c r="H36" s="42"/>
      <c r="J36" s="20" t="str">
        <f aca="false">IF(AND(K36="",L36="",N36=""),"",IF(OR(K36=1,L36=1),"ERRORI / ANOMALIE","OK"))</f>
        <v>ERRORI / ANOMALIE</v>
      </c>
      <c r="K36" s="20" t="str">
        <f aca="false">IF(N36="","",IF(SUM(Q36:AA36)&gt;0,1,""))</f>
        <v/>
      </c>
      <c r="L36" s="20" t="n">
        <f aca="false">IF(N36="","",IF(_xlfn.IFNA(VLOOKUP(CONCATENATE(N36," ",1),Lotti!AS$7:AT$601,2,0),1)=1,"",1))</f>
        <v>1</v>
      </c>
      <c r="N36" s="36" t="str">
        <f aca="false">TRIM(B36)</f>
        <v>L027</v>
      </c>
      <c r="O36" s="36"/>
      <c r="P36" s="36" t="str">
        <f aca="false">IF(K36="","",1)</f>
        <v/>
      </c>
      <c r="Q36" s="36" t="n">
        <f aca="false">IF(N36="","",_xlfn.IFNA(VLOOKUP(N36,Lotti!C$7:D$1000,2,0),1))</f>
        <v>0</v>
      </c>
      <c r="S36" s="36" t="str">
        <f aca="false">IF(N36="","",IF(OR(AND(E36="",LEN(TRIM(D36))&lt;&gt;11,LEN(TRIM(D36))&lt;&gt;16),AND(D36="",E36=""),AND(D36&lt;&gt;"",E36&lt;&gt;"")),1,""))</f>
        <v/>
      </c>
      <c r="U36" s="36" t="str">
        <f aca="false">IF(N36="","",IF(C36="",1,""))</f>
        <v/>
      </c>
      <c r="V36" s="36" t="n">
        <f aca="false">IF(N36="","",_xlfn.IFNA(VLOOKUP(F36,TabelleFisse!$B$33:$C$34,2,0),1))</f>
        <v>0</v>
      </c>
      <c r="W36" s="36" t="str">
        <f aca="false">IF(N36="","",_xlfn.IFNA(IF(VLOOKUP(CONCATENATE(N36," SI"),AC$10:AC$1203,1,0)=CONCATENATE(N36," SI"),"",1),1))</f>
        <v/>
      </c>
      <c r="Y36" s="36" t="str">
        <f aca="false">IF(OR(N36="",G36=""),"",_xlfn.IFNA(VLOOKUP(H36,TabelleFisse!$B$25:$C$29,2,0),1))</f>
        <v/>
      </c>
      <c r="Z36" s="36" t="str">
        <f aca="false">IF(AND(G36="",H36&lt;&gt;""),1,"")</f>
        <v/>
      </c>
      <c r="AA36" s="36" t="str">
        <f aca="false">IF(N36="","",IF(COUNTIF(AD$10:AD$1203,AD36)=1,1,""))</f>
        <v/>
      </c>
      <c r="AC36" s="37" t="str">
        <f aca="false">IF(N36="","",CONCATENATE(N36," ",F36))</f>
        <v>L027 SI</v>
      </c>
      <c r="AD36" s="37" t="str">
        <f aca="false">IF(OR(N36="",CONCATENATE(G36,H36)=""),"",CONCATENATE(N36," ",G36))</f>
        <v/>
      </c>
      <c r="AE36" s="37" t="str">
        <f aca="false">IF(K36=1,CONCATENATE(N36," ",1),"")</f>
        <v/>
      </c>
    </row>
    <row r="37" customFormat="false" ht="32.25" hidden="false" customHeight="true" outlineLevel="0" collapsed="false">
      <c r="A37" s="21" t="str">
        <f aca="false">IF(J37="","",J37)</f>
        <v>ERRORI / ANOMALIE</v>
      </c>
      <c r="B37" s="57" t="s">
        <v>996</v>
      </c>
      <c r="C37" s="31" t="s">
        <v>997</v>
      </c>
      <c r="D37" s="28" t="s">
        <v>998</v>
      </c>
      <c r="E37" s="28"/>
      <c r="F37" s="59" t="s">
        <v>917</v>
      </c>
      <c r="G37" s="42"/>
      <c r="H37" s="42"/>
      <c r="J37" s="20" t="str">
        <f aca="false">IF(AND(K37="",L37="",N37=""),"",IF(OR(K37=1,L37=1),"ERRORI / ANOMALIE","OK"))</f>
        <v>ERRORI / ANOMALIE</v>
      </c>
      <c r="K37" s="20" t="str">
        <f aca="false">IF(N37="","",IF(SUM(Q37:AA37)&gt;0,1,""))</f>
        <v/>
      </c>
      <c r="L37" s="20" t="n">
        <f aca="false">IF(N37="","",IF(_xlfn.IFNA(VLOOKUP(CONCATENATE(N37," ",1),Lotti!AS$7:AT$601,2,0),1)=1,"",1))</f>
        <v>1</v>
      </c>
      <c r="N37" s="36" t="str">
        <f aca="false">TRIM(B37)</f>
        <v>L028</v>
      </c>
      <c r="O37" s="36"/>
      <c r="P37" s="36" t="str">
        <f aca="false">IF(K37="","",1)</f>
        <v/>
      </c>
      <c r="Q37" s="36" t="n">
        <f aca="false">IF(N37="","",_xlfn.IFNA(VLOOKUP(N37,Lotti!C$7:D$1000,2,0),1))</f>
        <v>0</v>
      </c>
      <c r="S37" s="36" t="str">
        <f aca="false">IF(N37="","",IF(OR(AND(E37="",LEN(TRIM(D37))&lt;&gt;11,LEN(TRIM(D37))&lt;&gt;16),AND(D37="",E37=""),AND(D37&lt;&gt;"",E37&lt;&gt;"")),1,""))</f>
        <v/>
      </c>
      <c r="U37" s="36" t="str">
        <f aca="false">IF(N37="","",IF(C37="",1,""))</f>
        <v/>
      </c>
      <c r="V37" s="36" t="n">
        <f aca="false">IF(N37="","",_xlfn.IFNA(VLOOKUP(F37,TabelleFisse!$B$33:$C$34,2,0),1))</f>
        <v>0</v>
      </c>
      <c r="W37" s="36" t="str">
        <f aca="false">IF(N37="","",_xlfn.IFNA(IF(VLOOKUP(CONCATENATE(N37," SI"),AC$10:AC$1203,1,0)=CONCATENATE(N37," SI"),"",1),1))</f>
        <v/>
      </c>
      <c r="Y37" s="36" t="str">
        <f aca="false">IF(OR(N37="",G37=""),"",_xlfn.IFNA(VLOOKUP(H37,TabelleFisse!$B$25:$C$29,2,0),1))</f>
        <v/>
      </c>
      <c r="Z37" s="36" t="str">
        <f aca="false">IF(AND(G37="",H37&lt;&gt;""),1,"")</f>
        <v/>
      </c>
      <c r="AA37" s="36" t="str">
        <f aca="false">IF(N37="","",IF(COUNTIF(AD$10:AD$1203,AD37)=1,1,""))</f>
        <v/>
      </c>
      <c r="AC37" s="37" t="str">
        <f aca="false">IF(N37="","",CONCATENATE(N37," ",F37))</f>
        <v>L028 SI</v>
      </c>
      <c r="AD37" s="37" t="str">
        <f aca="false">IF(OR(N37="",CONCATENATE(G37,H37)=""),"",CONCATENATE(N37," ",G37))</f>
        <v/>
      </c>
      <c r="AE37" s="37" t="str">
        <f aca="false">IF(K37=1,CONCATENATE(N37," ",1),"")</f>
        <v/>
      </c>
    </row>
    <row r="38" customFormat="false" ht="32.25" hidden="false" customHeight="true" outlineLevel="0" collapsed="false">
      <c r="A38" s="21" t="str">
        <f aca="false">IF(J38="","",J38)</f>
        <v>ERRORI / ANOMALIE</v>
      </c>
      <c r="B38" s="57" t="s">
        <v>999</v>
      </c>
      <c r="C38" s="31" t="s">
        <v>1000</v>
      </c>
      <c r="D38" s="28" t="s">
        <v>1001</v>
      </c>
      <c r="E38" s="28"/>
      <c r="F38" s="59" t="s">
        <v>917</v>
      </c>
      <c r="G38" s="42"/>
      <c r="H38" s="42"/>
      <c r="J38" s="20" t="str">
        <f aca="false">IF(AND(K38="",L38="",N38=""),"",IF(OR(K38=1,L38=1),"ERRORI / ANOMALIE","OK"))</f>
        <v>ERRORI / ANOMALIE</v>
      </c>
      <c r="K38" s="20" t="str">
        <f aca="false">IF(N38="","",IF(SUM(Q38:AA38)&gt;0,1,""))</f>
        <v/>
      </c>
      <c r="L38" s="20" t="n">
        <f aca="false">IF(N38="","",IF(_xlfn.IFNA(VLOOKUP(CONCATENATE(N38," ",1),Lotti!AS$7:AT$601,2,0),1)=1,"",1))</f>
        <v>1</v>
      </c>
      <c r="N38" s="36" t="str">
        <f aca="false">TRIM(B38)</f>
        <v>L029</v>
      </c>
      <c r="O38" s="36"/>
      <c r="P38" s="36" t="str">
        <f aca="false">IF(K38="","",1)</f>
        <v/>
      </c>
      <c r="Q38" s="36" t="n">
        <f aca="false">IF(N38="","",_xlfn.IFNA(VLOOKUP(N38,Lotti!C$7:D$1000,2,0),1))</f>
        <v>0</v>
      </c>
      <c r="S38" s="36" t="str">
        <f aca="false">IF(N38="","",IF(OR(AND(E38="",LEN(TRIM(D38))&lt;&gt;11,LEN(TRIM(D38))&lt;&gt;16),AND(D38="",E38=""),AND(D38&lt;&gt;"",E38&lt;&gt;"")),1,""))</f>
        <v/>
      </c>
      <c r="U38" s="36" t="str">
        <f aca="false">IF(N38="","",IF(C38="",1,""))</f>
        <v/>
      </c>
      <c r="V38" s="36" t="n">
        <f aca="false">IF(N38="","",_xlfn.IFNA(VLOOKUP(F38,TabelleFisse!$B$33:$C$34,2,0),1))</f>
        <v>0</v>
      </c>
      <c r="W38" s="36" t="str">
        <f aca="false">IF(N38="","",_xlfn.IFNA(IF(VLOOKUP(CONCATENATE(N38," SI"),AC$10:AC$1203,1,0)=CONCATENATE(N38," SI"),"",1),1))</f>
        <v/>
      </c>
      <c r="Y38" s="36" t="str">
        <f aca="false">IF(OR(N38="",G38=""),"",_xlfn.IFNA(VLOOKUP(H38,TabelleFisse!$B$25:$C$29,2,0),1))</f>
        <v/>
      </c>
      <c r="Z38" s="36" t="str">
        <f aca="false">IF(AND(G38="",H38&lt;&gt;""),1,"")</f>
        <v/>
      </c>
      <c r="AA38" s="36" t="str">
        <f aca="false">IF(N38="","",IF(COUNTIF(AD$10:AD$1203,AD38)=1,1,""))</f>
        <v/>
      </c>
      <c r="AC38" s="37" t="str">
        <f aca="false">IF(N38="","",CONCATENATE(N38," ",F38))</f>
        <v>L029 SI</v>
      </c>
      <c r="AD38" s="37" t="str">
        <f aca="false">IF(OR(N38="",CONCATENATE(G38,H38)=""),"",CONCATENATE(N38," ",G38))</f>
        <v/>
      </c>
      <c r="AE38" s="37" t="str">
        <f aca="false">IF(K38=1,CONCATENATE(N38," ",1),"")</f>
        <v/>
      </c>
    </row>
    <row r="39" customFormat="false" ht="32.25" hidden="false" customHeight="true" outlineLevel="0" collapsed="false">
      <c r="A39" s="21" t="str">
        <f aca="false">IF(J39="","",J39)</f>
        <v>ERRORI / ANOMALIE</v>
      </c>
      <c r="B39" s="57" t="s">
        <v>1002</v>
      </c>
      <c r="C39" s="31" t="s">
        <v>1003</v>
      </c>
      <c r="D39" s="58" t="s">
        <v>1004</v>
      </c>
      <c r="E39" s="28"/>
      <c r="F39" s="64" t="s">
        <v>917</v>
      </c>
      <c r="G39" s="42"/>
      <c r="H39" s="42"/>
      <c r="J39" s="20" t="str">
        <f aca="false">IF(AND(K39="",L39="",N39=""),"",IF(OR(K39=1,L39=1),"ERRORI / ANOMALIE","OK"))</f>
        <v>ERRORI / ANOMALIE</v>
      </c>
      <c r="K39" s="20" t="str">
        <f aca="false">IF(N39="","",IF(SUM(Q39:AA39)&gt;0,1,""))</f>
        <v/>
      </c>
      <c r="L39" s="20" t="n">
        <f aca="false">IF(N39="","",IF(_xlfn.IFNA(VLOOKUP(CONCATENATE(N39," ",1),Lotti!AS$7:AT$601,2,0),1)=1,"",1))</f>
        <v>1</v>
      </c>
      <c r="N39" s="36" t="str">
        <f aca="false">TRIM(B39)</f>
        <v>L030</v>
      </c>
      <c r="O39" s="36"/>
      <c r="P39" s="36" t="str">
        <f aca="false">IF(K39="","",1)</f>
        <v/>
      </c>
      <c r="Q39" s="36" t="n">
        <f aca="false">IF(N39="","",_xlfn.IFNA(VLOOKUP(N39,Lotti!C$7:D$1000,2,0),1))</f>
        <v>0</v>
      </c>
      <c r="S39" s="36" t="str">
        <f aca="false">IF(N39="","",IF(OR(AND(E39="",LEN(TRIM(D39))&lt;&gt;11,LEN(TRIM(D39))&lt;&gt;16),AND(D39="",E39=""),AND(D39&lt;&gt;"",E39&lt;&gt;"")),1,""))</f>
        <v/>
      </c>
      <c r="U39" s="36" t="str">
        <f aca="false">IF(N39="","",IF(C39="",1,""))</f>
        <v/>
      </c>
      <c r="V39" s="36" t="n">
        <f aca="false">IF(N39="","",_xlfn.IFNA(VLOOKUP(F39,TabelleFisse!$B$33:$C$34,2,0),1))</f>
        <v>0</v>
      </c>
      <c r="W39" s="36" t="str">
        <f aca="false">IF(N39="","",_xlfn.IFNA(IF(VLOOKUP(CONCATENATE(N39," SI"),AC$10:AC$1203,1,0)=CONCATENATE(N39," SI"),"",1),1))</f>
        <v/>
      </c>
      <c r="Y39" s="36" t="str">
        <f aca="false">IF(OR(N39="",G39=""),"",_xlfn.IFNA(VLOOKUP(H39,TabelleFisse!$B$25:$C$29,2,0),1))</f>
        <v/>
      </c>
      <c r="Z39" s="36" t="str">
        <f aca="false">IF(AND(G39="",H39&lt;&gt;""),1,"")</f>
        <v/>
      </c>
      <c r="AA39" s="36" t="str">
        <f aca="false">IF(N39="","",IF(COUNTIF(AD$10:AD$1203,AD39)=1,1,""))</f>
        <v/>
      </c>
      <c r="AC39" s="37" t="str">
        <f aca="false">IF(N39="","",CONCATENATE(N39," ",F39))</f>
        <v>L030 SI</v>
      </c>
      <c r="AD39" s="37" t="str">
        <f aca="false">IF(OR(N39="",CONCATENATE(G39,H39)=""),"",CONCATENATE(N39," ",G39))</f>
        <v/>
      </c>
      <c r="AE39" s="37" t="str">
        <f aca="false">IF(K39=1,CONCATENATE(N39," ",1),"")</f>
        <v/>
      </c>
    </row>
    <row r="40" customFormat="false" ht="32.25" hidden="false" customHeight="true" outlineLevel="0" collapsed="false">
      <c r="A40" s="21" t="str">
        <f aca="false">IF(J40="","",J40)</f>
        <v>ERRORI / ANOMALIE</v>
      </c>
      <c r="B40" s="57" t="s">
        <v>1005</v>
      </c>
      <c r="C40" s="31" t="s">
        <v>1006</v>
      </c>
      <c r="D40" s="28" t="s">
        <v>1007</v>
      </c>
      <c r="E40" s="28"/>
      <c r="F40" s="59" t="s">
        <v>917</v>
      </c>
      <c r="G40" s="42"/>
      <c r="H40" s="42"/>
      <c r="J40" s="20" t="str">
        <f aca="false">IF(AND(K40="",L40="",N40=""),"",IF(OR(K40=1,L40=1),"ERRORI / ANOMALIE","OK"))</f>
        <v>ERRORI / ANOMALIE</v>
      </c>
      <c r="K40" s="20" t="str">
        <f aca="false">IF(N40="","",IF(SUM(Q40:AA40)&gt;0,1,""))</f>
        <v/>
      </c>
      <c r="L40" s="20" t="n">
        <f aca="false">IF(N40="","",IF(_xlfn.IFNA(VLOOKUP(CONCATENATE(N40," ",1),Lotti!AS$7:AT$601,2,0),1)=1,"",1))</f>
        <v>1</v>
      </c>
      <c r="N40" s="36" t="str">
        <f aca="false">TRIM(B40)</f>
        <v>L031</v>
      </c>
      <c r="O40" s="36"/>
      <c r="P40" s="36" t="str">
        <f aca="false">IF(K40="","",1)</f>
        <v/>
      </c>
      <c r="Q40" s="36" t="n">
        <f aca="false">IF(N40="","",_xlfn.IFNA(VLOOKUP(N40,Lotti!C$7:D$1000,2,0),1))</f>
        <v>0</v>
      </c>
      <c r="S40" s="36" t="str">
        <f aca="false">IF(N40="","",IF(OR(AND(E40="",LEN(TRIM(D40))&lt;&gt;11,LEN(TRIM(D40))&lt;&gt;16),AND(D40="",E40=""),AND(D40&lt;&gt;"",E40&lt;&gt;"")),1,""))</f>
        <v/>
      </c>
      <c r="U40" s="36" t="str">
        <f aca="false">IF(N40="","",IF(C40="",1,""))</f>
        <v/>
      </c>
      <c r="V40" s="36" t="n">
        <f aca="false">IF(N40="","",_xlfn.IFNA(VLOOKUP(F40,TabelleFisse!$B$33:$C$34,2,0),1))</f>
        <v>0</v>
      </c>
      <c r="W40" s="36" t="str">
        <f aca="false">IF(N40="","",_xlfn.IFNA(IF(VLOOKUP(CONCATENATE(N40," SI"),AC$10:AC$1203,1,0)=CONCATENATE(N40," SI"),"",1),1))</f>
        <v/>
      </c>
      <c r="Y40" s="36" t="str">
        <f aca="false">IF(OR(N40="",G40=""),"",_xlfn.IFNA(VLOOKUP(H40,TabelleFisse!$B$25:$C$29,2,0),1))</f>
        <v/>
      </c>
      <c r="Z40" s="36" t="str">
        <f aca="false">IF(AND(G40="",H40&lt;&gt;""),1,"")</f>
        <v/>
      </c>
      <c r="AA40" s="36" t="str">
        <f aca="false">IF(N40="","",IF(COUNTIF(AD$10:AD$1203,AD40)=1,1,""))</f>
        <v/>
      </c>
      <c r="AC40" s="37" t="str">
        <f aca="false">IF(N40="","",CONCATENATE(N40," ",F40))</f>
        <v>L031 SI</v>
      </c>
      <c r="AD40" s="37" t="str">
        <f aca="false">IF(OR(N40="",CONCATENATE(G40,H40)=""),"",CONCATENATE(N40," ",G40))</f>
        <v/>
      </c>
      <c r="AE40" s="37" t="str">
        <f aca="false">IF(K40=1,CONCATENATE(N40," ",1),"")</f>
        <v/>
      </c>
    </row>
    <row r="41" customFormat="false" ht="32.25" hidden="false" customHeight="true" outlineLevel="0" collapsed="false">
      <c r="A41" s="21" t="str">
        <f aca="false">IF(J41="","",J41)</f>
        <v>ERRORI / ANOMALIE</v>
      </c>
      <c r="B41" s="57" t="s">
        <v>1008</v>
      </c>
      <c r="C41" s="31" t="s">
        <v>1009</v>
      </c>
      <c r="D41" s="28" t="s">
        <v>1010</v>
      </c>
      <c r="E41" s="28"/>
      <c r="F41" s="59" t="s">
        <v>917</v>
      </c>
      <c r="G41" s="42"/>
      <c r="H41" s="42"/>
      <c r="J41" s="20" t="str">
        <f aca="false">IF(AND(K41="",L41="",N41=""),"",IF(OR(K41=1,L41=1),"ERRORI / ANOMALIE","OK"))</f>
        <v>ERRORI / ANOMALIE</v>
      </c>
      <c r="K41" s="20" t="str">
        <f aca="false">IF(N41="","",IF(SUM(Q41:AA41)&gt;0,1,""))</f>
        <v/>
      </c>
      <c r="L41" s="20" t="n">
        <f aca="false">IF(N41="","",IF(_xlfn.IFNA(VLOOKUP(CONCATENATE(N41," ",1),Lotti!AS$7:AT$601,2,0),1)=1,"",1))</f>
        <v>1</v>
      </c>
      <c r="N41" s="36" t="str">
        <f aca="false">TRIM(B41)</f>
        <v>L032</v>
      </c>
      <c r="O41" s="36"/>
      <c r="P41" s="36" t="str">
        <f aca="false">IF(K41="","",1)</f>
        <v/>
      </c>
      <c r="Q41" s="36" t="n">
        <f aca="false">IF(N41="","",_xlfn.IFNA(VLOOKUP(N41,Lotti!C$7:D$1000,2,0),1))</f>
        <v>0</v>
      </c>
      <c r="S41" s="36" t="str">
        <f aca="false">IF(N41="","",IF(OR(AND(E41="",LEN(TRIM(D41))&lt;&gt;11,LEN(TRIM(D41))&lt;&gt;16),AND(D41="",E41=""),AND(D41&lt;&gt;"",E41&lt;&gt;"")),1,""))</f>
        <v/>
      </c>
      <c r="U41" s="36" t="str">
        <f aca="false">IF(N41="","",IF(C41="",1,""))</f>
        <v/>
      </c>
      <c r="V41" s="36" t="n">
        <f aca="false">IF(N41="","",_xlfn.IFNA(VLOOKUP(F41,TabelleFisse!$B$33:$C$34,2,0),1))</f>
        <v>0</v>
      </c>
      <c r="W41" s="36" t="str">
        <f aca="false">IF(N41="","",_xlfn.IFNA(IF(VLOOKUP(CONCATENATE(N41," SI"),AC$10:AC$1203,1,0)=CONCATENATE(N41," SI"),"",1),1))</f>
        <v/>
      </c>
      <c r="Y41" s="36" t="str">
        <f aca="false">IF(OR(N41="",G41=""),"",_xlfn.IFNA(VLOOKUP(H41,TabelleFisse!$B$25:$C$29,2,0),1))</f>
        <v/>
      </c>
      <c r="Z41" s="36" t="str">
        <f aca="false">IF(AND(G41="",H41&lt;&gt;""),1,"")</f>
        <v/>
      </c>
      <c r="AA41" s="36" t="str">
        <f aca="false">IF(N41="","",IF(COUNTIF(AD$10:AD$1203,AD41)=1,1,""))</f>
        <v/>
      </c>
      <c r="AC41" s="37" t="str">
        <f aca="false">IF(N41="","",CONCATENATE(N41," ",F41))</f>
        <v>L032 SI</v>
      </c>
      <c r="AD41" s="37" t="str">
        <f aca="false">IF(OR(N41="",CONCATENATE(G41,H41)=""),"",CONCATENATE(N41," ",G41))</f>
        <v/>
      </c>
      <c r="AE41" s="37" t="str">
        <f aca="false">IF(K41=1,CONCATENATE(N41," ",1),"")</f>
        <v/>
      </c>
    </row>
    <row r="42" customFormat="false" ht="32.25" hidden="false" customHeight="true" outlineLevel="0" collapsed="false">
      <c r="A42" s="21" t="str">
        <f aca="false">IF(J42="","",J42)</f>
        <v>ERRORI / ANOMALIE</v>
      </c>
      <c r="B42" s="57" t="s">
        <v>1011</v>
      </c>
      <c r="C42" s="31" t="s">
        <v>1012</v>
      </c>
      <c r="D42" s="28" t="s">
        <v>1013</v>
      </c>
      <c r="E42" s="28"/>
      <c r="F42" s="59" t="s">
        <v>917</v>
      </c>
      <c r="G42" s="42"/>
      <c r="H42" s="42"/>
      <c r="J42" s="20" t="str">
        <f aca="false">IF(AND(K42="",L42="",N42=""),"",IF(OR(K42=1,L42=1),"ERRORI / ANOMALIE","OK"))</f>
        <v>ERRORI / ANOMALIE</v>
      </c>
      <c r="K42" s="20" t="str">
        <f aca="false">IF(N42="","",IF(SUM(Q42:AA42)&gt;0,1,""))</f>
        <v/>
      </c>
      <c r="L42" s="20" t="n">
        <f aca="false">IF(N42="","",IF(_xlfn.IFNA(VLOOKUP(CONCATENATE(N42," ",1),Lotti!AS$7:AT$601,2,0),1)=1,"",1))</f>
        <v>1</v>
      </c>
      <c r="N42" s="36" t="str">
        <f aca="false">TRIM(B42)</f>
        <v>L033</v>
      </c>
      <c r="O42" s="36"/>
      <c r="P42" s="36" t="str">
        <f aca="false">IF(K42="","",1)</f>
        <v/>
      </c>
      <c r="Q42" s="36" t="n">
        <f aca="false">IF(N42="","",_xlfn.IFNA(VLOOKUP(N42,Lotti!C$7:D$1000,2,0),1))</f>
        <v>0</v>
      </c>
      <c r="S42" s="36" t="str">
        <f aca="false">IF(N42="","",IF(OR(AND(E42="",LEN(TRIM(D42))&lt;&gt;11,LEN(TRIM(D42))&lt;&gt;16),AND(D42="",E42=""),AND(D42&lt;&gt;"",E42&lt;&gt;"")),1,""))</f>
        <v/>
      </c>
      <c r="U42" s="36" t="str">
        <f aca="false">IF(N42="","",IF(C42="",1,""))</f>
        <v/>
      </c>
      <c r="V42" s="36" t="n">
        <f aca="false">IF(N42="","",_xlfn.IFNA(VLOOKUP(F42,TabelleFisse!$B$33:$C$34,2,0),1))</f>
        <v>0</v>
      </c>
      <c r="W42" s="36" t="str">
        <f aca="false">IF(N42="","",_xlfn.IFNA(IF(VLOOKUP(CONCATENATE(N42," SI"),AC$10:AC$1203,1,0)=CONCATENATE(N42," SI"),"",1),1))</f>
        <v/>
      </c>
      <c r="Y42" s="36" t="str">
        <f aca="false">IF(OR(N42="",G42=""),"",_xlfn.IFNA(VLOOKUP(H42,TabelleFisse!$B$25:$C$29,2,0),1))</f>
        <v/>
      </c>
      <c r="Z42" s="36" t="str">
        <f aca="false">IF(AND(G42="",H42&lt;&gt;""),1,"")</f>
        <v/>
      </c>
      <c r="AA42" s="36" t="str">
        <f aca="false">IF(N42="","",IF(COUNTIF(AD$10:AD$1203,AD42)=1,1,""))</f>
        <v/>
      </c>
      <c r="AC42" s="37" t="str">
        <f aca="false">IF(N42="","",CONCATENATE(N42," ",F42))</f>
        <v>L033 SI</v>
      </c>
      <c r="AD42" s="37" t="str">
        <f aca="false">IF(OR(N42="",CONCATENATE(G42,H42)=""),"",CONCATENATE(N42," ",G42))</f>
        <v/>
      </c>
      <c r="AE42" s="37" t="str">
        <f aca="false">IF(K42=1,CONCATENATE(N42," ",1),"")</f>
        <v/>
      </c>
    </row>
    <row r="43" customFormat="false" ht="32.25" hidden="false" customHeight="true" outlineLevel="0" collapsed="false">
      <c r="A43" s="21" t="str">
        <f aca="false">IF(J43="","",J43)</f>
        <v>ERRORI / ANOMALIE</v>
      </c>
      <c r="B43" s="57" t="s">
        <v>1014</v>
      </c>
      <c r="C43" s="31" t="s">
        <v>1015</v>
      </c>
      <c r="D43" s="28" t="s">
        <v>1016</v>
      </c>
      <c r="E43" s="28"/>
      <c r="F43" s="64" t="s">
        <v>917</v>
      </c>
      <c r="G43" s="42"/>
      <c r="H43" s="42"/>
      <c r="J43" s="20" t="str">
        <f aca="false">IF(AND(K43="",L43="",N43=""),"",IF(OR(K43=1,L43=1),"ERRORI / ANOMALIE","OK"))</f>
        <v>ERRORI / ANOMALIE</v>
      </c>
      <c r="K43" s="20" t="str">
        <f aca="false">IF(N43="","",IF(SUM(Q43:AA43)&gt;0,1,""))</f>
        <v/>
      </c>
      <c r="L43" s="20" t="n">
        <f aca="false">IF(N43="","",IF(_xlfn.IFNA(VLOOKUP(CONCATENATE(N43," ",1),Lotti!AS$7:AT$601,2,0),1)=1,"",1))</f>
        <v>1</v>
      </c>
      <c r="N43" s="36" t="str">
        <f aca="false">TRIM(B43)</f>
        <v>L034</v>
      </c>
      <c r="O43" s="36"/>
      <c r="P43" s="36" t="str">
        <f aca="false">IF(K43="","",1)</f>
        <v/>
      </c>
      <c r="Q43" s="36" t="n">
        <f aca="false">IF(N43="","",_xlfn.IFNA(VLOOKUP(N43,Lotti!C$7:D$1000,2,0),1))</f>
        <v>0</v>
      </c>
      <c r="S43" s="36" t="str">
        <f aca="false">IF(N43="","",IF(OR(AND(E43="",LEN(TRIM(D43))&lt;&gt;11,LEN(TRIM(D43))&lt;&gt;16),AND(D43="",E43=""),AND(D43&lt;&gt;"",E43&lt;&gt;"")),1,""))</f>
        <v/>
      </c>
      <c r="U43" s="36" t="str">
        <f aca="false">IF(N43="","",IF(C43="",1,""))</f>
        <v/>
      </c>
      <c r="V43" s="36" t="n">
        <f aca="false">IF(N43="","",_xlfn.IFNA(VLOOKUP(F43,TabelleFisse!$B$33:$C$34,2,0),1))</f>
        <v>0</v>
      </c>
      <c r="W43" s="36" t="str">
        <f aca="false">IF(N43="","",_xlfn.IFNA(IF(VLOOKUP(CONCATENATE(N43," SI"),AC$10:AC$1203,1,0)=CONCATENATE(N43," SI"),"",1),1))</f>
        <v/>
      </c>
      <c r="Y43" s="36" t="str">
        <f aca="false">IF(OR(N43="",G43=""),"",_xlfn.IFNA(VLOOKUP(H43,TabelleFisse!$B$25:$C$29,2,0),1))</f>
        <v/>
      </c>
      <c r="Z43" s="36" t="str">
        <f aca="false">IF(AND(G43="",H43&lt;&gt;""),1,"")</f>
        <v/>
      </c>
      <c r="AA43" s="36" t="str">
        <f aca="false">IF(N43="","",IF(COUNTIF(AD$10:AD$1203,AD43)=1,1,""))</f>
        <v/>
      </c>
      <c r="AC43" s="37" t="str">
        <f aca="false">IF(N43="","",CONCATENATE(N43," ",F43))</f>
        <v>L034 SI</v>
      </c>
      <c r="AD43" s="37" t="str">
        <f aca="false">IF(OR(N43="",CONCATENATE(G43,H43)=""),"",CONCATENATE(N43," ",G43))</f>
        <v/>
      </c>
      <c r="AE43" s="37" t="str">
        <f aca="false">IF(K43=1,CONCATENATE(N43," ",1),"")</f>
        <v/>
      </c>
    </row>
    <row r="44" customFormat="false" ht="32.25" hidden="false" customHeight="true" outlineLevel="0" collapsed="false">
      <c r="A44" s="21" t="str">
        <f aca="false">IF(J44="","",J44)</f>
        <v>ERRORI / ANOMALIE</v>
      </c>
      <c r="B44" s="57" t="s">
        <v>1017</v>
      </c>
      <c r="C44" s="31" t="s">
        <v>1018</v>
      </c>
      <c r="D44" s="28" t="s">
        <v>1019</v>
      </c>
      <c r="E44" s="28"/>
      <c r="F44" s="64" t="s">
        <v>917</v>
      </c>
      <c r="G44" s="42"/>
      <c r="H44" s="42"/>
      <c r="J44" s="20" t="str">
        <f aca="false">IF(AND(K44="",L44="",N44=""),"",IF(OR(K44=1,L44=1),"ERRORI / ANOMALIE","OK"))</f>
        <v>ERRORI / ANOMALIE</v>
      </c>
      <c r="K44" s="20" t="str">
        <f aca="false">IF(N44="","",IF(SUM(Q44:AA44)&gt;0,1,""))</f>
        <v/>
      </c>
      <c r="L44" s="20" t="n">
        <f aca="false">IF(N44="","",IF(_xlfn.IFNA(VLOOKUP(CONCATENATE(N44," ",1),Lotti!AS$7:AT$601,2,0),1)=1,"",1))</f>
        <v>1</v>
      </c>
      <c r="N44" s="36" t="str">
        <f aca="false">TRIM(B44)</f>
        <v>L035</v>
      </c>
      <c r="O44" s="36"/>
      <c r="P44" s="36" t="str">
        <f aca="false">IF(K44="","",1)</f>
        <v/>
      </c>
      <c r="Q44" s="36" t="n">
        <f aca="false">IF(N44="","",_xlfn.IFNA(VLOOKUP(N44,Lotti!C$7:D$1000,2,0),1))</f>
        <v>0</v>
      </c>
      <c r="S44" s="36" t="str">
        <f aca="false">IF(N44="","",IF(OR(AND(E44="",LEN(TRIM(D44))&lt;&gt;11,LEN(TRIM(D44))&lt;&gt;16),AND(D44="",E44=""),AND(D44&lt;&gt;"",E44&lt;&gt;"")),1,""))</f>
        <v/>
      </c>
      <c r="U44" s="36" t="str">
        <f aca="false">IF(N44="","",IF(C44="",1,""))</f>
        <v/>
      </c>
      <c r="V44" s="36" t="n">
        <f aca="false">IF(N44="","",_xlfn.IFNA(VLOOKUP(F44,TabelleFisse!$B$33:$C$34,2,0),1))</f>
        <v>0</v>
      </c>
      <c r="W44" s="36" t="str">
        <f aca="false">IF(N44="","",_xlfn.IFNA(IF(VLOOKUP(CONCATENATE(N44," SI"),AC$10:AC$1203,1,0)=CONCATENATE(N44," SI"),"",1),1))</f>
        <v/>
      </c>
      <c r="Y44" s="36" t="str">
        <f aca="false">IF(OR(N44="",G44=""),"",_xlfn.IFNA(VLOOKUP(H44,TabelleFisse!$B$25:$C$29,2,0),1))</f>
        <v/>
      </c>
      <c r="Z44" s="36" t="str">
        <f aca="false">IF(AND(G44="",H44&lt;&gt;""),1,"")</f>
        <v/>
      </c>
      <c r="AA44" s="36" t="str">
        <f aca="false">IF(N44="","",IF(COUNTIF(AD$10:AD$1203,AD44)=1,1,""))</f>
        <v/>
      </c>
      <c r="AC44" s="37" t="str">
        <f aca="false">IF(N44="","",CONCATENATE(N44," ",F44))</f>
        <v>L035 SI</v>
      </c>
      <c r="AD44" s="37" t="str">
        <f aca="false">IF(OR(N44="",CONCATENATE(G44,H44)=""),"",CONCATENATE(N44," ",G44))</f>
        <v/>
      </c>
      <c r="AE44" s="37" t="str">
        <f aca="false">IF(K44=1,CONCATENATE(N44," ",1),"")</f>
        <v/>
      </c>
    </row>
    <row r="45" customFormat="false" ht="32.25" hidden="false" customHeight="true" outlineLevel="0" collapsed="false">
      <c r="A45" s="21" t="str">
        <f aca="false">IF(J45="","",J45)</f>
        <v>ERRORI / ANOMALIE</v>
      </c>
      <c r="B45" s="57" t="s">
        <v>1020</v>
      </c>
      <c r="C45" s="31" t="s">
        <v>1021</v>
      </c>
      <c r="D45" s="58" t="s">
        <v>1022</v>
      </c>
      <c r="E45" s="28"/>
      <c r="F45" s="64" t="s">
        <v>917</v>
      </c>
      <c r="G45" s="42"/>
      <c r="H45" s="42"/>
      <c r="J45" s="20" t="str">
        <f aca="false">IF(AND(K45="",L45="",N45=""),"",IF(OR(K45=1,L45=1),"ERRORI / ANOMALIE","OK"))</f>
        <v>ERRORI / ANOMALIE</v>
      </c>
      <c r="K45" s="20" t="str">
        <f aca="false">IF(N45="","",IF(SUM(Q45:AA45)&gt;0,1,""))</f>
        <v/>
      </c>
      <c r="L45" s="20" t="n">
        <f aca="false">IF(N45="","",IF(_xlfn.IFNA(VLOOKUP(CONCATENATE(N45," ",1),Lotti!AS$7:AT$601,2,0),1)=1,"",1))</f>
        <v>1</v>
      </c>
      <c r="N45" s="36" t="str">
        <f aca="false">TRIM(B45)</f>
        <v>L036</v>
      </c>
      <c r="O45" s="36"/>
      <c r="P45" s="36" t="str">
        <f aca="false">IF(K45="","",1)</f>
        <v/>
      </c>
      <c r="Q45" s="36" t="n">
        <f aca="false">IF(N45="","",_xlfn.IFNA(VLOOKUP(N45,Lotti!C$7:D$1000,2,0),1))</f>
        <v>0</v>
      </c>
      <c r="S45" s="36" t="str">
        <f aca="false">IF(N45="","",IF(OR(AND(E45="",LEN(TRIM(D45))&lt;&gt;11,LEN(TRIM(D45))&lt;&gt;16),AND(D45="",E45=""),AND(D45&lt;&gt;"",E45&lt;&gt;"")),1,""))</f>
        <v/>
      </c>
      <c r="U45" s="36" t="str">
        <f aca="false">IF(N45="","",IF(C45="",1,""))</f>
        <v/>
      </c>
      <c r="V45" s="36" t="n">
        <f aca="false">IF(N45="","",_xlfn.IFNA(VLOOKUP(F45,TabelleFisse!$B$33:$C$34,2,0),1))</f>
        <v>0</v>
      </c>
      <c r="W45" s="36" t="str">
        <f aca="false">IF(N45="","",_xlfn.IFNA(IF(VLOOKUP(CONCATENATE(N45," SI"),AC$10:AC$1203,1,0)=CONCATENATE(N45," SI"),"",1),1))</f>
        <v/>
      </c>
      <c r="Y45" s="36" t="str">
        <f aca="false">IF(OR(N45="",G45=""),"",_xlfn.IFNA(VLOOKUP(H45,TabelleFisse!$B$25:$C$29,2,0),1))</f>
        <v/>
      </c>
      <c r="Z45" s="36" t="str">
        <f aca="false">IF(AND(G45="",H45&lt;&gt;""),1,"")</f>
        <v/>
      </c>
      <c r="AA45" s="36" t="str">
        <f aca="false">IF(N45="","",IF(COUNTIF(AD$10:AD$1203,AD45)=1,1,""))</f>
        <v/>
      </c>
      <c r="AC45" s="37" t="str">
        <f aca="false">IF(N45="","",CONCATENATE(N45," ",F45))</f>
        <v>L036 SI</v>
      </c>
      <c r="AD45" s="37" t="str">
        <f aca="false">IF(OR(N45="",CONCATENATE(G45,H45)=""),"",CONCATENATE(N45," ",G45))</f>
        <v/>
      </c>
      <c r="AE45" s="37" t="str">
        <f aca="false">IF(K45=1,CONCATENATE(N45," ",1),"")</f>
        <v/>
      </c>
    </row>
    <row r="46" customFormat="false" ht="32.25" hidden="false" customHeight="true" outlineLevel="0" collapsed="false">
      <c r="A46" s="21" t="str">
        <f aca="false">IF(J46="","",J46)</f>
        <v>ERRORI / ANOMALIE</v>
      </c>
      <c r="B46" s="57" t="s">
        <v>1023</v>
      </c>
      <c r="C46" s="31" t="s">
        <v>1024</v>
      </c>
      <c r="D46" s="58" t="s">
        <v>1025</v>
      </c>
      <c r="E46" s="28"/>
      <c r="F46" s="64" t="s">
        <v>917</v>
      </c>
      <c r="G46" s="42"/>
      <c r="H46" s="42"/>
      <c r="J46" s="20" t="str">
        <f aca="false">IF(AND(K46="",L46="",N46=""),"",IF(OR(K46=1,L46=1),"ERRORI / ANOMALIE","OK"))</f>
        <v>ERRORI / ANOMALIE</v>
      </c>
      <c r="K46" s="20" t="str">
        <f aca="false">IF(N46="","",IF(SUM(Q46:AA46)&gt;0,1,""))</f>
        <v/>
      </c>
      <c r="L46" s="20" t="n">
        <f aca="false">IF(N46="","",IF(_xlfn.IFNA(VLOOKUP(CONCATENATE(N46," ",1),Lotti!AS$7:AT$601,2,0),1)=1,"",1))</f>
        <v>1</v>
      </c>
      <c r="N46" s="36" t="str">
        <f aca="false">TRIM(B46)</f>
        <v>L037</v>
      </c>
      <c r="O46" s="36"/>
      <c r="P46" s="36" t="str">
        <f aca="false">IF(K46="","",1)</f>
        <v/>
      </c>
      <c r="Q46" s="36" t="n">
        <f aca="false">IF(N46="","",_xlfn.IFNA(VLOOKUP(N46,Lotti!C$7:D$1000,2,0),1))</f>
        <v>0</v>
      </c>
      <c r="S46" s="36" t="str">
        <f aca="false">IF(N46="","",IF(OR(AND(E46="",LEN(TRIM(D46))&lt;&gt;11,LEN(TRIM(D46))&lt;&gt;16),AND(D46="",E46=""),AND(D46&lt;&gt;"",E46&lt;&gt;"")),1,""))</f>
        <v/>
      </c>
      <c r="U46" s="36" t="str">
        <f aca="false">IF(N46="","",IF(C46="",1,""))</f>
        <v/>
      </c>
      <c r="V46" s="36" t="n">
        <f aca="false">IF(N46="","",_xlfn.IFNA(VLOOKUP(F46,TabelleFisse!$B$33:$C$34,2,0),1))</f>
        <v>0</v>
      </c>
      <c r="W46" s="36" t="str">
        <f aca="false">IF(N46="","",_xlfn.IFNA(IF(VLOOKUP(CONCATENATE(N46," SI"),AC$10:AC$1203,1,0)=CONCATENATE(N46," SI"),"",1),1))</f>
        <v/>
      </c>
      <c r="Y46" s="36" t="str">
        <f aca="false">IF(OR(N46="",G46=""),"",_xlfn.IFNA(VLOOKUP(H46,TabelleFisse!$B$25:$C$29,2,0),1))</f>
        <v/>
      </c>
      <c r="Z46" s="36" t="str">
        <f aca="false">IF(AND(G46="",H46&lt;&gt;""),1,"")</f>
        <v/>
      </c>
      <c r="AA46" s="36" t="str">
        <f aca="false">IF(N46="","",IF(COUNTIF(AD$10:AD$1203,AD46)=1,1,""))</f>
        <v/>
      </c>
      <c r="AC46" s="37" t="str">
        <f aca="false">IF(N46="","",CONCATENATE(N46," ",F46))</f>
        <v>L037 SI</v>
      </c>
      <c r="AD46" s="37" t="str">
        <f aca="false">IF(OR(N46="",CONCATENATE(G46,H46)=""),"",CONCATENATE(N46," ",G46))</f>
        <v/>
      </c>
      <c r="AE46" s="37" t="str">
        <f aca="false">IF(K46=1,CONCATENATE(N46," ",1),"")</f>
        <v/>
      </c>
    </row>
    <row r="47" customFormat="false" ht="32.25" hidden="false" customHeight="true" outlineLevel="0" collapsed="false">
      <c r="A47" s="21" t="str">
        <f aca="false">IF(J47="","",J47)</f>
        <v>ERRORI / ANOMALIE</v>
      </c>
      <c r="B47" s="57" t="s">
        <v>1026</v>
      </c>
      <c r="C47" s="31" t="s">
        <v>1027</v>
      </c>
      <c r="D47" s="58" t="s">
        <v>1028</v>
      </c>
      <c r="E47" s="28"/>
      <c r="F47" s="64" t="s">
        <v>917</v>
      </c>
      <c r="G47" s="42"/>
      <c r="H47" s="42"/>
      <c r="J47" s="20" t="str">
        <f aca="false">IF(AND(K47="",L47="",N47=""),"",IF(OR(K47=1,L47=1),"ERRORI / ANOMALIE","OK"))</f>
        <v>ERRORI / ANOMALIE</v>
      </c>
      <c r="K47" s="20" t="str">
        <f aca="false">IF(N47="","",IF(SUM(Q47:AA47)&gt;0,1,""))</f>
        <v/>
      </c>
      <c r="L47" s="20" t="n">
        <f aca="false">IF(N47="","",IF(_xlfn.IFNA(VLOOKUP(CONCATENATE(N47," ",1),Lotti!AS$7:AT$601,2,0),1)=1,"",1))</f>
        <v>1</v>
      </c>
      <c r="N47" s="36" t="str">
        <f aca="false">TRIM(B47)</f>
        <v>L038</v>
      </c>
      <c r="O47" s="36"/>
      <c r="P47" s="36" t="str">
        <f aca="false">IF(K47="","",1)</f>
        <v/>
      </c>
      <c r="Q47" s="36" t="n">
        <f aca="false">IF(N47="","",_xlfn.IFNA(VLOOKUP(N47,Lotti!C$7:D$1000,2,0),1))</f>
        <v>0</v>
      </c>
      <c r="S47" s="36" t="str">
        <f aca="false">IF(N47="","",IF(OR(AND(E47="",LEN(TRIM(D47))&lt;&gt;11,LEN(TRIM(D47))&lt;&gt;16),AND(D47="",E47=""),AND(D47&lt;&gt;"",E47&lt;&gt;"")),1,""))</f>
        <v/>
      </c>
      <c r="U47" s="36" t="str">
        <f aca="false">IF(N47="","",IF(C47="",1,""))</f>
        <v/>
      </c>
      <c r="V47" s="36" t="n">
        <f aca="false">IF(N47="","",_xlfn.IFNA(VLOOKUP(F47,TabelleFisse!$B$33:$C$34,2,0),1))</f>
        <v>0</v>
      </c>
      <c r="W47" s="36" t="str">
        <f aca="false">IF(N47="","",_xlfn.IFNA(IF(VLOOKUP(CONCATENATE(N47," SI"),AC$10:AC$1203,1,0)=CONCATENATE(N47," SI"),"",1),1))</f>
        <v/>
      </c>
      <c r="Y47" s="36" t="str">
        <f aca="false">IF(OR(N47="",G47=""),"",_xlfn.IFNA(VLOOKUP(H47,TabelleFisse!$B$25:$C$29,2,0),1))</f>
        <v/>
      </c>
      <c r="Z47" s="36" t="str">
        <f aca="false">IF(AND(G47="",H47&lt;&gt;""),1,"")</f>
        <v/>
      </c>
      <c r="AA47" s="36" t="str">
        <f aca="false">IF(N47="","",IF(COUNTIF(AD$10:AD$1203,AD47)=1,1,""))</f>
        <v/>
      </c>
      <c r="AC47" s="37" t="str">
        <f aca="false">IF(N47="","",CONCATENATE(N47," ",F47))</f>
        <v>L038 SI</v>
      </c>
      <c r="AD47" s="37" t="str">
        <f aca="false">IF(OR(N47="",CONCATENATE(G47,H47)=""),"",CONCATENATE(N47," ",G47))</f>
        <v/>
      </c>
      <c r="AE47" s="37" t="str">
        <f aca="false">IF(K47=1,CONCATENATE(N47," ",1),"")</f>
        <v/>
      </c>
    </row>
    <row r="48" customFormat="false" ht="32.25" hidden="false" customHeight="true" outlineLevel="0" collapsed="false">
      <c r="A48" s="21" t="str">
        <f aca="false">IF(J48="","",J48)</f>
        <v>ERRORI / ANOMALIE</v>
      </c>
      <c r="B48" s="57" t="s">
        <v>1029</v>
      </c>
      <c r="C48" s="31" t="s">
        <v>1030</v>
      </c>
      <c r="D48" s="58" t="s">
        <v>1031</v>
      </c>
      <c r="E48" s="28"/>
      <c r="F48" s="64" t="s">
        <v>917</v>
      </c>
      <c r="G48" s="42"/>
      <c r="H48" s="42"/>
      <c r="J48" s="20" t="str">
        <f aca="false">IF(AND(K48="",L48="",N48=""),"",IF(OR(K48=1,L48=1),"ERRORI / ANOMALIE","OK"))</f>
        <v>ERRORI / ANOMALIE</v>
      </c>
      <c r="K48" s="20" t="str">
        <f aca="false">IF(N48="","",IF(SUM(Q48:AA48)&gt;0,1,""))</f>
        <v/>
      </c>
      <c r="L48" s="20" t="n">
        <f aca="false">IF(N48="","",IF(_xlfn.IFNA(VLOOKUP(CONCATENATE(N48," ",1),Lotti!AS$7:AT$601,2,0),1)=1,"",1))</f>
        <v>1</v>
      </c>
      <c r="N48" s="36" t="str">
        <f aca="false">TRIM(B48)</f>
        <v>L039</v>
      </c>
      <c r="O48" s="36"/>
      <c r="P48" s="36" t="str">
        <f aca="false">IF(K48="","",1)</f>
        <v/>
      </c>
      <c r="Q48" s="36" t="n">
        <f aca="false">IF(N48="","",_xlfn.IFNA(VLOOKUP(N48,Lotti!C$7:D$1000,2,0),1))</f>
        <v>0</v>
      </c>
      <c r="S48" s="36" t="str">
        <f aca="false">IF(N48="","",IF(OR(AND(E48="",LEN(TRIM(D48))&lt;&gt;11,LEN(TRIM(D48))&lt;&gt;16),AND(D48="",E48=""),AND(D48&lt;&gt;"",E48&lt;&gt;"")),1,""))</f>
        <v/>
      </c>
      <c r="U48" s="36" t="str">
        <f aca="false">IF(N48="","",IF(C48="",1,""))</f>
        <v/>
      </c>
      <c r="V48" s="36" t="n">
        <f aca="false">IF(N48="","",_xlfn.IFNA(VLOOKUP(F48,TabelleFisse!$B$33:$C$34,2,0),1))</f>
        <v>0</v>
      </c>
      <c r="W48" s="36" t="str">
        <f aca="false">IF(N48="","",_xlfn.IFNA(IF(VLOOKUP(CONCATENATE(N48," SI"),AC$10:AC$1203,1,0)=CONCATENATE(N48," SI"),"",1),1))</f>
        <v/>
      </c>
      <c r="Y48" s="36" t="str">
        <f aca="false">IF(OR(N48="",G48=""),"",_xlfn.IFNA(VLOOKUP(H48,TabelleFisse!$B$25:$C$29,2,0),1))</f>
        <v/>
      </c>
      <c r="Z48" s="36" t="str">
        <f aca="false">IF(AND(G48="",H48&lt;&gt;""),1,"")</f>
        <v/>
      </c>
      <c r="AA48" s="36" t="str">
        <f aca="false">IF(N48="","",IF(COUNTIF(AD$10:AD$1203,AD48)=1,1,""))</f>
        <v/>
      </c>
      <c r="AC48" s="37" t="str">
        <f aca="false">IF(N48="","",CONCATENATE(N48," ",F48))</f>
        <v>L039 SI</v>
      </c>
      <c r="AD48" s="37" t="str">
        <f aca="false">IF(OR(N48="",CONCATENATE(G48,H48)=""),"",CONCATENATE(N48," ",G48))</f>
        <v/>
      </c>
      <c r="AE48" s="37" t="str">
        <f aca="false">IF(K48=1,CONCATENATE(N48," ",1),"")</f>
        <v/>
      </c>
    </row>
    <row r="49" customFormat="false" ht="32.25" hidden="false" customHeight="true" outlineLevel="0" collapsed="false">
      <c r="A49" s="21" t="str">
        <f aca="false">IF(J49="","",J49)</f>
        <v>ERRORI / ANOMALIE</v>
      </c>
      <c r="B49" s="57" t="s">
        <v>1032</v>
      </c>
      <c r="C49" s="31" t="s">
        <v>1033</v>
      </c>
      <c r="D49" s="58" t="s">
        <v>1034</v>
      </c>
      <c r="E49" s="28"/>
      <c r="F49" s="64" t="s">
        <v>917</v>
      </c>
      <c r="G49" s="42"/>
      <c r="H49" s="42"/>
      <c r="J49" s="20" t="str">
        <f aca="false">IF(AND(K49="",L49="",N49=""),"",IF(OR(K49=1,L49=1),"ERRORI / ANOMALIE","OK"))</f>
        <v>ERRORI / ANOMALIE</v>
      </c>
      <c r="K49" s="20" t="str">
        <f aca="false">IF(N49="","",IF(SUM(Q49:AA49)&gt;0,1,""))</f>
        <v/>
      </c>
      <c r="L49" s="20" t="n">
        <f aca="false">IF(N49="","",IF(_xlfn.IFNA(VLOOKUP(CONCATENATE(N49," ",1),Lotti!AS$7:AT$601,2,0),1)=1,"",1))</f>
        <v>1</v>
      </c>
      <c r="N49" s="36" t="str">
        <f aca="false">TRIM(B49)</f>
        <v>L040</v>
      </c>
      <c r="O49" s="36"/>
      <c r="P49" s="36" t="str">
        <f aca="false">IF(K49="","",1)</f>
        <v/>
      </c>
      <c r="Q49" s="36" t="n">
        <f aca="false">IF(N49="","",_xlfn.IFNA(VLOOKUP(N49,Lotti!C$7:D$1000,2,0),1))</f>
        <v>0</v>
      </c>
      <c r="S49" s="36" t="str">
        <f aca="false">IF(N49="","",IF(OR(AND(E49="",LEN(TRIM(D49))&lt;&gt;11,LEN(TRIM(D49))&lt;&gt;16),AND(D49="",E49=""),AND(D49&lt;&gt;"",E49&lt;&gt;"")),1,""))</f>
        <v/>
      </c>
      <c r="U49" s="36" t="str">
        <f aca="false">IF(N49="","",IF(C49="",1,""))</f>
        <v/>
      </c>
      <c r="V49" s="36" t="n">
        <f aca="false">IF(N49="","",_xlfn.IFNA(VLOOKUP(F49,TabelleFisse!$B$33:$C$34,2,0),1))</f>
        <v>0</v>
      </c>
      <c r="W49" s="36" t="str">
        <f aca="false">IF(N49="","",_xlfn.IFNA(IF(VLOOKUP(CONCATENATE(N49," SI"),AC$10:AC$1203,1,0)=CONCATENATE(N49," SI"),"",1),1))</f>
        <v/>
      </c>
      <c r="Y49" s="36" t="str">
        <f aca="false">IF(OR(N49="",G49=""),"",_xlfn.IFNA(VLOOKUP(H49,TabelleFisse!$B$25:$C$29,2,0),1))</f>
        <v/>
      </c>
      <c r="Z49" s="36" t="str">
        <f aca="false">IF(AND(G49="",H49&lt;&gt;""),1,"")</f>
        <v/>
      </c>
      <c r="AA49" s="36" t="str">
        <f aca="false">IF(N49="","",IF(COUNTIF(AD$10:AD$1203,AD49)=1,1,""))</f>
        <v/>
      </c>
      <c r="AC49" s="37" t="str">
        <f aca="false">IF(N49="","",CONCATENATE(N49," ",F49))</f>
        <v>L040 SI</v>
      </c>
      <c r="AD49" s="37" t="str">
        <f aca="false">IF(OR(N49="",CONCATENATE(G49,H49)=""),"",CONCATENATE(N49," ",G49))</f>
        <v/>
      </c>
      <c r="AE49" s="37" t="str">
        <f aca="false">IF(K49=1,CONCATENATE(N49," ",1),"")</f>
        <v/>
      </c>
    </row>
    <row r="50" customFormat="false" ht="32.25" hidden="false" customHeight="true" outlineLevel="0" collapsed="false">
      <c r="A50" s="21" t="str">
        <f aca="false">IF(J50="","",J50)</f>
        <v>ERRORI / ANOMALIE</v>
      </c>
      <c r="B50" s="57" t="s">
        <v>1035</v>
      </c>
      <c r="C50" s="31" t="s">
        <v>1036</v>
      </c>
      <c r="D50" s="58" t="s">
        <v>1037</v>
      </c>
      <c r="E50" s="28"/>
      <c r="F50" s="64" t="s">
        <v>917</v>
      </c>
      <c r="G50" s="42"/>
      <c r="H50" s="42"/>
      <c r="J50" s="20" t="str">
        <f aca="false">IF(AND(K50="",L50="",N50=""),"",IF(OR(K50=1,L50=1),"ERRORI / ANOMALIE","OK"))</f>
        <v>ERRORI / ANOMALIE</v>
      </c>
      <c r="K50" s="20" t="str">
        <f aca="false">IF(N50="","",IF(SUM(Q50:AA50)&gt;0,1,""))</f>
        <v/>
      </c>
      <c r="L50" s="20" t="n">
        <f aca="false">IF(N50="","",IF(_xlfn.IFNA(VLOOKUP(CONCATENATE(N50," ",1),Lotti!AS$7:AT$601,2,0),1)=1,"",1))</f>
        <v>1</v>
      </c>
      <c r="N50" s="36" t="str">
        <f aca="false">TRIM(B50)</f>
        <v>L041</v>
      </c>
      <c r="O50" s="36"/>
      <c r="P50" s="36" t="str">
        <f aca="false">IF(K50="","",1)</f>
        <v/>
      </c>
      <c r="Q50" s="36" t="n">
        <f aca="false">IF(N50="","",_xlfn.IFNA(VLOOKUP(N50,Lotti!C$7:D$1000,2,0),1))</f>
        <v>0</v>
      </c>
      <c r="S50" s="36" t="str">
        <f aca="false">IF(N50="","",IF(OR(AND(E50="",LEN(TRIM(D50))&lt;&gt;11,LEN(TRIM(D50))&lt;&gt;16),AND(D50="",E50=""),AND(D50&lt;&gt;"",E50&lt;&gt;"")),1,""))</f>
        <v/>
      </c>
      <c r="U50" s="36" t="str">
        <f aca="false">IF(N50="","",IF(C50="",1,""))</f>
        <v/>
      </c>
      <c r="V50" s="36" t="n">
        <f aca="false">IF(N50="","",_xlfn.IFNA(VLOOKUP(F50,TabelleFisse!$B$33:$C$34,2,0),1))</f>
        <v>0</v>
      </c>
      <c r="W50" s="36" t="str">
        <f aca="false">IF(N50="","",_xlfn.IFNA(IF(VLOOKUP(CONCATENATE(N50," SI"),AC$10:AC$1203,1,0)=CONCATENATE(N50," SI"),"",1),1))</f>
        <v/>
      </c>
      <c r="Y50" s="36" t="str">
        <f aca="false">IF(OR(N50="",G50=""),"",_xlfn.IFNA(VLOOKUP(H50,TabelleFisse!$B$25:$C$29,2,0),1))</f>
        <v/>
      </c>
      <c r="Z50" s="36" t="str">
        <f aca="false">IF(AND(G50="",H50&lt;&gt;""),1,"")</f>
        <v/>
      </c>
      <c r="AA50" s="36" t="str">
        <f aca="false">IF(N50="","",IF(COUNTIF(AD$10:AD$1203,AD50)=1,1,""))</f>
        <v/>
      </c>
      <c r="AC50" s="37" t="str">
        <f aca="false">IF(N50="","",CONCATENATE(N50," ",F50))</f>
        <v>L041 SI</v>
      </c>
      <c r="AD50" s="37" t="str">
        <f aca="false">IF(OR(N50="",CONCATENATE(G50,H50)=""),"",CONCATENATE(N50," ",G50))</f>
        <v/>
      </c>
      <c r="AE50" s="37" t="str">
        <f aca="false">IF(K50=1,CONCATENATE(N50," ",1),"")</f>
        <v/>
      </c>
    </row>
    <row r="51" customFormat="false" ht="32.25" hidden="false" customHeight="true" outlineLevel="0" collapsed="false">
      <c r="A51" s="21" t="str">
        <f aca="false">IF(J51="","",J51)</f>
        <v>ERRORI / ANOMALIE</v>
      </c>
      <c r="B51" s="57" t="s">
        <v>1038</v>
      </c>
      <c r="C51" s="31" t="s">
        <v>1039</v>
      </c>
      <c r="D51" s="58" t="s">
        <v>1040</v>
      </c>
      <c r="E51" s="28"/>
      <c r="F51" s="59" t="s">
        <v>917</v>
      </c>
      <c r="G51" s="42"/>
      <c r="H51" s="42"/>
      <c r="J51" s="20" t="str">
        <f aca="false">IF(AND(K51="",L51="",N51=""),"",IF(OR(K51=1,L51=1),"ERRORI / ANOMALIE","OK"))</f>
        <v>ERRORI / ANOMALIE</v>
      </c>
      <c r="K51" s="20" t="str">
        <f aca="false">IF(N51="","",IF(SUM(Q51:AA51)&gt;0,1,""))</f>
        <v/>
      </c>
      <c r="L51" s="20" t="n">
        <f aca="false">IF(N51="","",IF(_xlfn.IFNA(VLOOKUP(CONCATENATE(N51," ",1),Lotti!AS$7:AT$601,2,0),1)=1,"",1))</f>
        <v>1</v>
      </c>
      <c r="N51" s="36" t="str">
        <f aca="false">TRIM(B51)</f>
        <v>L042</v>
      </c>
      <c r="O51" s="36"/>
      <c r="P51" s="36" t="str">
        <f aca="false">IF(K51="","",1)</f>
        <v/>
      </c>
      <c r="Q51" s="36" t="n">
        <f aca="false">IF(N51="","",_xlfn.IFNA(VLOOKUP(N51,Lotti!C$7:D$1000,2,0),1))</f>
        <v>0</v>
      </c>
      <c r="S51" s="36" t="str">
        <f aca="false">IF(N51="","",IF(OR(AND(E51="",LEN(TRIM(D51))&lt;&gt;11,LEN(TRIM(D51))&lt;&gt;16),AND(D51="",E51=""),AND(D51&lt;&gt;"",E51&lt;&gt;"")),1,""))</f>
        <v/>
      </c>
      <c r="U51" s="36" t="str">
        <f aca="false">IF(N51="","",IF(C51="",1,""))</f>
        <v/>
      </c>
      <c r="V51" s="36" t="n">
        <f aca="false">IF(N51="","",_xlfn.IFNA(VLOOKUP(F51,TabelleFisse!$B$33:$C$34,2,0),1))</f>
        <v>0</v>
      </c>
      <c r="W51" s="36" t="str">
        <f aca="false">IF(N51="","",_xlfn.IFNA(IF(VLOOKUP(CONCATENATE(N51," SI"),AC$10:AC$1203,1,0)=CONCATENATE(N51," SI"),"",1),1))</f>
        <v/>
      </c>
      <c r="Y51" s="36" t="str">
        <f aca="false">IF(OR(N51="",G51=""),"",_xlfn.IFNA(VLOOKUP(H51,TabelleFisse!$B$25:$C$29,2,0),1))</f>
        <v/>
      </c>
      <c r="Z51" s="36" t="str">
        <f aca="false">IF(AND(G51="",H51&lt;&gt;""),1,"")</f>
        <v/>
      </c>
      <c r="AA51" s="36" t="str">
        <f aca="false">IF(N51="","",IF(COUNTIF(AD$10:AD$1203,AD51)=1,1,""))</f>
        <v/>
      </c>
      <c r="AC51" s="37" t="str">
        <f aca="false">IF(N51="","",CONCATENATE(N51," ",F51))</f>
        <v>L042 SI</v>
      </c>
      <c r="AD51" s="37" t="str">
        <f aca="false">IF(OR(N51="",CONCATENATE(G51,H51)=""),"",CONCATENATE(N51," ",G51))</f>
        <v/>
      </c>
      <c r="AE51" s="37" t="str">
        <f aca="false">IF(K51=1,CONCATENATE(N51," ",1),"")</f>
        <v/>
      </c>
    </row>
    <row r="52" customFormat="false" ht="32.25" hidden="false" customHeight="true" outlineLevel="0" collapsed="false">
      <c r="A52" s="21" t="str">
        <f aca="false">IF(J52="","",J52)</f>
        <v>ERRORI / ANOMALIE</v>
      </c>
      <c r="B52" s="57" t="s">
        <v>1041</v>
      </c>
      <c r="C52" s="31" t="s">
        <v>1042</v>
      </c>
      <c r="D52" s="58" t="s">
        <v>1043</v>
      </c>
      <c r="E52" s="28"/>
      <c r="F52" s="64" t="s">
        <v>917</v>
      </c>
      <c r="G52" s="42"/>
      <c r="H52" s="42"/>
      <c r="J52" s="20" t="str">
        <f aca="false">IF(AND(K52="",L52="",N52=""),"",IF(OR(K52=1,L52=1),"ERRORI / ANOMALIE","OK"))</f>
        <v>ERRORI / ANOMALIE</v>
      </c>
      <c r="K52" s="20" t="str">
        <f aca="false">IF(N52="","",IF(SUM(Q52:AA52)&gt;0,1,""))</f>
        <v/>
      </c>
      <c r="L52" s="20" t="n">
        <f aca="false">IF(N52="","",IF(_xlfn.IFNA(VLOOKUP(CONCATENATE(N52," ",1),Lotti!AS$7:AT$601,2,0),1)=1,"",1))</f>
        <v>1</v>
      </c>
      <c r="N52" s="36" t="str">
        <f aca="false">TRIM(B52)</f>
        <v>L043</v>
      </c>
      <c r="O52" s="36"/>
      <c r="P52" s="36" t="str">
        <f aca="false">IF(K52="","",1)</f>
        <v/>
      </c>
      <c r="Q52" s="36" t="n">
        <f aca="false">IF(N52="","",_xlfn.IFNA(VLOOKUP(N52,Lotti!C$7:D$1000,2,0),1))</f>
        <v>0</v>
      </c>
      <c r="S52" s="36" t="str">
        <f aca="false">IF(N52="","",IF(OR(AND(E52="",LEN(TRIM(D52))&lt;&gt;11,LEN(TRIM(D52))&lt;&gt;16),AND(D52="",E52=""),AND(D52&lt;&gt;"",E52&lt;&gt;"")),1,""))</f>
        <v/>
      </c>
      <c r="U52" s="36" t="str">
        <f aca="false">IF(N52="","",IF(C52="",1,""))</f>
        <v/>
      </c>
      <c r="V52" s="36" t="n">
        <f aca="false">IF(N52="","",_xlfn.IFNA(VLOOKUP(F52,TabelleFisse!$B$33:$C$34,2,0),1))</f>
        <v>0</v>
      </c>
      <c r="W52" s="36" t="str">
        <f aca="false">IF(N52="","",_xlfn.IFNA(IF(VLOOKUP(CONCATENATE(N52," SI"),AC$10:AC$1203,1,0)=CONCATENATE(N52," SI"),"",1),1))</f>
        <v/>
      </c>
      <c r="Y52" s="36" t="str">
        <f aca="false">IF(OR(N52="",G52=""),"",_xlfn.IFNA(VLOOKUP(H52,TabelleFisse!$B$25:$C$29,2,0),1))</f>
        <v/>
      </c>
      <c r="Z52" s="36" t="str">
        <f aca="false">IF(AND(G52="",H52&lt;&gt;""),1,"")</f>
        <v/>
      </c>
      <c r="AA52" s="36" t="str">
        <f aca="false">IF(N52="","",IF(COUNTIF(AD$10:AD$1203,AD52)=1,1,""))</f>
        <v/>
      </c>
      <c r="AC52" s="37" t="str">
        <f aca="false">IF(N52="","",CONCATENATE(N52," ",F52))</f>
        <v>L043 SI</v>
      </c>
      <c r="AD52" s="37" t="str">
        <f aca="false">IF(OR(N52="",CONCATENATE(G52,H52)=""),"",CONCATENATE(N52," ",G52))</f>
        <v/>
      </c>
      <c r="AE52" s="37" t="str">
        <f aca="false">IF(K52=1,CONCATENATE(N52," ",1),"")</f>
        <v/>
      </c>
    </row>
    <row r="53" customFormat="false" ht="32.25" hidden="false" customHeight="true" outlineLevel="0" collapsed="false">
      <c r="A53" s="21" t="str">
        <f aca="false">IF(J53="","",J53)</f>
        <v>ERRORI / ANOMALIE</v>
      </c>
      <c r="B53" s="57" t="s">
        <v>1044</v>
      </c>
      <c r="C53" s="31" t="s">
        <v>1045</v>
      </c>
      <c r="D53" s="58" t="s">
        <v>1046</v>
      </c>
      <c r="E53" s="28"/>
      <c r="F53" s="64" t="s">
        <v>917</v>
      </c>
      <c r="G53" s="42"/>
      <c r="H53" s="42"/>
      <c r="J53" s="20" t="str">
        <f aca="false">IF(AND(K53="",L53="",N53=""),"",IF(OR(K53=1,L53=1),"ERRORI / ANOMALIE","OK"))</f>
        <v>ERRORI / ANOMALIE</v>
      </c>
      <c r="K53" s="20" t="str">
        <f aca="false">IF(N53="","",IF(SUM(Q53:AA53)&gt;0,1,""))</f>
        <v/>
      </c>
      <c r="L53" s="20" t="n">
        <f aca="false">IF(N53="","",IF(_xlfn.IFNA(VLOOKUP(CONCATENATE(N53," ",1),Lotti!AS$7:AT$601,2,0),1)=1,"",1))</f>
        <v>1</v>
      </c>
      <c r="N53" s="36" t="str">
        <f aca="false">TRIM(B53)</f>
        <v>L044</v>
      </c>
      <c r="O53" s="36"/>
      <c r="P53" s="36" t="str">
        <f aca="false">IF(K53="","",1)</f>
        <v/>
      </c>
      <c r="Q53" s="36" t="n">
        <f aca="false">IF(N53="","",_xlfn.IFNA(VLOOKUP(N53,Lotti!C$7:D$1000,2,0),1))</f>
        <v>0</v>
      </c>
      <c r="S53" s="36" t="str">
        <f aca="false">IF(N53="","",IF(OR(AND(E53="",LEN(TRIM(D53))&lt;&gt;11,LEN(TRIM(D53))&lt;&gt;16),AND(D53="",E53=""),AND(D53&lt;&gt;"",E53&lt;&gt;"")),1,""))</f>
        <v/>
      </c>
      <c r="U53" s="36" t="str">
        <f aca="false">IF(N53="","",IF(C53="",1,""))</f>
        <v/>
      </c>
      <c r="V53" s="36" t="n">
        <f aca="false">IF(N53="","",_xlfn.IFNA(VLOOKUP(F53,TabelleFisse!$B$33:$C$34,2,0),1))</f>
        <v>0</v>
      </c>
      <c r="W53" s="36" t="str">
        <f aca="false">IF(N53="","",_xlfn.IFNA(IF(VLOOKUP(CONCATENATE(N53," SI"),AC$10:AC$1203,1,0)=CONCATENATE(N53," SI"),"",1),1))</f>
        <v/>
      </c>
      <c r="Y53" s="36" t="str">
        <f aca="false">IF(OR(N53="",G53=""),"",_xlfn.IFNA(VLOOKUP(H53,TabelleFisse!$B$25:$C$29,2,0),1))</f>
        <v/>
      </c>
      <c r="Z53" s="36" t="str">
        <f aca="false">IF(AND(G53="",H53&lt;&gt;""),1,"")</f>
        <v/>
      </c>
      <c r="AA53" s="36" t="str">
        <f aca="false">IF(N53="","",IF(COUNTIF(AD$10:AD$1203,AD53)=1,1,""))</f>
        <v/>
      </c>
      <c r="AC53" s="37" t="str">
        <f aca="false">IF(N53="","",CONCATENATE(N53," ",F53))</f>
        <v>L044 SI</v>
      </c>
      <c r="AD53" s="37" t="str">
        <f aca="false">IF(OR(N53="",CONCATENATE(G53,H53)=""),"",CONCATENATE(N53," ",G53))</f>
        <v/>
      </c>
      <c r="AE53" s="37" t="str">
        <f aca="false">IF(K53=1,CONCATENATE(N53," ",1),"")</f>
        <v/>
      </c>
    </row>
    <row r="54" customFormat="false" ht="32.25" hidden="false" customHeight="true" outlineLevel="0" collapsed="false">
      <c r="A54" s="21" t="str">
        <f aca="false">IF(J54="","",J54)</f>
        <v>ERRORI / ANOMALIE</v>
      </c>
      <c r="B54" s="57" t="s">
        <v>1047</v>
      </c>
      <c r="C54" s="31" t="s">
        <v>1048</v>
      </c>
      <c r="D54" s="58" t="s">
        <v>1049</v>
      </c>
      <c r="E54" s="28"/>
      <c r="F54" s="64" t="s">
        <v>917</v>
      </c>
      <c r="G54" s="42"/>
      <c r="H54" s="42"/>
      <c r="J54" s="20" t="str">
        <f aca="false">IF(AND(K54="",L54="",N54=""),"",IF(OR(K54=1,L54=1),"ERRORI / ANOMALIE","OK"))</f>
        <v>ERRORI / ANOMALIE</v>
      </c>
      <c r="K54" s="20" t="str">
        <f aca="false">IF(N54="","",IF(SUM(Q54:AA54)&gt;0,1,""))</f>
        <v/>
      </c>
      <c r="L54" s="20" t="n">
        <f aca="false">IF(N54="","",IF(_xlfn.IFNA(VLOOKUP(CONCATENATE(N54," ",1),Lotti!AS$7:AT$601,2,0),1)=1,"",1))</f>
        <v>1</v>
      </c>
      <c r="N54" s="36" t="str">
        <f aca="false">TRIM(B54)</f>
        <v>L045</v>
      </c>
      <c r="O54" s="36"/>
      <c r="P54" s="36" t="str">
        <f aca="false">IF(K54="","",1)</f>
        <v/>
      </c>
      <c r="Q54" s="36" t="n">
        <f aca="false">IF(N54="","",_xlfn.IFNA(VLOOKUP(N54,Lotti!C$7:D$1000,2,0),1))</f>
        <v>0</v>
      </c>
      <c r="S54" s="36" t="str">
        <f aca="false">IF(N54="","",IF(OR(AND(E54="",LEN(TRIM(D54))&lt;&gt;11,LEN(TRIM(D54))&lt;&gt;16),AND(D54="",E54=""),AND(D54&lt;&gt;"",E54&lt;&gt;"")),1,""))</f>
        <v/>
      </c>
      <c r="U54" s="36" t="str">
        <f aca="false">IF(N54="","",IF(C54="",1,""))</f>
        <v/>
      </c>
      <c r="V54" s="36" t="n">
        <f aca="false">IF(N54="","",_xlfn.IFNA(VLOOKUP(F54,TabelleFisse!$B$33:$C$34,2,0),1))</f>
        <v>0</v>
      </c>
      <c r="W54" s="36" t="str">
        <f aca="false">IF(N54="","",_xlfn.IFNA(IF(VLOOKUP(CONCATENATE(N54," SI"),AC$10:AC$1203,1,0)=CONCATENATE(N54," SI"),"",1),1))</f>
        <v/>
      </c>
      <c r="Y54" s="36" t="str">
        <f aca="false">IF(OR(N54="",G54=""),"",_xlfn.IFNA(VLOOKUP(H54,TabelleFisse!$B$25:$C$29,2,0),1))</f>
        <v/>
      </c>
      <c r="Z54" s="36" t="str">
        <f aca="false">IF(AND(G54="",H54&lt;&gt;""),1,"")</f>
        <v/>
      </c>
      <c r="AA54" s="36" t="str">
        <f aca="false">IF(N54="","",IF(COUNTIF(AD$10:AD$1203,AD54)=1,1,""))</f>
        <v/>
      </c>
      <c r="AC54" s="37" t="str">
        <f aca="false">IF(N54="","",CONCATENATE(N54," ",F54))</f>
        <v>L045 SI</v>
      </c>
      <c r="AD54" s="37" t="str">
        <f aca="false">IF(OR(N54="",CONCATENATE(G54,H54)=""),"",CONCATENATE(N54," ",G54))</f>
        <v/>
      </c>
      <c r="AE54" s="37" t="str">
        <f aca="false">IF(K54=1,CONCATENATE(N54," ",1),"")</f>
        <v/>
      </c>
    </row>
    <row r="55" customFormat="false" ht="32.25" hidden="false" customHeight="true" outlineLevel="0" collapsed="false">
      <c r="A55" s="21" t="str">
        <f aca="false">IF(J55="","",J55)</f>
        <v>ERRORI / ANOMALIE</v>
      </c>
      <c r="B55" s="57" t="s">
        <v>1050</v>
      </c>
      <c r="C55" s="31" t="s">
        <v>1051</v>
      </c>
      <c r="D55" s="28" t="s">
        <v>1052</v>
      </c>
      <c r="E55" s="28"/>
      <c r="F55" s="59" t="s">
        <v>917</v>
      </c>
      <c r="G55" s="42"/>
      <c r="H55" s="42"/>
      <c r="J55" s="20" t="str">
        <f aca="false">IF(AND(K55="",L55="",N55=""),"",IF(OR(K55=1,L55=1),"ERRORI / ANOMALIE","OK"))</f>
        <v>ERRORI / ANOMALIE</v>
      </c>
      <c r="K55" s="20" t="str">
        <f aca="false">IF(N55="","",IF(SUM(Q55:AA55)&gt;0,1,""))</f>
        <v/>
      </c>
      <c r="L55" s="20" t="n">
        <f aca="false">IF(N55="","",IF(_xlfn.IFNA(VLOOKUP(CONCATENATE(N55," ",1),Lotti!AS$7:AT$601,2,0),1)=1,"",1))</f>
        <v>1</v>
      </c>
      <c r="N55" s="36" t="str">
        <f aca="false">TRIM(B55)</f>
        <v>L046</v>
      </c>
      <c r="O55" s="36"/>
      <c r="P55" s="36" t="str">
        <f aca="false">IF(K55="","",1)</f>
        <v/>
      </c>
      <c r="Q55" s="36" t="n">
        <f aca="false">IF(N55="","",_xlfn.IFNA(VLOOKUP(N55,Lotti!C$7:D$1000,2,0),1))</f>
        <v>0</v>
      </c>
      <c r="S55" s="36" t="str">
        <f aca="false">IF(N55="","",IF(OR(AND(E55="",LEN(TRIM(D55))&lt;&gt;11,LEN(TRIM(D55))&lt;&gt;16),AND(D55="",E55=""),AND(D55&lt;&gt;"",E55&lt;&gt;"")),1,""))</f>
        <v/>
      </c>
      <c r="U55" s="36" t="str">
        <f aca="false">IF(N55="","",IF(C55="",1,""))</f>
        <v/>
      </c>
      <c r="V55" s="36" t="n">
        <f aca="false">IF(N55="","",_xlfn.IFNA(VLOOKUP(F55,TabelleFisse!$B$33:$C$34,2,0),1))</f>
        <v>0</v>
      </c>
      <c r="W55" s="36" t="str">
        <f aca="false">IF(N55="","",_xlfn.IFNA(IF(VLOOKUP(CONCATENATE(N55," SI"),AC$10:AC$1203,1,0)=CONCATENATE(N55," SI"),"",1),1))</f>
        <v/>
      </c>
      <c r="Y55" s="36" t="str">
        <f aca="false">IF(OR(N55="",G55=""),"",_xlfn.IFNA(VLOOKUP(H55,TabelleFisse!$B$25:$C$29,2,0),1))</f>
        <v/>
      </c>
      <c r="Z55" s="36" t="str">
        <f aca="false">IF(AND(G55="",H55&lt;&gt;""),1,"")</f>
        <v/>
      </c>
      <c r="AA55" s="36" t="str">
        <f aca="false">IF(N55="","",IF(COUNTIF(AD$10:AD$1203,AD55)=1,1,""))</f>
        <v/>
      </c>
      <c r="AC55" s="37" t="str">
        <f aca="false">IF(N55="","",CONCATENATE(N55," ",F55))</f>
        <v>L046 SI</v>
      </c>
      <c r="AD55" s="37" t="str">
        <f aca="false">IF(OR(N55="",CONCATENATE(G55,H55)=""),"",CONCATENATE(N55," ",G55))</f>
        <v/>
      </c>
      <c r="AE55" s="37" t="str">
        <f aca="false">IF(K55=1,CONCATENATE(N55," ",1),"")</f>
        <v/>
      </c>
    </row>
    <row r="56" customFormat="false" ht="32.25" hidden="false" customHeight="true" outlineLevel="0" collapsed="false">
      <c r="A56" s="21" t="str">
        <f aca="false">IF(J56="","",J56)</f>
        <v>ERRORI / ANOMALIE</v>
      </c>
      <c r="B56" s="57" t="s">
        <v>1053</v>
      </c>
      <c r="C56" s="31" t="s">
        <v>1054</v>
      </c>
      <c r="D56" s="28" t="s">
        <v>1055</v>
      </c>
      <c r="E56" s="28"/>
      <c r="F56" s="59" t="s">
        <v>917</v>
      </c>
      <c r="G56" s="42"/>
      <c r="H56" s="42"/>
      <c r="J56" s="20" t="str">
        <f aca="false">IF(AND(K56="",L56="",N56=""),"",IF(OR(K56=1,L56=1),"ERRORI / ANOMALIE","OK"))</f>
        <v>ERRORI / ANOMALIE</v>
      </c>
      <c r="K56" s="20" t="str">
        <f aca="false">IF(N56="","",IF(SUM(Q56:AA56)&gt;0,1,""))</f>
        <v/>
      </c>
      <c r="L56" s="20" t="n">
        <f aca="false">IF(N56="","",IF(_xlfn.IFNA(VLOOKUP(CONCATENATE(N56," ",1),Lotti!AS$7:AT$601,2,0),1)=1,"",1))</f>
        <v>1</v>
      </c>
      <c r="N56" s="36" t="str">
        <f aca="false">TRIM(B56)</f>
        <v>L047</v>
      </c>
      <c r="O56" s="36"/>
      <c r="P56" s="36" t="str">
        <f aca="false">IF(K56="","",1)</f>
        <v/>
      </c>
      <c r="Q56" s="36" t="n">
        <f aca="false">IF(N56="","",_xlfn.IFNA(VLOOKUP(N56,Lotti!C$7:D$1000,2,0),1))</f>
        <v>0</v>
      </c>
      <c r="S56" s="36" t="str">
        <f aca="false">IF(N56="","",IF(OR(AND(E56="",LEN(TRIM(D56))&lt;&gt;11,LEN(TRIM(D56))&lt;&gt;16),AND(D56="",E56=""),AND(D56&lt;&gt;"",E56&lt;&gt;"")),1,""))</f>
        <v/>
      </c>
      <c r="U56" s="36" t="str">
        <f aca="false">IF(N56="","",IF(C56="",1,""))</f>
        <v/>
      </c>
      <c r="V56" s="36" t="n">
        <f aca="false">IF(N56="","",_xlfn.IFNA(VLOOKUP(F56,TabelleFisse!$B$33:$C$34,2,0),1))</f>
        <v>0</v>
      </c>
      <c r="W56" s="36" t="str">
        <f aca="false">IF(N56="","",_xlfn.IFNA(IF(VLOOKUP(CONCATENATE(N56," SI"),AC$10:AC$1203,1,0)=CONCATENATE(N56," SI"),"",1),1))</f>
        <v/>
      </c>
      <c r="Y56" s="36" t="str">
        <f aca="false">IF(OR(N56="",G56=""),"",_xlfn.IFNA(VLOOKUP(H56,TabelleFisse!$B$25:$C$29,2,0),1))</f>
        <v/>
      </c>
      <c r="Z56" s="36" t="str">
        <f aca="false">IF(AND(G56="",H56&lt;&gt;""),1,"")</f>
        <v/>
      </c>
      <c r="AA56" s="36" t="str">
        <f aca="false">IF(N56="","",IF(COUNTIF(AD$10:AD$1203,AD56)=1,1,""))</f>
        <v/>
      </c>
      <c r="AC56" s="37" t="str">
        <f aca="false">IF(N56="","",CONCATENATE(N56," ",F56))</f>
        <v>L047 SI</v>
      </c>
      <c r="AD56" s="37" t="str">
        <f aca="false">IF(OR(N56="",CONCATENATE(G56,H56)=""),"",CONCATENATE(N56," ",G56))</f>
        <v/>
      </c>
      <c r="AE56" s="37" t="str">
        <f aca="false">IF(K56=1,CONCATENATE(N56," ",1),"")</f>
        <v/>
      </c>
    </row>
    <row r="57" customFormat="false" ht="32.25" hidden="false" customHeight="true" outlineLevel="0" collapsed="false">
      <c r="A57" s="21" t="str">
        <f aca="false">IF(J57="","",J57)</f>
        <v>ERRORI / ANOMALIE</v>
      </c>
      <c r="B57" s="57" t="s">
        <v>1056</v>
      </c>
      <c r="C57" s="31" t="s">
        <v>1057</v>
      </c>
      <c r="D57" s="58" t="s">
        <v>1058</v>
      </c>
      <c r="E57" s="28"/>
      <c r="F57" s="64" t="s">
        <v>917</v>
      </c>
      <c r="G57" s="42"/>
      <c r="H57" s="42"/>
      <c r="J57" s="20" t="str">
        <f aca="false">IF(AND(K57="",L57="",N57=""),"",IF(OR(K57=1,L57=1),"ERRORI / ANOMALIE","OK"))</f>
        <v>ERRORI / ANOMALIE</v>
      </c>
      <c r="K57" s="20" t="str">
        <f aca="false">IF(N57="","",IF(SUM(Q57:AA57)&gt;0,1,""))</f>
        <v/>
      </c>
      <c r="L57" s="20" t="n">
        <f aca="false">IF(N57="","",IF(_xlfn.IFNA(VLOOKUP(CONCATENATE(N57," ",1),Lotti!AS$7:AT$601,2,0),1)=1,"",1))</f>
        <v>1</v>
      </c>
      <c r="N57" s="36" t="str">
        <f aca="false">TRIM(B57)</f>
        <v>L048</v>
      </c>
      <c r="O57" s="36"/>
      <c r="P57" s="36" t="str">
        <f aca="false">IF(K57="","",1)</f>
        <v/>
      </c>
      <c r="Q57" s="36" t="n">
        <f aca="false">IF(N57="","",_xlfn.IFNA(VLOOKUP(N57,Lotti!C$7:D$1000,2,0),1))</f>
        <v>0</v>
      </c>
      <c r="S57" s="36" t="str">
        <f aca="false">IF(N57="","",IF(OR(AND(E57="",LEN(TRIM(D57))&lt;&gt;11,LEN(TRIM(D57))&lt;&gt;16),AND(D57="",E57=""),AND(D57&lt;&gt;"",E57&lt;&gt;"")),1,""))</f>
        <v/>
      </c>
      <c r="U57" s="36" t="str">
        <f aca="false">IF(N57="","",IF(C57="",1,""))</f>
        <v/>
      </c>
      <c r="V57" s="36" t="n">
        <f aca="false">IF(N57="","",_xlfn.IFNA(VLOOKUP(F57,TabelleFisse!$B$33:$C$34,2,0),1))</f>
        <v>0</v>
      </c>
      <c r="W57" s="36" t="str">
        <f aca="false">IF(N57="","",_xlfn.IFNA(IF(VLOOKUP(CONCATENATE(N57," SI"),AC$10:AC$1203,1,0)=CONCATENATE(N57," SI"),"",1),1))</f>
        <v/>
      </c>
      <c r="Y57" s="36" t="str">
        <f aca="false">IF(OR(N57="",G57=""),"",_xlfn.IFNA(VLOOKUP(H57,TabelleFisse!$B$25:$C$29,2,0),1))</f>
        <v/>
      </c>
      <c r="Z57" s="36" t="str">
        <f aca="false">IF(AND(G57="",H57&lt;&gt;""),1,"")</f>
        <v/>
      </c>
      <c r="AA57" s="36" t="str">
        <f aca="false">IF(N57="","",IF(COUNTIF(AD$10:AD$1203,AD57)=1,1,""))</f>
        <v/>
      </c>
      <c r="AC57" s="37" t="str">
        <f aca="false">IF(N57="","",CONCATENATE(N57," ",F57))</f>
        <v>L048 SI</v>
      </c>
      <c r="AD57" s="37" t="str">
        <f aca="false">IF(OR(N57="",CONCATENATE(G57,H57)=""),"",CONCATENATE(N57," ",G57))</f>
        <v/>
      </c>
      <c r="AE57" s="37" t="str">
        <f aca="false">IF(K57=1,CONCATENATE(N57," ",1),"")</f>
        <v/>
      </c>
    </row>
    <row r="58" customFormat="false" ht="32.25" hidden="false" customHeight="true" outlineLevel="0" collapsed="false">
      <c r="A58" s="21" t="str">
        <f aca="false">IF(J58="","",J58)</f>
        <v>ERRORI / ANOMALIE</v>
      </c>
      <c r="B58" s="57" t="s">
        <v>1059</v>
      </c>
      <c r="C58" s="31" t="s">
        <v>1060</v>
      </c>
      <c r="D58" s="58" t="s">
        <v>1061</v>
      </c>
      <c r="E58" s="28"/>
      <c r="F58" s="64" t="s">
        <v>917</v>
      </c>
      <c r="G58" s="42"/>
      <c r="H58" s="42"/>
      <c r="J58" s="20" t="str">
        <f aca="false">IF(AND(K58="",L58="",N58=""),"",IF(OR(K58=1,L58=1),"ERRORI / ANOMALIE","OK"))</f>
        <v>ERRORI / ANOMALIE</v>
      </c>
      <c r="K58" s="20" t="str">
        <f aca="false">IF(N58="","",IF(SUM(Q58:AA58)&gt;0,1,""))</f>
        <v/>
      </c>
      <c r="L58" s="20" t="n">
        <f aca="false">IF(N58="","",IF(_xlfn.IFNA(VLOOKUP(CONCATENATE(N58," ",1),Lotti!AS$7:AT$601,2,0),1)=1,"",1))</f>
        <v>1</v>
      </c>
      <c r="N58" s="36" t="str">
        <f aca="false">TRIM(B58)</f>
        <v>L049</v>
      </c>
      <c r="O58" s="36"/>
      <c r="P58" s="36" t="str">
        <f aca="false">IF(K58="","",1)</f>
        <v/>
      </c>
      <c r="Q58" s="36" t="n">
        <f aca="false">IF(N58="","",_xlfn.IFNA(VLOOKUP(N58,Lotti!C$7:D$1000,2,0),1))</f>
        <v>0</v>
      </c>
      <c r="S58" s="36" t="str">
        <f aca="false">IF(N58="","",IF(OR(AND(E58="",LEN(TRIM(D58))&lt;&gt;11,LEN(TRIM(D58))&lt;&gt;16),AND(D58="",E58=""),AND(D58&lt;&gt;"",E58&lt;&gt;"")),1,""))</f>
        <v/>
      </c>
      <c r="U58" s="36" t="str">
        <f aca="false">IF(N58="","",IF(C58="",1,""))</f>
        <v/>
      </c>
      <c r="V58" s="36" t="n">
        <f aca="false">IF(N58="","",_xlfn.IFNA(VLOOKUP(F58,TabelleFisse!$B$33:$C$34,2,0),1))</f>
        <v>0</v>
      </c>
      <c r="W58" s="36" t="str">
        <f aca="false">IF(N58="","",_xlfn.IFNA(IF(VLOOKUP(CONCATENATE(N58," SI"),AC$10:AC$1203,1,0)=CONCATENATE(N58," SI"),"",1),1))</f>
        <v/>
      </c>
      <c r="Y58" s="36" t="str">
        <f aca="false">IF(OR(N58="",G58=""),"",_xlfn.IFNA(VLOOKUP(H58,TabelleFisse!$B$25:$C$29,2,0),1))</f>
        <v/>
      </c>
      <c r="Z58" s="36" t="str">
        <f aca="false">IF(AND(G58="",H58&lt;&gt;""),1,"")</f>
        <v/>
      </c>
      <c r="AA58" s="36" t="str">
        <f aca="false">IF(N58="","",IF(COUNTIF(AD$10:AD$1203,AD58)=1,1,""))</f>
        <v/>
      </c>
      <c r="AC58" s="37" t="str">
        <f aca="false">IF(N58="","",CONCATENATE(N58," ",F58))</f>
        <v>L049 SI</v>
      </c>
      <c r="AD58" s="37" t="str">
        <f aca="false">IF(OR(N58="",CONCATENATE(G58,H58)=""),"",CONCATENATE(N58," ",G58))</f>
        <v/>
      </c>
      <c r="AE58" s="37" t="str">
        <f aca="false">IF(K58=1,CONCATENATE(N58," ",1),"")</f>
        <v/>
      </c>
    </row>
    <row r="59" customFormat="false" ht="32.25" hidden="false" customHeight="true" outlineLevel="0" collapsed="false">
      <c r="A59" s="21" t="str">
        <f aca="false">IF(J59="","",J59)</f>
        <v>ERRORI / ANOMALIE</v>
      </c>
      <c r="B59" s="57" t="s">
        <v>1062</v>
      </c>
      <c r="C59" s="31" t="s">
        <v>1063</v>
      </c>
      <c r="D59" s="58" t="s">
        <v>1064</v>
      </c>
      <c r="E59" s="28"/>
      <c r="F59" s="64" t="s">
        <v>917</v>
      </c>
      <c r="G59" s="42"/>
      <c r="H59" s="42"/>
      <c r="J59" s="20" t="str">
        <f aca="false">IF(AND(K59="",L59="",N59=""),"",IF(OR(K59=1,L59=1),"ERRORI / ANOMALIE","OK"))</f>
        <v>ERRORI / ANOMALIE</v>
      </c>
      <c r="K59" s="20" t="str">
        <f aca="false">IF(N59="","",IF(SUM(Q59:AA59)&gt;0,1,""))</f>
        <v/>
      </c>
      <c r="L59" s="20" t="n">
        <f aca="false">IF(N59="","",IF(_xlfn.IFNA(VLOOKUP(CONCATENATE(N59," ",1),Lotti!AS$7:AT$601,2,0),1)=1,"",1))</f>
        <v>1</v>
      </c>
      <c r="N59" s="36" t="str">
        <f aca="false">TRIM(B59)</f>
        <v>L050</v>
      </c>
      <c r="O59" s="36"/>
      <c r="P59" s="36" t="str">
        <f aca="false">IF(K59="","",1)</f>
        <v/>
      </c>
      <c r="Q59" s="36" t="n">
        <f aca="false">IF(N59="","",_xlfn.IFNA(VLOOKUP(N59,Lotti!C$7:D$1000,2,0),1))</f>
        <v>0</v>
      </c>
      <c r="S59" s="36" t="str">
        <f aca="false">IF(N59="","",IF(OR(AND(E59="",LEN(TRIM(D59))&lt;&gt;11,LEN(TRIM(D59))&lt;&gt;16),AND(D59="",E59=""),AND(D59&lt;&gt;"",E59&lt;&gt;"")),1,""))</f>
        <v/>
      </c>
      <c r="U59" s="36" t="str">
        <f aca="false">IF(N59="","",IF(C59="",1,""))</f>
        <v/>
      </c>
      <c r="V59" s="36" t="n">
        <f aca="false">IF(N59="","",_xlfn.IFNA(VLOOKUP(F59,TabelleFisse!$B$33:$C$34,2,0),1))</f>
        <v>0</v>
      </c>
      <c r="W59" s="36" t="str">
        <f aca="false">IF(N59="","",_xlfn.IFNA(IF(VLOOKUP(CONCATENATE(N59," SI"),AC$10:AC$1203,1,0)=CONCATENATE(N59," SI"),"",1),1))</f>
        <v/>
      </c>
      <c r="Y59" s="36" t="str">
        <f aca="false">IF(OR(N59="",G59=""),"",_xlfn.IFNA(VLOOKUP(H59,TabelleFisse!$B$25:$C$29,2,0),1))</f>
        <v/>
      </c>
      <c r="Z59" s="36" t="str">
        <f aca="false">IF(AND(G59="",H59&lt;&gt;""),1,"")</f>
        <v/>
      </c>
      <c r="AA59" s="36" t="str">
        <f aca="false">IF(N59="","",IF(COUNTIF(AD$10:AD$1203,AD59)=1,1,""))</f>
        <v/>
      </c>
      <c r="AC59" s="37" t="str">
        <f aca="false">IF(N59="","",CONCATENATE(N59," ",F59))</f>
        <v>L050 SI</v>
      </c>
      <c r="AD59" s="37" t="str">
        <f aca="false">IF(OR(N59="",CONCATENATE(G59,H59)=""),"",CONCATENATE(N59," ",G59))</f>
        <v/>
      </c>
      <c r="AE59" s="37" t="str">
        <f aca="false">IF(K59=1,CONCATENATE(N59," ",1),"")</f>
        <v/>
      </c>
    </row>
    <row r="60" customFormat="false" ht="32.25" hidden="false" customHeight="true" outlineLevel="0" collapsed="false">
      <c r="A60" s="21" t="str">
        <f aca="false">IF(J60="","",J60)</f>
        <v>ERRORI / ANOMALIE</v>
      </c>
      <c r="B60" s="57" t="s">
        <v>1065</v>
      </c>
      <c r="C60" s="31" t="s">
        <v>1066</v>
      </c>
      <c r="D60" s="28" t="s">
        <v>1067</v>
      </c>
      <c r="E60" s="28"/>
      <c r="F60" s="64" t="s">
        <v>917</v>
      </c>
      <c r="G60" s="42"/>
      <c r="H60" s="42"/>
      <c r="J60" s="20" t="str">
        <f aca="false">IF(AND(K60="",L60="",N60=""),"",IF(OR(K60=1,L60=1),"ERRORI / ANOMALIE","OK"))</f>
        <v>ERRORI / ANOMALIE</v>
      </c>
      <c r="K60" s="20" t="str">
        <f aca="false">IF(N60="","",IF(SUM(Q60:AA60)&gt;0,1,""))</f>
        <v/>
      </c>
      <c r="L60" s="20" t="n">
        <f aca="false">IF(N60="","",IF(_xlfn.IFNA(VLOOKUP(CONCATENATE(N60," ",1),Lotti!AS$7:AT$601,2,0),1)=1,"",1))</f>
        <v>1</v>
      </c>
      <c r="N60" s="36" t="str">
        <f aca="false">TRIM(B60)</f>
        <v>L051</v>
      </c>
      <c r="O60" s="36"/>
      <c r="P60" s="36" t="str">
        <f aca="false">IF(K60="","",1)</f>
        <v/>
      </c>
      <c r="Q60" s="36" t="n">
        <f aca="false">IF(N60="","",_xlfn.IFNA(VLOOKUP(N60,Lotti!C$7:D$1000,2,0),1))</f>
        <v>0</v>
      </c>
      <c r="S60" s="36" t="str">
        <f aca="false">IF(N60="","",IF(OR(AND(E60="",LEN(TRIM(D60))&lt;&gt;11,LEN(TRIM(D60))&lt;&gt;16),AND(D60="",E60=""),AND(D60&lt;&gt;"",E60&lt;&gt;"")),1,""))</f>
        <v/>
      </c>
      <c r="U60" s="36" t="str">
        <f aca="false">IF(N60="","",IF(C60="",1,""))</f>
        <v/>
      </c>
      <c r="V60" s="36" t="n">
        <f aca="false">IF(N60="","",_xlfn.IFNA(VLOOKUP(F60,TabelleFisse!$B$33:$C$34,2,0),1))</f>
        <v>0</v>
      </c>
      <c r="W60" s="36" t="str">
        <f aca="false">IF(N60="","",_xlfn.IFNA(IF(VLOOKUP(CONCATENATE(N60," SI"),AC$10:AC$1203,1,0)=CONCATENATE(N60," SI"),"",1),1))</f>
        <v/>
      </c>
      <c r="Y60" s="36" t="str">
        <f aca="false">IF(OR(N60="",G60=""),"",_xlfn.IFNA(VLOOKUP(H60,TabelleFisse!$B$25:$C$29,2,0),1))</f>
        <v/>
      </c>
      <c r="Z60" s="36" t="str">
        <f aca="false">IF(AND(G60="",H60&lt;&gt;""),1,"")</f>
        <v/>
      </c>
      <c r="AA60" s="36" t="str">
        <f aca="false">IF(N60="","",IF(COUNTIF(AD$10:AD$1203,AD60)=1,1,""))</f>
        <v/>
      </c>
      <c r="AC60" s="37" t="str">
        <f aca="false">IF(N60="","",CONCATENATE(N60," ",F60))</f>
        <v>L051 SI</v>
      </c>
      <c r="AD60" s="37" t="str">
        <f aca="false">IF(OR(N60="",CONCATENATE(G60,H60)=""),"",CONCATENATE(N60," ",G60))</f>
        <v/>
      </c>
      <c r="AE60" s="37" t="str">
        <f aca="false">IF(K60=1,CONCATENATE(N60," ",1),"")</f>
        <v/>
      </c>
    </row>
    <row r="61" customFormat="false" ht="32.25" hidden="false" customHeight="true" outlineLevel="0" collapsed="false">
      <c r="A61" s="21" t="str">
        <f aca="false">IF(J61="","",J61)</f>
        <v>ERRORI / ANOMALIE</v>
      </c>
      <c r="B61" s="57" t="s">
        <v>1068</v>
      </c>
      <c r="C61" s="44" t="s">
        <v>1069</v>
      </c>
      <c r="D61" s="42" t="s">
        <v>1070</v>
      </c>
      <c r="E61" s="42"/>
      <c r="F61" s="64" t="s">
        <v>917</v>
      </c>
      <c r="G61" s="42"/>
      <c r="H61" s="42"/>
      <c r="J61" s="20" t="str">
        <f aca="false">IF(AND(K61="",L61="",N61=""),"",IF(OR(K61=1,L61=1),"ERRORI / ANOMALIE","OK"))</f>
        <v>ERRORI / ANOMALIE</v>
      </c>
      <c r="K61" s="20" t="str">
        <f aca="false">IF(N61="","",IF(SUM(Q61:AA61)&gt;0,1,""))</f>
        <v/>
      </c>
      <c r="L61" s="20" t="n">
        <f aca="false">IF(N61="","",IF(_xlfn.IFNA(VLOOKUP(CONCATENATE(N61," ",1),Lotti!AS$7:AT$601,2,0),1)=1,"",1))</f>
        <v>1</v>
      </c>
      <c r="N61" s="36" t="str">
        <f aca="false">TRIM(B61)</f>
        <v>L052</v>
      </c>
      <c r="O61" s="36"/>
      <c r="P61" s="36" t="str">
        <f aca="false">IF(K61="","",1)</f>
        <v/>
      </c>
      <c r="Q61" s="36" t="n">
        <f aca="false">IF(N61="","",_xlfn.IFNA(VLOOKUP(N61,Lotti!C$7:D$1000,2,0),1))</f>
        <v>0</v>
      </c>
      <c r="S61" s="36" t="str">
        <f aca="false">IF(N61="","",IF(OR(AND(E61="",LEN(TRIM(D61))&lt;&gt;11,LEN(TRIM(D61))&lt;&gt;16),AND(D61="",E61=""),AND(D61&lt;&gt;"",E61&lt;&gt;"")),1,""))</f>
        <v/>
      </c>
      <c r="U61" s="36" t="str">
        <f aca="false">IF(N61="","",IF(C61="",1,""))</f>
        <v/>
      </c>
      <c r="V61" s="36" t="n">
        <f aca="false">IF(N61="","",_xlfn.IFNA(VLOOKUP(F61,TabelleFisse!$B$33:$C$34,2,0),1))</f>
        <v>0</v>
      </c>
      <c r="W61" s="36" t="str">
        <f aca="false">IF(N61="","",_xlfn.IFNA(IF(VLOOKUP(CONCATENATE(N61," SI"),AC$10:AC$1203,1,0)=CONCATENATE(N61," SI"),"",1),1))</f>
        <v/>
      </c>
      <c r="Y61" s="36" t="str">
        <f aca="false">IF(OR(N61="",G61=""),"",_xlfn.IFNA(VLOOKUP(H61,TabelleFisse!$B$25:$C$29,2,0),1))</f>
        <v/>
      </c>
      <c r="Z61" s="36" t="str">
        <f aca="false">IF(AND(G61="",H61&lt;&gt;""),1,"")</f>
        <v/>
      </c>
      <c r="AA61" s="36" t="str">
        <f aca="false">IF(N61="","",IF(COUNTIF(AD$10:AD$1203,AD61)=1,1,""))</f>
        <v/>
      </c>
      <c r="AC61" s="37" t="str">
        <f aca="false">IF(N61="","",CONCATENATE(N61," ",F61))</f>
        <v>L052 SI</v>
      </c>
      <c r="AD61" s="37" t="str">
        <f aca="false">IF(OR(N61="",CONCATENATE(G61,H61)=""),"",CONCATENATE(N61," ",G61))</f>
        <v/>
      </c>
      <c r="AE61" s="37" t="str">
        <f aca="false">IF(K61=1,CONCATENATE(N61," ",1),"")</f>
        <v/>
      </c>
    </row>
    <row r="62" customFormat="false" ht="32.25" hidden="false" customHeight="true" outlineLevel="0" collapsed="false">
      <c r="A62" s="21" t="str">
        <f aca="false">IF(J62="","",J62)</f>
        <v>ERRORI / ANOMALIE</v>
      </c>
      <c r="B62" s="57" t="s">
        <v>1071</v>
      </c>
      <c r="C62" s="44" t="s">
        <v>1072</v>
      </c>
      <c r="D62" s="42" t="s">
        <v>1073</v>
      </c>
      <c r="E62" s="42"/>
      <c r="F62" s="64" t="s">
        <v>917</v>
      </c>
      <c r="G62" s="42"/>
      <c r="H62" s="42"/>
      <c r="J62" s="20" t="str">
        <f aca="false">IF(AND(K62="",L62="",N62=""),"",IF(OR(K62=1,L62=1),"ERRORI / ANOMALIE","OK"))</f>
        <v>ERRORI / ANOMALIE</v>
      </c>
      <c r="K62" s="20" t="str">
        <f aca="false">IF(N62="","",IF(SUM(Q62:AA62)&gt;0,1,""))</f>
        <v/>
      </c>
      <c r="L62" s="20" t="n">
        <f aca="false">IF(N62="","",IF(_xlfn.IFNA(VLOOKUP(CONCATENATE(N62," ",1),Lotti!AS$7:AT$601,2,0),1)=1,"",1))</f>
        <v>1</v>
      </c>
      <c r="N62" s="36" t="str">
        <f aca="false">TRIM(B62)</f>
        <v>L053</v>
      </c>
      <c r="O62" s="36"/>
      <c r="P62" s="36" t="str">
        <f aca="false">IF(K62="","",1)</f>
        <v/>
      </c>
      <c r="Q62" s="36" t="n">
        <f aca="false">IF(N62="","",_xlfn.IFNA(VLOOKUP(N62,Lotti!C$7:D$1000,2,0),1))</f>
        <v>0</v>
      </c>
      <c r="S62" s="36" t="str">
        <f aca="false">IF(N62="","",IF(OR(AND(E62="",LEN(TRIM(D62))&lt;&gt;11,LEN(TRIM(D62))&lt;&gt;16),AND(D62="",E62=""),AND(D62&lt;&gt;"",E62&lt;&gt;"")),1,""))</f>
        <v/>
      </c>
      <c r="U62" s="36" t="str">
        <f aca="false">IF(N62="","",IF(C62="",1,""))</f>
        <v/>
      </c>
      <c r="V62" s="36" t="n">
        <f aca="false">IF(N62="","",_xlfn.IFNA(VLOOKUP(F62,TabelleFisse!$B$33:$C$34,2,0),1))</f>
        <v>0</v>
      </c>
      <c r="W62" s="36" t="str">
        <f aca="false">IF(N62="","",_xlfn.IFNA(IF(VLOOKUP(CONCATENATE(N62," SI"),AC$10:AC$1203,1,0)=CONCATENATE(N62," SI"),"",1),1))</f>
        <v/>
      </c>
      <c r="Y62" s="36" t="str">
        <f aca="false">IF(OR(N62="",G62=""),"",_xlfn.IFNA(VLOOKUP(H62,TabelleFisse!$B$25:$C$29,2,0),1))</f>
        <v/>
      </c>
      <c r="Z62" s="36" t="str">
        <f aca="false">IF(AND(G62="",H62&lt;&gt;""),1,"")</f>
        <v/>
      </c>
      <c r="AA62" s="36" t="str">
        <f aca="false">IF(N62="","",IF(COUNTIF(AD$10:AD$1203,AD62)=1,1,""))</f>
        <v/>
      </c>
      <c r="AC62" s="37" t="str">
        <f aca="false">IF(N62="","",CONCATENATE(N62," ",F62))</f>
        <v>L053 SI</v>
      </c>
      <c r="AD62" s="37" t="str">
        <f aca="false">IF(OR(N62="",CONCATENATE(G62,H62)=""),"",CONCATENATE(N62," ",G62))</f>
        <v/>
      </c>
      <c r="AE62" s="37" t="str">
        <f aca="false">IF(K62=1,CONCATENATE(N62," ",1),"")</f>
        <v/>
      </c>
    </row>
    <row r="63" customFormat="false" ht="32.25" hidden="false" customHeight="true" outlineLevel="0" collapsed="false">
      <c r="A63" s="21" t="str">
        <f aca="false">IF(J63="","",J63)</f>
        <v>ERRORI / ANOMALIE</v>
      </c>
      <c r="B63" s="57" t="s">
        <v>1074</v>
      </c>
      <c r="C63" s="44" t="s">
        <v>1075</v>
      </c>
      <c r="D63" s="42" t="s">
        <v>1076</v>
      </c>
      <c r="E63" s="42"/>
      <c r="F63" s="64" t="s">
        <v>917</v>
      </c>
      <c r="G63" s="42"/>
      <c r="H63" s="42"/>
      <c r="J63" s="20" t="str">
        <f aca="false">IF(AND(K63="",L63="",N63=""),"",IF(OR(K63=1,L63=1),"ERRORI / ANOMALIE","OK"))</f>
        <v>ERRORI / ANOMALIE</v>
      </c>
      <c r="K63" s="20" t="str">
        <f aca="false">IF(N63="","",IF(SUM(Q63:AA63)&gt;0,1,""))</f>
        <v/>
      </c>
      <c r="L63" s="20" t="n">
        <f aca="false">IF(N63="","",IF(_xlfn.IFNA(VLOOKUP(CONCATENATE(N63," ",1),Lotti!AS$7:AT$601,2,0),1)=1,"",1))</f>
        <v>1</v>
      </c>
      <c r="N63" s="36" t="str">
        <f aca="false">TRIM(B63)</f>
        <v>L054</v>
      </c>
      <c r="O63" s="36"/>
      <c r="P63" s="36" t="str">
        <f aca="false">IF(K63="","",1)</f>
        <v/>
      </c>
      <c r="Q63" s="36" t="n">
        <f aca="false">IF(N63="","",_xlfn.IFNA(VLOOKUP(N63,Lotti!C$7:D$1000,2,0),1))</f>
        <v>0</v>
      </c>
      <c r="S63" s="36" t="str">
        <f aca="false">IF(N63="","",IF(OR(AND(E63="",LEN(TRIM(D63))&lt;&gt;11,LEN(TRIM(D63))&lt;&gt;16),AND(D63="",E63=""),AND(D63&lt;&gt;"",E63&lt;&gt;"")),1,""))</f>
        <v/>
      </c>
      <c r="U63" s="36" t="str">
        <f aca="false">IF(N63="","",IF(C63="",1,""))</f>
        <v/>
      </c>
      <c r="V63" s="36" t="n">
        <f aca="false">IF(N63="","",_xlfn.IFNA(VLOOKUP(F63,TabelleFisse!$B$33:$C$34,2,0),1))</f>
        <v>0</v>
      </c>
      <c r="W63" s="36" t="str">
        <f aca="false">IF(N63="","",_xlfn.IFNA(IF(VLOOKUP(CONCATENATE(N63," SI"),AC$10:AC$1203,1,0)=CONCATENATE(N63," SI"),"",1),1))</f>
        <v/>
      </c>
      <c r="Y63" s="36" t="str">
        <f aca="false">IF(OR(N63="",G63=""),"",_xlfn.IFNA(VLOOKUP(H63,TabelleFisse!$B$25:$C$29,2,0),1))</f>
        <v/>
      </c>
      <c r="Z63" s="36" t="str">
        <f aca="false">IF(AND(G63="",H63&lt;&gt;""),1,"")</f>
        <v/>
      </c>
      <c r="AA63" s="36" t="str">
        <f aca="false">IF(N63="","",IF(COUNTIF(AD$10:AD$1203,AD63)=1,1,""))</f>
        <v/>
      </c>
      <c r="AC63" s="37" t="str">
        <f aca="false">IF(N63="","",CONCATENATE(N63," ",F63))</f>
        <v>L054 SI</v>
      </c>
      <c r="AD63" s="37" t="str">
        <f aca="false">IF(OR(N63="",CONCATENATE(G63,H63)=""),"",CONCATENATE(N63," ",G63))</f>
        <v/>
      </c>
      <c r="AE63" s="37" t="str">
        <f aca="false">IF(K63=1,CONCATENATE(N63," ",1),"")</f>
        <v/>
      </c>
    </row>
    <row r="64" customFormat="false" ht="32.25" hidden="false" customHeight="true" outlineLevel="0" collapsed="false">
      <c r="A64" s="21" t="str">
        <f aca="false">IF(J64="","",J64)</f>
        <v>ERRORI / ANOMALIE</v>
      </c>
      <c r="B64" s="57" t="s">
        <v>1077</v>
      </c>
      <c r="C64" s="44" t="s">
        <v>1078</v>
      </c>
      <c r="D64" s="42" t="s">
        <v>1079</v>
      </c>
      <c r="E64" s="42"/>
      <c r="F64" s="64" t="s">
        <v>917</v>
      </c>
      <c r="G64" s="42"/>
      <c r="H64" s="42"/>
      <c r="J64" s="20" t="str">
        <f aca="false">IF(AND(K64="",L64="",N64=""),"",IF(OR(K64=1,L64=1),"ERRORI / ANOMALIE","OK"))</f>
        <v>ERRORI / ANOMALIE</v>
      </c>
      <c r="K64" s="20" t="str">
        <f aca="false">IF(N64="","",IF(SUM(Q64:AA64)&gt;0,1,""))</f>
        <v/>
      </c>
      <c r="L64" s="20" t="n">
        <f aca="false">IF(N64="","",IF(_xlfn.IFNA(VLOOKUP(CONCATENATE(N64," ",1),Lotti!AS$7:AT$601,2,0),1)=1,"",1))</f>
        <v>1</v>
      </c>
      <c r="N64" s="36" t="str">
        <f aca="false">TRIM(B64)</f>
        <v>L055</v>
      </c>
      <c r="O64" s="36"/>
      <c r="P64" s="36" t="str">
        <f aca="false">IF(K64="","",1)</f>
        <v/>
      </c>
      <c r="Q64" s="36" t="n">
        <f aca="false">IF(N64="","",_xlfn.IFNA(VLOOKUP(N64,Lotti!C$7:D$1000,2,0),1))</f>
        <v>0</v>
      </c>
      <c r="S64" s="36" t="str">
        <f aca="false">IF(N64="","",IF(OR(AND(E64="",LEN(TRIM(D64))&lt;&gt;11,LEN(TRIM(D64))&lt;&gt;16),AND(D64="",E64=""),AND(D64&lt;&gt;"",E64&lt;&gt;"")),1,""))</f>
        <v/>
      </c>
      <c r="U64" s="36" t="str">
        <f aca="false">IF(N64="","",IF(C64="",1,""))</f>
        <v/>
      </c>
      <c r="V64" s="36" t="n">
        <f aca="false">IF(N64="","",_xlfn.IFNA(VLOOKUP(F64,TabelleFisse!$B$33:$C$34,2,0),1))</f>
        <v>0</v>
      </c>
      <c r="W64" s="36" t="str">
        <f aca="false">IF(N64="","",_xlfn.IFNA(IF(VLOOKUP(CONCATENATE(N64," SI"),AC$10:AC$1203,1,0)=CONCATENATE(N64," SI"),"",1),1))</f>
        <v/>
      </c>
      <c r="Y64" s="36" t="str">
        <f aca="false">IF(OR(N64="",G64=""),"",_xlfn.IFNA(VLOOKUP(H64,TabelleFisse!$B$25:$C$29,2,0),1))</f>
        <v/>
      </c>
      <c r="Z64" s="36" t="str">
        <f aca="false">IF(AND(G64="",H64&lt;&gt;""),1,"")</f>
        <v/>
      </c>
      <c r="AA64" s="36" t="str">
        <f aca="false">IF(N64="","",IF(COUNTIF(AD$10:AD$1203,AD64)=1,1,""))</f>
        <v/>
      </c>
      <c r="AC64" s="37" t="str">
        <f aca="false">IF(N64="","",CONCATENATE(N64," ",F64))</f>
        <v>L055 SI</v>
      </c>
      <c r="AD64" s="37" t="str">
        <f aca="false">IF(OR(N64="",CONCATENATE(G64,H64)=""),"",CONCATENATE(N64," ",G64))</f>
        <v/>
      </c>
      <c r="AE64" s="37" t="str">
        <f aca="false">IF(K64=1,CONCATENATE(N64," ",1),"")</f>
        <v/>
      </c>
    </row>
    <row r="65" customFormat="false" ht="32.25" hidden="false" customHeight="true" outlineLevel="0" collapsed="false">
      <c r="A65" s="21" t="str">
        <f aca="false">IF(J65="","",J65)</f>
        <v>ERRORI / ANOMALIE</v>
      </c>
      <c r="B65" s="57" t="s">
        <v>1080</v>
      </c>
      <c r="C65" s="44" t="s">
        <v>1081</v>
      </c>
      <c r="D65" s="42" t="s">
        <v>1082</v>
      </c>
      <c r="E65" s="42"/>
      <c r="F65" s="64" t="s">
        <v>917</v>
      </c>
      <c r="G65" s="42"/>
      <c r="H65" s="42"/>
      <c r="J65" s="20" t="str">
        <f aca="false">IF(AND(K65="",L65="",N65=""),"",IF(OR(K65=1,L65=1),"ERRORI / ANOMALIE","OK"))</f>
        <v>ERRORI / ANOMALIE</v>
      </c>
      <c r="K65" s="20" t="str">
        <f aca="false">IF(N65="","",IF(SUM(Q65:AA65)&gt;0,1,""))</f>
        <v/>
      </c>
      <c r="L65" s="20" t="n">
        <f aca="false">IF(N65="","",IF(_xlfn.IFNA(VLOOKUP(CONCATENATE(N65," ",1),Lotti!AS$7:AT$601,2,0),1)=1,"",1))</f>
        <v>1</v>
      </c>
      <c r="N65" s="36" t="str">
        <f aca="false">TRIM(B65)</f>
        <v>L056</v>
      </c>
      <c r="O65" s="36"/>
      <c r="P65" s="36" t="str">
        <f aca="false">IF(K65="","",1)</f>
        <v/>
      </c>
      <c r="Q65" s="36" t="n">
        <f aca="false">IF(N65="","",_xlfn.IFNA(VLOOKUP(N65,Lotti!C$7:D$1000,2,0),1))</f>
        <v>0</v>
      </c>
      <c r="S65" s="36" t="str">
        <f aca="false">IF(N65="","",IF(OR(AND(E65="",LEN(TRIM(D65))&lt;&gt;11,LEN(TRIM(D65))&lt;&gt;16),AND(D65="",E65=""),AND(D65&lt;&gt;"",E65&lt;&gt;"")),1,""))</f>
        <v/>
      </c>
      <c r="U65" s="36" t="str">
        <f aca="false">IF(N65="","",IF(C65="",1,""))</f>
        <v/>
      </c>
      <c r="V65" s="36" t="n">
        <f aca="false">IF(N65="","",_xlfn.IFNA(VLOOKUP(F65,TabelleFisse!$B$33:$C$34,2,0),1))</f>
        <v>0</v>
      </c>
      <c r="W65" s="36" t="str">
        <f aca="false">IF(N65="","",_xlfn.IFNA(IF(VLOOKUP(CONCATENATE(N65," SI"),AC$10:AC$1203,1,0)=CONCATENATE(N65," SI"),"",1),1))</f>
        <v/>
      </c>
      <c r="Y65" s="36" t="str">
        <f aca="false">IF(OR(N65="",G65=""),"",_xlfn.IFNA(VLOOKUP(H65,TabelleFisse!$B$25:$C$29,2,0),1))</f>
        <v/>
      </c>
      <c r="Z65" s="36" t="str">
        <f aca="false">IF(AND(G65="",H65&lt;&gt;""),1,"")</f>
        <v/>
      </c>
      <c r="AA65" s="36" t="str">
        <f aca="false">IF(N65="","",IF(COUNTIF(AD$10:AD$1203,AD65)=1,1,""))</f>
        <v/>
      </c>
      <c r="AC65" s="37" t="str">
        <f aca="false">IF(N65="","",CONCATENATE(N65," ",F65))</f>
        <v>L056 SI</v>
      </c>
      <c r="AD65" s="37" t="str">
        <f aca="false">IF(OR(N65="",CONCATENATE(G65,H65)=""),"",CONCATENATE(N65," ",G65))</f>
        <v/>
      </c>
      <c r="AE65" s="37" t="str">
        <f aca="false">IF(K65=1,CONCATENATE(N65," ",1),"")</f>
        <v/>
      </c>
    </row>
    <row r="66" customFormat="false" ht="32.25" hidden="false" customHeight="true" outlineLevel="0" collapsed="false">
      <c r="A66" s="21" t="str">
        <f aca="false">IF(J66="","",J66)</f>
        <v>ERRORI / ANOMALIE</v>
      </c>
      <c r="B66" s="57" t="s">
        <v>1083</v>
      </c>
      <c r="C66" s="44" t="s">
        <v>1084</v>
      </c>
      <c r="D66" s="42" t="s">
        <v>1085</v>
      </c>
      <c r="E66" s="42"/>
      <c r="F66" s="64" t="s">
        <v>917</v>
      </c>
      <c r="G66" s="42"/>
      <c r="H66" s="42"/>
      <c r="J66" s="20" t="str">
        <f aca="false">IF(AND(K66="",L66="",N66=""),"",IF(OR(K66=1,L66=1),"ERRORI / ANOMALIE","OK"))</f>
        <v>ERRORI / ANOMALIE</v>
      </c>
      <c r="K66" s="20" t="str">
        <f aca="false">IF(N66="","",IF(SUM(Q66:AA66)&gt;0,1,""))</f>
        <v/>
      </c>
      <c r="L66" s="20" t="n">
        <f aca="false">IF(N66="","",IF(_xlfn.IFNA(VLOOKUP(CONCATENATE(N66," ",1),Lotti!AS$7:AT$601,2,0),1)=1,"",1))</f>
        <v>1</v>
      </c>
      <c r="N66" s="36" t="str">
        <f aca="false">TRIM(B66)</f>
        <v>L057</v>
      </c>
      <c r="O66" s="36"/>
      <c r="P66" s="36" t="str">
        <f aca="false">IF(K66="","",1)</f>
        <v/>
      </c>
      <c r="Q66" s="36" t="n">
        <f aca="false">IF(N66="","",_xlfn.IFNA(VLOOKUP(N66,Lotti!C$7:D$1000,2,0),1))</f>
        <v>0</v>
      </c>
      <c r="S66" s="36" t="str">
        <f aca="false">IF(N66="","",IF(OR(AND(E66="",LEN(TRIM(D66))&lt;&gt;11,LEN(TRIM(D66))&lt;&gt;16),AND(D66="",E66=""),AND(D66&lt;&gt;"",E66&lt;&gt;"")),1,""))</f>
        <v/>
      </c>
      <c r="U66" s="36" t="str">
        <f aca="false">IF(N66="","",IF(C66="",1,""))</f>
        <v/>
      </c>
      <c r="V66" s="36" t="n">
        <f aca="false">IF(N66="","",_xlfn.IFNA(VLOOKUP(F66,TabelleFisse!$B$33:$C$34,2,0),1))</f>
        <v>0</v>
      </c>
      <c r="W66" s="36" t="str">
        <f aca="false">IF(N66="","",_xlfn.IFNA(IF(VLOOKUP(CONCATENATE(N66," SI"),AC$10:AC$1203,1,0)=CONCATENATE(N66," SI"),"",1),1))</f>
        <v/>
      </c>
      <c r="Y66" s="36" t="str">
        <f aca="false">IF(OR(N66="",G66=""),"",_xlfn.IFNA(VLOOKUP(H66,TabelleFisse!$B$25:$C$29,2,0),1))</f>
        <v/>
      </c>
      <c r="Z66" s="36" t="str">
        <f aca="false">IF(AND(G66="",H66&lt;&gt;""),1,"")</f>
        <v/>
      </c>
      <c r="AA66" s="36" t="str">
        <f aca="false">IF(N66="","",IF(COUNTIF(AD$10:AD$1203,AD66)=1,1,""))</f>
        <v/>
      </c>
      <c r="AC66" s="37" t="str">
        <f aca="false">IF(N66="","",CONCATENATE(N66," ",F66))</f>
        <v>L057 SI</v>
      </c>
      <c r="AD66" s="37" t="str">
        <f aca="false">IF(OR(N66="",CONCATENATE(G66,H66)=""),"",CONCATENATE(N66," ",G66))</f>
        <v/>
      </c>
      <c r="AE66" s="37" t="str">
        <f aca="false">IF(K66=1,CONCATENATE(N66," ",1),"")</f>
        <v/>
      </c>
    </row>
    <row r="67" customFormat="false" ht="32.25" hidden="false" customHeight="true" outlineLevel="0" collapsed="false">
      <c r="A67" s="21" t="str">
        <f aca="false">IF(J67="","",J67)</f>
        <v>ERRORI / ANOMALIE</v>
      </c>
      <c r="B67" s="57" t="s">
        <v>1086</v>
      </c>
      <c r="C67" s="44" t="s">
        <v>1087</v>
      </c>
      <c r="D67" s="42" t="s">
        <v>1088</v>
      </c>
      <c r="E67" s="42"/>
      <c r="F67" s="64" t="s">
        <v>917</v>
      </c>
      <c r="G67" s="42"/>
      <c r="H67" s="42"/>
      <c r="J67" s="20" t="str">
        <f aca="false">IF(AND(K67="",L67="",N67=""),"",IF(OR(K67=1,L67=1),"ERRORI / ANOMALIE","OK"))</f>
        <v>ERRORI / ANOMALIE</v>
      </c>
      <c r="K67" s="20" t="str">
        <f aca="false">IF(N67="","",IF(SUM(Q67:AA67)&gt;0,1,""))</f>
        <v/>
      </c>
      <c r="L67" s="20" t="n">
        <f aca="false">IF(N67="","",IF(_xlfn.IFNA(VLOOKUP(CONCATENATE(N67," ",1),Lotti!AS$7:AT$601,2,0),1)=1,"",1))</f>
        <v>1</v>
      </c>
      <c r="N67" s="36" t="str">
        <f aca="false">TRIM(B67)</f>
        <v>L058</v>
      </c>
      <c r="O67" s="36"/>
      <c r="P67" s="36" t="str">
        <f aca="false">IF(K67="","",1)</f>
        <v/>
      </c>
      <c r="Q67" s="36" t="n">
        <f aca="false">IF(N67="","",_xlfn.IFNA(VLOOKUP(N67,Lotti!C$7:D$1000,2,0),1))</f>
        <v>0</v>
      </c>
      <c r="S67" s="36" t="str">
        <f aca="false">IF(N67="","",IF(OR(AND(E67="",LEN(TRIM(D67))&lt;&gt;11,LEN(TRIM(D67))&lt;&gt;16),AND(D67="",E67=""),AND(D67&lt;&gt;"",E67&lt;&gt;"")),1,""))</f>
        <v/>
      </c>
      <c r="U67" s="36" t="str">
        <f aca="false">IF(N67="","",IF(C67="",1,""))</f>
        <v/>
      </c>
      <c r="V67" s="36" t="n">
        <f aca="false">IF(N67="","",_xlfn.IFNA(VLOOKUP(F67,TabelleFisse!$B$33:$C$34,2,0),1))</f>
        <v>0</v>
      </c>
      <c r="W67" s="36" t="str">
        <f aca="false">IF(N67="","",_xlfn.IFNA(IF(VLOOKUP(CONCATENATE(N67," SI"),AC$10:AC$1203,1,0)=CONCATENATE(N67," SI"),"",1),1))</f>
        <v/>
      </c>
      <c r="Y67" s="36" t="str">
        <f aca="false">IF(OR(N67="",G67=""),"",_xlfn.IFNA(VLOOKUP(H67,TabelleFisse!$B$25:$C$29,2,0),1))</f>
        <v/>
      </c>
      <c r="Z67" s="36" t="str">
        <f aca="false">IF(AND(G67="",H67&lt;&gt;""),1,"")</f>
        <v/>
      </c>
      <c r="AA67" s="36" t="str">
        <f aca="false">IF(N67="","",IF(COUNTIF(AD$10:AD$1203,AD67)=1,1,""))</f>
        <v/>
      </c>
      <c r="AC67" s="37" t="str">
        <f aca="false">IF(N67="","",CONCATENATE(N67," ",F67))</f>
        <v>L058 SI</v>
      </c>
      <c r="AD67" s="37" t="str">
        <f aca="false">IF(OR(N67="",CONCATENATE(G67,H67)=""),"",CONCATENATE(N67," ",G67))</f>
        <v/>
      </c>
      <c r="AE67" s="37" t="str">
        <f aca="false">IF(K67=1,CONCATENATE(N67," ",1),"")</f>
        <v/>
      </c>
    </row>
    <row r="68" customFormat="false" ht="32.25" hidden="false" customHeight="true" outlineLevel="0" collapsed="false">
      <c r="A68" s="21" t="str">
        <f aca="false">IF(J68="","",J68)</f>
        <v>ERRORI / ANOMALIE</v>
      </c>
      <c r="B68" s="57" t="s">
        <v>1089</v>
      </c>
      <c r="C68" s="44" t="s">
        <v>1090</v>
      </c>
      <c r="D68" s="42" t="s">
        <v>1091</v>
      </c>
      <c r="E68" s="42"/>
      <c r="F68" s="64" t="s">
        <v>917</v>
      </c>
      <c r="G68" s="42"/>
      <c r="H68" s="42"/>
      <c r="J68" s="20" t="str">
        <f aca="false">IF(AND(K68="",L68="",N68=""),"",IF(OR(K68=1,L68=1),"ERRORI / ANOMALIE","OK"))</f>
        <v>ERRORI / ANOMALIE</v>
      </c>
      <c r="K68" s="20" t="str">
        <f aca="false">IF(N68="","",IF(SUM(Q68:AA68)&gt;0,1,""))</f>
        <v/>
      </c>
      <c r="L68" s="20" t="n">
        <f aca="false">IF(N68="","",IF(_xlfn.IFNA(VLOOKUP(CONCATENATE(N68," ",1),Lotti!AS$7:AT$601,2,0),1)=1,"",1))</f>
        <v>1</v>
      </c>
      <c r="N68" s="36" t="str">
        <f aca="false">TRIM(B68)</f>
        <v>L059</v>
      </c>
      <c r="O68" s="36"/>
      <c r="P68" s="36" t="str">
        <f aca="false">IF(K68="","",1)</f>
        <v/>
      </c>
      <c r="Q68" s="36" t="n">
        <f aca="false">IF(N68="","",_xlfn.IFNA(VLOOKUP(N68,Lotti!C$7:D$1000,2,0),1))</f>
        <v>0</v>
      </c>
      <c r="S68" s="36" t="str">
        <f aca="false">IF(N68="","",IF(OR(AND(E68="",LEN(TRIM(D68))&lt;&gt;11,LEN(TRIM(D68))&lt;&gt;16),AND(D68="",E68=""),AND(D68&lt;&gt;"",E68&lt;&gt;"")),1,""))</f>
        <v/>
      </c>
      <c r="U68" s="36" t="str">
        <f aca="false">IF(N68="","",IF(C68="",1,""))</f>
        <v/>
      </c>
      <c r="V68" s="36" t="n">
        <f aca="false">IF(N68="","",_xlfn.IFNA(VLOOKUP(F68,TabelleFisse!$B$33:$C$34,2,0),1))</f>
        <v>0</v>
      </c>
      <c r="W68" s="36" t="str">
        <f aca="false">IF(N68="","",_xlfn.IFNA(IF(VLOOKUP(CONCATENATE(N68," SI"),AC$10:AC$1203,1,0)=CONCATENATE(N68," SI"),"",1),1))</f>
        <v/>
      </c>
      <c r="Y68" s="36" t="str">
        <f aca="false">IF(OR(N68="",G68=""),"",_xlfn.IFNA(VLOOKUP(H68,TabelleFisse!$B$25:$C$29,2,0),1))</f>
        <v/>
      </c>
      <c r="Z68" s="36" t="str">
        <f aca="false">IF(AND(G68="",H68&lt;&gt;""),1,"")</f>
        <v/>
      </c>
      <c r="AA68" s="36" t="str">
        <f aca="false">IF(N68="","",IF(COUNTIF(AD$10:AD$1203,AD68)=1,1,""))</f>
        <v/>
      </c>
      <c r="AC68" s="37" t="str">
        <f aca="false">IF(N68="","",CONCATENATE(N68," ",F68))</f>
        <v>L059 SI</v>
      </c>
      <c r="AD68" s="37" t="str">
        <f aca="false">IF(OR(N68="",CONCATENATE(G68,H68)=""),"",CONCATENATE(N68," ",G68))</f>
        <v/>
      </c>
      <c r="AE68" s="37" t="str">
        <f aca="false">IF(K68=1,CONCATENATE(N68," ",1),"")</f>
        <v/>
      </c>
    </row>
    <row r="69" customFormat="false" ht="32.25" hidden="false" customHeight="true" outlineLevel="0" collapsed="false">
      <c r="A69" s="21" t="str">
        <f aca="false">IF(J69="","",J69)</f>
        <v>ERRORI / ANOMALIE</v>
      </c>
      <c r="B69" s="57" t="s">
        <v>1092</v>
      </c>
      <c r="C69" s="44" t="s">
        <v>1093</v>
      </c>
      <c r="D69" s="42" t="s">
        <v>1094</v>
      </c>
      <c r="E69" s="42"/>
      <c r="F69" s="64" t="s">
        <v>917</v>
      </c>
      <c r="G69" s="42"/>
      <c r="H69" s="42"/>
      <c r="J69" s="20" t="str">
        <f aca="false">IF(AND(K69="",L69="",N69=""),"",IF(OR(K69=1,L69=1),"ERRORI / ANOMALIE","OK"))</f>
        <v>ERRORI / ANOMALIE</v>
      </c>
      <c r="K69" s="20" t="str">
        <f aca="false">IF(N69="","",IF(SUM(Q69:AA69)&gt;0,1,""))</f>
        <v/>
      </c>
      <c r="L69" s="20" t="n">
        <f aca="false">IF(N69="","",IF(_xlfn.IFNA(VLOOKUP(CONCATENATE(N69," ",1),Lotti!AS$7:AT$601,2,0),1)=1,"",1))</f>
        <v>1</v>
      </c>
      <c r="N69" s="36" t="str">
        <f aca="false">TRIM(B69)</f>
        <v>L060</v>
      </c>
      <c r="O69" s="36"/>
      <c r="P69" s="36" t="str">
        <f aca="false">IF(K69="","",1)</f>
        <v/>
      </c>
      <c r="Q69" s="36" t="n">
        <f aca="false">IF(N69="","",_xlfn.IFNA(VLOOKUP(N69,Lotti!C$7:D$1000,2,0),1))</f>
        <v>0</v>
      </c>
      <c r="S69" s="36" t="str">
        <f aca="false">IF(N69="","",IF(OR(AND(E69="",LEN(TRIM(D69))&lt;&gt;11,LEN(TRIM(D69))&lt;&gt;16),AND(D69="",E69=""),AND(D69&lt;&gt;"",E69&lt;&gt;"")),1,""))</f>
        <v/>
      </c>
      <c r="U69" s="36" t="str">
        <f aca="false">IF(N69="","",IF(C69="",1,""))</f>
        <v/>
      </c>
      <c r="V69" s="36" t="n">
        <f aca="false">IF(N69="","",_xlfn.IFNA(VLOOKUP(F69,TabelleFisse!$B$33:$C$34,2,0),1))</f>
        <v>0</v>
      </c>
      <c r="W69" s="36" t="str">
        <f aca="false">IF(N69="","",_xlfn.IFNA(IF(VLOOKUP(CONCATENATE(N69," SI"),AC$10:AC$1203,1,0)=CONCATENATE(N69," SI"),"",1),1))</f>
        <v/>
      </c>
      <c r="Y69" s="36" t="str">
        <f aca="false">IF(OR(N69="",G69=""),"",_xlfn.IFNA(VLOOKUP(H69,TabelleFisse!$B$25:$C$29,2,0),1))</f>
        <v/>
      </c>
      <c r="Z69" s="36" t="str">
        <f aca="false">IF(AND(G69="",H69&lt;&gt;""),1,"")</f>
        <v/>
      </c>
      <c r="AA69" s="36" t="str">
        <f aca="false">IF(N69="","",IF(COUNTIF(AD$10:AD$1203,AD69)=1,1,""))</f>
        <v/>
      </c>
      <c r="AC69" s="37" t="str">
        <f aca="false">IF(N69="","",CONCATENATE(N69," ",F69))</f>
        <v>L060 SI</v>
      </c>
      <c r="AD69" s="37" t="str">
        <f aca="false">IF(OR(N69="",CONCATENATE(G69,H69)=""),"",CONCATENATE(N69," ",G69))</f>
        <v/>
      </c>
      <c r="AE69" s="37" t="str">
        <f aca="false">IF(K69=1,CONCATENATE(N69," ",1),"")</f>
        <v/>
      </c>
    </row>
    <row r="70" customFormat="false" ht="32.25" hidden="false" customHeight="true" outlineLevel="0" collapsed="false">
      <c r="A70" s="21" t="str">
        <f aca="false">IF(J70="","",J70)</f>
        <v>ERRORI / ANOMALIE</v>
      </c>
      <c r="B70" s="57" t="s">
        <v>1095</v>
      </c>
      <c r="C70" s="44" t="s">
        <v>1096</v>
      </c>
      <c r="D70" s="42" t="s">
        <v>1097</v>
      </c>
      <c r="E70" s="42"/>
      <c r="F70" s="64" t="s">
        <v>917</v>
      </c>
      <c r="G70" s="42"/>
      <c r="H70" s="42"/>
      <c r="J70" s="20" t="str">
        <f aca="false">IF(AND(K70="",L70="",N70=""),"",IF(OR(K70=1,L70=1),"ERRORI / ANOMALIE","OK"))</f>
        <v>ERRORI / ANOMALIE</v>
      </c>
      <c r="K70" s="20" t="str">
        <f aca="false">IF(N70="","",IF(SUM(Q70:AA70)&gt;0,1,""))</f>
        <v/>
      </c>
      <c r="L70" s="20" t="n">
        <f aca="false">IF(N70="","",IF(_xlfn.IFNA(VLOOKUP(CONCATENATE(N70," ",1),Lotti!AS$7:AT$601,2,0),1)=1,"",1))</f>
        <v>1</v>
      </c>
      <c r="N70" s="36" t="str">
        <f aca="false">TRIM(B70)</f>
        <v>L061</v>
      </c>
      <c r="O70" s="36"/>
      <c r="P70" s="36" t="str">
        <f aca="false">IF(K70="","",1)</f>
        <v/>
      </c>
      <c r="Q70" s="36" t="n">
        <f aca="false">IF(N70="","",_xlfn.IFNA(VLOOKUP(N70,Lotti!C$7:D$1000,2,0),1))</f>
        <v>0</v>
      </c>
      <c r="S70" s="36" t="str">
        <f aca="false">IF(N70="","",IF(OR(AND(E70="",LEN(TRIM(D70))&lt;&gt;11,LEN(TRIM(D70))&lt;&gt;16),AND(D70="",E70=""),AND(D70&lt;&gt;"",E70&lt;&gt;"")),1,""))</f>
        <v/>
      </c>
      <c r="U70" s="36" t="str">
        <f aca="false">IF(N70="","",IF(C70="",1,""))</f>
        <v/>
      </c>
      <c r="V70" s="36" t="n">
        <f aca="false">IF(N70="","",_xlfn.IFNA(VLOOKUP(F70,TabelleFisse!$B$33:$C$34,2,0),1))</f>
        <v>0</v>
      </c>
      <c r="W70" s="36" t="str">
        <f aca="false">IF(N70="","",_xlfn.IFNA(IF(VLOOKUP(CONCATENATE(N70," SI"),AC$10:AC$1203,1,0)=CONCATENATE(N70," SI"),"",1),1))</f>
        <v/>
      </c>
      <c r="Y70" s="36" t="str">
        <f aca="false">IF(OR(N70="",G70=""),"",_xlfn.IFNA(VLOOKUP(H70,TabelleFisse!$B$25:$C$29,2,0),1))</f>
        <v/>
      </c>
      <c r="Z70" s="36" t="str">
        <f aca="false">IF(AND(G70="",H70&lt;&gt;""),1,"")</f>
        <v/>
      </c>
      <c r="AA70" s="36" t="str">
        <f aca="false">IF(N70="","",IF(COUNTIF(AD$10:AD$1203,AD70)=1,1,""))</f>
        <v/>
      </c>
      <c r="AC70" s="37" t="str">
        <f aca="false">IF(N70="","",CONCATENATE(N70," ",F70))</f>
        <v>L061 SI</v>
      </c>
      <c r="AD70" s="37" t="str">
        <f aca="false">IF(OR(N70="",CONCATENATE(G70,H70)=""),"",CONCATENATE(N70," ",G70))</f>
        <v/>
      </c>
      <c r="AE70" s="37" t="str">
        <f aca="false">IF(K70=1,CONCATENATE(N70," ",1),"")</f>
        <v/>
      </c>
    </row>
    <row r="71" customFormat="false" ht="32.25" hidden="false" customHeight="true" outlineLevel="0" collapsed="false">
      <c r="A71" s="21" t="str">
        <f aca="false">IF(J71="","",J71)</f>
        <v>ERRORI / ANOMALIE</v>
      </c>
      <c r="B71" s="57" t="s">
        <v>1098</v>
      </c>
      <c r="C71" s="44" t="s">
        <v>1099</v>
      </c>
      <c r="D71" s="42" t="s">
        <v>1100</v>
      </c>
      <c r="E71" s="42"/>
      <c r="F71" s="64" t="s">
        <v>917</v>
      </c>
      <c r="G71" s="42"/>
      <c r="H71" s="42"/>
      <c r="J71" s="20" t="str">
        <f aca="false">IF(AND(K71="",L71="",N71=""),"",IF(OR(K71=1,L71=1),"ERRORI / ANOMALIE","OK"))</f>
        <v>ERRORI / ANOMALIE</v>
      </c>
      <c r="K71" s="20" t="str">
        <f aca="false">IF(N71="","",IF(SUM(Q71:AA71)&gt;0,1,""))</f>
        <v/>
      </c>
      <c r="L71" s="20" t="n">
        <f aca="false">IF(N71="","",IF(_xlfn.IFNA(VLOOKUP(CONCATENATE(N71," ",1),Lotti!AS$7:AT$601,2,0),1)=1,"",1))</f>
        <v>1</v>
      </c>
      <c r="N71" s="36" t="str">
        <f aca="false">TRIM(B71)</f>
        <v>L062</v>
      </c>
      <c r="O71" s="36"/>
      <c r="P71" s="36" t="str">
        <f aca="false">IF(K71="","",1)</f>
        <v/>
      </c>
      <c r="Q71" s="36" t="n">
        <f aca="false">IF(N71="","",_xlfn.IFNA(VLOOKUP(N71,Lotti!C$7:D$1000,2,0),1))</f>
        <v>0</v>
      </c>
      <c r="S71" s="36" t="str">
        <f aca="false">IF(N71="","",IF(OR(AND(E71="",LEN(TRIM(D71))&lt;&gt;11,LEN(TRIM(D71))&lt;&gt;16),AND(D71="",E71=""),AND(D71&lt;&gt;"",E71&lt;&gt;"")),1,""))</f>
        <v/>
      </c>
      <c r="U71" s="36" t="str">
        <f aca="false">IF(N71="","",IF(C71="",1,""))</f>
        <v/>
      </c>
      <c r="V71" s="36" t="n">
        <f aca="false">IF(N71="","",_xlfn.IFNA(VLOOKUP(F71,TabelleFisse!$B$33:$C$34,2,0),1))</f>
        <v>0</v>
      </c>
      <c r="W71" s="36" t="str">
        <f aca="false">IF(N71="","",_xlfn.IFNA(IF(VLOOKUP(CONCATENATE(N71," SI"),AC$10:AC$1203,1,0)=CONCATENATE(N71," SI"),"",1),1))</f>
        <v/>
      </c>
      <c r="Y71" s="36" t="str">
        <f aca="false">IF(OR(N71="",G71=""),"",_xlfn.IFNA(VLOOKUP(H71,TabelleFisse!$B$25:$C$29,2,0),1))</f>
        <v/>
      </c>
      <c r="Z71" s="36" t="str">
        <f aca="false">IF(AND(G71="",H71&lt;&gt;""),1,"")</f>
        <v/>
      </c>
      <c r="AA71" s="36" t="str">
        <f aca="false">IF(N71="","",IF(COUNTIF(AD$10:AD$1203,AD71)=1,1,""))</f>
        <v/>
      </c>
      <c r="AC71" s="37" t="str">
        <f aca="false">IF(N71="","",CONCATENATE(N71," ",F71))</f>
        <v>L062 SI</v>
      </c>
      <c r="AD71" s="37" t="str">
        <f aca="false">IF(OR(N71="",CONCATENATE(G71,H71)=""),"",CONCATENATE(N71," ",G71))</f>
        <v/>
      </c>
      <c r="AE71" s="37" t="str">
        <f aca="false">IF(K71=1,CONCATENATE(N71," ",1),"")</f>
        <v/>
      </c>
    </row>
    <row r="72" customFormat="false" ht="32.25" hidden="false" customHeight="true" outlineLevel="0" collapsed="false">
      <c r="A72" s="21" t="str">
        <f aca="false">IF(J72="","",J72)</f>
        <v>ERRORI / ANOMALIE</v>
      </c>
      <c r="B72" s="57" t="s">
        <v>1101</v>
      </c>
      <c r="C72" s="44" t="s">
        <v>1102</v>
      </c>
      <c r="D72" s="42" t="s">
        <v>1103</v>
      </c>
      <c r="E72" s="42"/>
      <c r="F72" s="64" t="s">
        <v>917</v>
      </c>
      <c r="G72" s="42"/>
      <c r="H72" s="42"/>
      <c r="J72" s="20" t="str">
        <f aca="false">IF(AND(K72="",L72="",N72=""),"",IF(OR(K72=1,L72=1),"ERRORI / ANOMALIE","OK"))</f>
        <v>ERRORI / ANOMALIE</v>
      </c>
      <c r="K72" s="20" t="str">
        <f aca="false">IF(N72="","",IF(SUM(Q72:AA72)&gt;0,1,""))</f>
        <v/>
      </c>
      <c r="L72" s="20" t="n">
        <f aca="false">IF(N72="","",IF(_xlfn.IFNA(VLOOKUP(CONCATENATE(N72," ",1),Lotti!AS$7:AT$601,2,0),1)=1,"",1))</f>
        <v>1</v>
      </c>
      <c r="N72" s="36" t="str">
        <f aca="false">TRIM(B72)</f>
        <v>L063</v>
      </c>
      <c r="O72" s="36"/>
      <c r="P72" s="36" t="str">
        <f aca="false">IF(K72="","",1)</f>
        <v/>
      </c>
      <c r="Q72" s="36" t="n">
        <f aca="false">IF(N72="","",_xlfn.IFNA(VLOOKUP(N72,Lotti!C$7:D$1000,2,0),1))</f>
        <v>0</v>
      </c>
      <c r="S72" s="36" t="str">
        <f aca="false">IF(N72="","",IF(OR(AND(E72="",LEN(TRIM(D72))&lt;&gt;11,LEN(TRIM(D72))&lt;&gt;16),AND(D72="",E72=""),AND(D72&lt;&gt;"",E72&lt;&gt;"")),1,""))</f>
        <v/>
      </c>
      <c r="U72" s="36" t="str">
        <f aca="false">IF(N72="","",IF(C72="",1,""))</f>
        <v/>
      </c>
      <c r="V72" s="36" t="n">
        <f aca="false">IF(N72="","",_xlfn.IFNA(VLOOKUP(F72,TabelleFisse!$B$33:$C$34,2,0),1))</f>
        <v>0</v>
      </c>
      <c r="W72" s="36" t="str">
        <f aca="false">IF(N72="","",_xlfn.IFNA(IF(VLOOKUP(CONCATENATE(N72," SI"),AC$10:AC$1203,1,0)=CONCATENATE(N72," SI"),"",1),1))</f>
        <v/>
      </c>
      <c r="Y72" s="36" t="str">
        <f aca="false">IF(OR(N72="",G72=""),"",_xlfn.IFNA(VLOOKUP(H72,TabelleFisse!$B$25:$C$29,2,0),1))</f>
        <v/>
      </c>
      <c r="Z72" s="36" t="str">
        <f aca="false">IF(AND(G72="",H72&lt;&gt;""),1,"")</f>
        <v/>
      </c>
      <c r="AA72" s="36" t="str">
        <f aca="false">IF(N72="","",IF(COUNTIF(AD$10:AD$1203,AD72)=1,1,""))</f>
        <v/>
      </c>
      <c r="AC72" s="37" t="str">
        <f aca="false">IF(N72="","",CONCATENATE(N72," ",F72))</f>
        <v>L063 SI</v>
      </c>
      <c r="AD72" s="37" t="str">
        <f aca="false">IF(OR(N72="",CONCATENATE(G72,H72)=""),"",CONCATENATE(N72," ",G72))</f>
        <v/>
      </c>
      <c r="AE72" s="37" t="str">
        <f aca="false">IF(K72=1,CONCATENATE(N72," ",1),"")</f>
        <v/>
      </c>
    </row>
    <row r="73" customFormat="false" ht="32.25" hidden="false" customHeight="true" outlineLevel="0" collapsed="false">
      <c r="A73" s="21" t="str">
        <f aca="false">IF(J73="","",J73)</f>
        <v>ERRORI / ANOMALIE</v>
      </c>
      <c r="B73" s="57" t="s">
        <v>1104</v>
      </c>
      <c r="C73" s="44" t="s">
        <v>1105</v>
      </c>
      <c r="D73" s="63"/>
      <c r="E73" s="42" t="s">
        <v>1106</v>
      </c>
      <c r="F73" s="64" t="s">
        <v>917</v>
      </c>
      <c r="G73" s="42"/>
      <c r="H73" s="42"/>
      <c r="J73" s="20" t="str">
        <f aca="false">IF(AND(K73="",L73="",N73=""),"",IF(OR(K73=1,L73=1),"ERRORI / ANOMALIE","OK"))</f>
        <v>ERRORI / ANOMALIE</v>
      </c>
      <c r="K73" s="20" t="n">
        <f aca="false">IF(N73="","",IF(SUM(Q73:AA73)&gt;0,1,""))</f>
        <v>1</v>
      </c>
      <c r="L73" s="20" t="n">
        <f aca="false">IF(N73="","",IF(_xlfn.IFNA(VLOOKUP(CONCATENATE(N73," ",1),Lotti!AS$7:AT$601,2,0),1)=1,"",1))</f>
        <v>1</v>
      </c>
      <c r="N73" s="36" t="str">
        <f aca="false">TRIM(B73)</f>
        <v>L064</v>
      </c>
      <c r="O73" s="36"/>
      <c r="P73" s="36" t="n">
        <f aca="false">IF(K73="","",1)</f>
        <v>1</v>
      </c>
      <c r="Q73" s="36" t="n">
        <f aca="false">IF(N73="","",_xlfn.IFNA(VLOOKUP(N73,Lotti!C$7:D$1000,2,0),1))</f>
        <v>0</v>
      </c>
      <c r="S73" s="36" t="n">
        <f aca="false">IF(N73="","",IF(OR(AND(E73="",LEN(TRIM(E73))&lt;&gt;11,LEN(TRIM(E73))&lt;&gt;16),AND(E73="",E73=""),AND(E73&lt;&gt;"",E73&lt;&gt;"")),1,""))</f>
        <v>1</v>
      </c>
      <c r="U73" s="36" t="str">
        <f aca="false">IF(N73="","",IF(C73="",1,""))</f>
        <v/>
      </c>
      <c r="V73" s="36" t="n">
        <f aca="false">IF(N73="","",_xlfn.IFNA(VLOOKUP(F73,TabelleFisse!$B$33:$C$34,2,0),1))</f>
        <v>0</v>
      </c>
      <c r="W73" s="36" t="str">
        <f aca="false">IF(N73="","",_xlfn.IFNA(IF(VLOOKUP(CONCATENATE(N73," SI"),AC$10:AC$1203,1,0)=CONCATENATE(N73," SI"),"",1),1))</f>
        <v/>
      </c>
      <c r="Y73" s="36" t="str">
        <f aca="false">IF(OR(N73="",G73=""),"",_xlfn.IFNA(VLOOKUP(H73,TabelleFisse!$B$25:$C$29,2,0),1))</f>
        <v/>
      </c>
      <c r="Z73" s="36" t="str">
        <f aca="false">IF(AND(G73="",H73&lt;&gt;""),1,"")</f>
        <v/>
      </c>
      <c r="AA73" s="36" t="str">
        <f aca="false">IF(N73="","",IF(COUNTIF(AD$10:AD$1203,AD73)=1,1,""))</f>
        <v/>
      </c>
      <c r="AC73" s="37" t="str">
        <f aca="false">IF(N73="","",CONCATENATE(N73," ",F73))</f>
        <v>L064 SI</v>
      </c>
      <c r="AD73" s="37" t="str">
        <f aca="false">IF(OR(N73="",CONCATENATE(G73,H73)=""),"",CONCATENATE(N73," ",G73))</f>
        <v/>
      </c>
      <c r="AE73" s="37" t="str">
        <f aca="false">IF(K73=1,CONCATENATE(N73," ",1),"")</f>
        <v>L064 1</v>
      </c>
    </row>
    <row r="74" customFormat="false" ht="32.25" hidden="false" customHeight="true" outlineLevel="0" collapsed="false">
      <c r="A74" s="21" t="str">
        <f aca="false">IF(J74="","",J74)</f>
        <v>ERRORI / ANOMALIE</v>
      </c>
      <c r="B74" s="57" t="s">
        <v>1107</v>
      </c>
      <c r="C74" s="44" t="s">
        <v>1108</v>
      </c>
      <c r="D74" s="42" t="s">
        <v>1109</v>
      </c>
      <c r="E74" s="42"/>
      <c r="F74" s="64" t="s">
        <v>917</v>
      </c>
      <c r="G74" s="42"/>
      <c r="H74" s="42"/>
      <c r="J74" s="20" t="str">
        <f aca="false">IF(AND(K74="",L74="",N74=""),"",IF(OR(K74=1,L74=1),"ERRORI / ANOMALIE","OK"))</f>
        <v>ERRORI / ANOMALIE</v>
      </c>
      <c r="K74" s="20" t="str">
        <f aca="false">IF(N74="","",IF(SUM(Q74:AA74)&gt;0,1,""))</f>
        <v/>
      </c>
      <c r="L74" s="20" t="n">
        <f aca="false">IF(N74="","",IF(_xlfn.IFNA(VLOOKUP(CONCATENATE(N74," ",1),Lotti!AS$7:AT$601,2,0),1)=1,"",1))</f>
        <v>1</v>
      </c>
      <c r="N74" s="36" t="str">
        <f aca="false">TRIM(B74)</f>
        <v>L065</v>
      </c>
      <c r="O74" s="36"/>
      <c r="P74" s="36" t="str">
        <f aca="false">IF(K74="","",1)</f>
        <v/>
      </c>
      <c r="Q74" s="36" t="n">
        <f aca="false">IF(N74="","",_xlfn.IFNA(VLOOKUP(N74,Lotti!C$7:D$1000,2,0),1))</f>
        <v>0</v>
      </c>
      <c r="S74" s="36" t="str">
        <f aca="false">IF(N74="","",IF(OR(AND(E74="",LEN(TRIM(D74))&lt;&gt;11,LEN(TRIM(D74))&lt;&gt;16),AND(D74="",E74=""),AND(D74&lt;&gt;"",E74&lt;&gt;"")),1,""))</f>
        <v/>
      </c>
      <c r="U74" s="36" t="str">
        <f aca="false">IF(N74="","",IF(C74="",1,""))</f>
        <v/>
      </c>
      <c r="V74" s="36" t="n">
        <f aca="false">IF(N74="","",_xlfn.IFNA(VLOOKUP(F74,TabelleFisse!$B$33:$C$34,2,0),1))</f>
        <v>0</v>
      </c>
      <c r="W74" s="36" t="str">
        <f aca="false">IF(N74="","",_xlfn.IFNA(IF(VLOOKUP(CONCATENATE(N74," SI"),AC$10:AC$1203,1,0)=CONCATENATE(N74," SI"),"",1),1))</f>
        <v/>
      </c>
      <c r="Y74" s="36" t="str">
        <f aca="false">IF(OR(N74="",G74=""),"",_xlfn.IFNA(VLOOKUP(H74,TabelleFisse!$B$25:$C$29,2,0),1))</f>
        <v/>
      </c>
      <c r="Z74" s="36" t="str">
        <f aca="false">IF(AND(G74="",H74&lt;&gt;""),1,"")</f>
        <v/>
      </c>
      <c r="AA74" s="36" t="str">
        <f aca="false">IF(N74="","",IF(COUNTIF(AD$10:AD$1203,AD74)=1,1,""))</f>
        <v/>
      </c>
      <c r="AC74" s="37" t="str">
        <f aca="false">IF(N74="","",CONCATENATE(N74," ",F74))</f>
        <v>L065 SI</v>
      </c>
      <c r="AD74" s="37" t="str">
        <f aca="false">IF(OR(N74="",CONCATENATE(G74,H74)=""),"",CONCATENATE(N74," ",G74))</f>
        <v/>
      </c>
      <c r="AE74" s="37" t="str">
        <f aca="false">IF(K74=1,CONCATENATE(N74," ",1),"")</f>
        <v/>
      </c>
    </row>
    <row r="75" customFormat="false" ht="32.25" hidden="false" customHeight="true" outlineLevel="0" collapsed="false">
      <c r="A75" s="21" t="str">
        <f aca="false">IF(J75="","",J75)</f>
        <v>ERRORI / ANOMALIE</v>
      </c>
      <c r="B75" s="57" t="s">
        <v>1110</v>
      </c>
      <c r="C75" s="44" t="s">
        <v>1111</v>
      </c>
      <c r="D75" s="42" t="s">
        <v>1112</v>
      </c>
      <c r="E75" s="42"/>
      <c r="F75" s="64" t="s">
        <v>917</v>
      </c>
      <c r="G75" s="42"/>
      <c r="H75" s="42"/>
      <c r="J75" s="20" t="str">
        <f aca="false">IF(AND(K75="",L75="",N75=""),"",IF(OR(K75=1,L75=1),"ERRORI / ANOMALIE","OK"))</f>
        <v>ERRORI / ANOMALIE</v>
      </c>
      <c r="K75" s="20" t="str">
        <f aca="false">IF(N75="","",IF(SUM(Q75:AA75)&gt;0,1,""))</f>
        <v/>
      </c>
      <c r="L75" s="20" t="n">
        <f aca="false">IF(N75="","",IF(_xlfn.IFNA(VLOOKUP(CONCATENATE(N75," ",1),Lotti!AS$7:AT$601,2,0),1)=1,"",1))</f>
        <v>1</v>
      </c>
      <c r="N75" s="36" t="str">
        <f aca="false">TRIM(B75)</f>
        <v>L066</v>
      </c>
      <c r="O75" s="36"/>
      <c r="P75" s="36" t="str">
        <f aca="false">IF(K75="","",1)</f>
        <v/>
      </c>
      <c r="Q75" s="36" t="n">
        <f aca="false">IF(N75="","",_xlfn.IFNA(VLOOKUP(N75,Lotti!C$7:D$1000,2,0),1))</f>
        <v>0</v>
      </c>
      <c r="S75" s="36" t="str">
        <f aca="false">IF(N75="","",IF(OR(AND(E75="",LEN(TRIM(D75))&lt;&gt;11,LEN(TRIM(D75))&lt;&gt;16),AND(D75="",E75=""),AND(D75&lt;&gt;"",E75&lt;&gt;"")),1,""))</f>
        <v/>
      </c>
      <c r="U75" s="36" t="str">
        <f aca="false">IF(N75="","",IF(C75="",1,""))</f>
        <v/>
      </c>
      <c r="V75" s="36" t="n">
        <f aca="false">IF(N75="","",_xlfn.IFNA(VLOOKUP(F75,TabelleFisse!$B$33:$C$34,2,0),1))</f>
        <v>0</v>
      </c>
      <c r="W75" s="36" t="str">
        <f aca="false">IF(N75="","",_xlfn.IFNA(IF(VLOOKUP(CONCATENATE(N75," SI"),AC$10:AC$1203,1,0)=CONCATENATE(N75," SI"),"",1),1))</f>
        <v/>
      </c>
      <c r="Y75" s="36" t="str">
        <f aca="false">IF(OR(N75="",G75=""),"",_xlfn.IFNA(VLOOKUP(H75,TabelleFisse!$B$25:$C$29,2,0),1))</f>
        <v/>
      </c>
      <c r="Z75" s="36" t="str">
        <f aca="false">IF(AND(G75="",H75&lt;&gt;""),1,"")</f>
        <v/>
      </c>
      <c r="AA75" s="36" t="str">
        <f aca="false">IF(N75="","",IF(COUNTIF(AD$10:AD$1203,AD75)=1,1,""))</f>
        <v/>
      </c>
      <c r="AC75" s="37" t="str">
        <f aca="false">IF(N75="","",CONCATENATE(N75," ",F75))</f>
        <v>L066 SI</v>
      </c>
      <c r="AD75" s="37" t="str">
        <f aca="false">IF(OR(N75="",CONCATENATE(G75,H75)=""),"",CONCATENATE(N75," ",G75))</f>
        <v/>
      </c>
      <c r="AE75" s="37" t="str">
        <f aca="false">IF(K75=1,CONCATENATE(N75," ",1),"")</f>
        <v/>
      </c>
    </row>
    <row r="76" customFormat="false" ht="32.25" hidden="false" customHeight="true" outlineLevel="0" collapsed="false">
      <c r="A76" s="21" t="str">
        <f aca="false">IF(J76="","",J76)</f>
        <v>ERRORI / ANOMALIE</v>
      </c>
      <c r="B76" s="57" t="s">
        <v>1113</v>
      </c>
      <c r="C76" s="44" t="s">
        <v>1114</v>
      </c>
      <c r="D76" s="42" t="s">
        <v>1115</v>
      </c>
      <c r="E76" s="42"/>
      <c r="F76" s="64" t="s">
        <v>917</v>
      </c>
      <c r="G76" s="42"/>
      <c r="H76" s="42"/>
      <c r="J76" s="20" t="str">
        <f aca="false">IF(AND(K76="",L76="",N76=""),"",IF(OR(K76=1,L76=1),"ERRORI / ANOMALIE","OK"))</f>
        <v>ERRORI / ANOMALIE</v>
      </c>
      <c r="K76" s="20" t="str">
        <f aca="false">IF(N76="","",IF(SUM(Q76:AA76)&gt;0,1,""))</f>
        <v/>
      </c>
      <c r="L76" s="20" t="n">
        <f aca="false">IF(N76="","",IF(_xlfn.IFNA(VLOOKUP(CONCATENATE(N76," ",1),Lotti!AS$7:AT$601,2,0),1)=1,"",1))</f>
        <v>1</v>
      </c>
      <c r="N76" s="36" t="str">
        <f aca="false">TRIM(B76)</f>
        <v>L067</v>
      </c>
      <c r="O76" s="36"/>
      <c r="P76" s="36" t="str">
        <f aca="false">IF(K76="","",1)</f>
        <v/>
      </c>
      <c r="Q76" s="36" t="n">
        <f aca="false">IF(N76="","",_xlfn.IFNA(VLOOKUP(N76,Lotti!C$7:D$1000,2,0),1))</f>
        <v>0</v>
      </c>
      <c r="S76" s="36" t="str">
        <f aca="false">IF(N76="","",IF(OR(AND(E76="",LEN(TRIM(D76))&lt;&gt;11,LEN(TRIM(D76))&lt;&gt;16),AND(D76="",E76=""),AND(D76&lt;&gt;"",E76&lt;&gt;"")),1,""))</f>
        <v/>
      </c>
      <c r="U76" s="36" t="str">
        <f aca="false">IF(N76="","",IF(C76="",1,""))</f>
        <v/>
      </c>
      <c r="V76" s="36" t="n">
        <f aca="false">IF(N76="","",_xlfn.IFNA(VLOOKUP(F76,TabelleFisse!$B$33:$C$34,2,0),1))</f>
        <v>0</v>
      </c>
      <c r="W76" s="36" t="str">
        <f aca="false">IF(N76="","",_xlfn.IFNA(IF(VLOOKUP(CONCATENATE(N76," SI"),AC$10:AC$1203,1,0)=CONCATENATE(N76," SI"),"",1),1))</f>
        <v/>
      </c>
      <c r="Y76" s="36" t="str">
        <f aca="false">IF(OR(N76="",G76=""),"",_xlfn.IFNA(VLOOKUP(H76,TabelleFisse!$B$25:$C$29,2,0),1))</f>
        <v/>
      </c>
      <c r="Z76" s="36" t="str">
        <f aca="false">IF(AND(G76="",H76&lt;&gt;""),1,"")</f>
        <v/>
      </c>
      <c r="AA76" s="36" t="str">
        <f aca="false">IF(N76="","",IF(COUNTIF(AD$10:AD$1203,AD76)=1,1,""))</f>
        <v/>
      </c>
      <c r="AC76" s="37" t="str">
        <f aca="false">IF(N76="","",CONCATENATE(N76," ",F76))</f>
        <v>L067 SI</v>
      </c>
      <c r="AD76" s="37" t="str">
        <f aca="false">IF(OR(N76="",CONCATENATE(G76,H76)=""),"",CONCATENATE(N76," ",G76))</f>
        <v/>
      </c>
      <c r="AE76" s="37" t="str">
        <f aca="false">IF(K76=1,CONCATENATE(N76," ",1),"")</f>
        <v/>
      </c>
    </row>
    <row r="77" customFormat="false" ht="32.25" hidden="false" customHeight="true" outlineLevel="0" collapsed="false">
      <c r="A77" s="21" t="str">
        <f aca="false">IF(J77="","",J77)</f>
        <v>ERRORI / ANOMALIE</v>
      </c>
      <c r="B77" s="57" t="s">
        <v>1116</v>
      </c>
      <c r="C77" s="44" t="s">
        <v>1117</v>
      </c>
      <c r="D77" s="42" t="s">
        <v>1118</v>
      </c>
      <c r="E77" s="42"/>
      <c r="F77" s="64" t="s">
        <v>917</v>
      </c>
      <c r="G77" s="42"/>
      <c r="H77" s="42"/>
      <c r="J77" s="20" t="str">
        <f aca="false">IF(AND(K77="",L77="",N77=""),"",IF(OR(K77=1,L77=1),"ERRORI / ANOMALIE","OK"))</f>
        <v>ERRORI / ANOMALIE</v>
      </c>
      <c r="K77" s="20" t="str">
        <f aca="false">IF(N77="","",IF(SUM(Q77:AA77)&gt;0,1,""))</f>
        <v/>
      </c>
      <c r="L77" s="20" t="n">
        <f aca="false">IF(N77="","",IF(_xlfn.IFNA(VLOOKUP(CONCATENATE(N77," ",1),Lotti!AS$7:AT$601,2,0),1)=1,"",1))</f>
        <v>1</v>
      </c>
      <c r="N77" s="36" t="str">
        <f aca="false">TRIM(B77)</f>
        <v>L068</v>
      </c>
      <c r="O77" s="36"/>
      <c r="P77" s="36" t="str">
        <f aca="false">IF(K77="","",1)</f>
        <v/>
      </c>
      <c r="Q77" s="36" t="n">
        <f aca="false">IF(N77="","",_xlfn.IFNA(VLOOKUP(N77,Lotti!C$7:D$1000,2,0),1))</f>
        <v>0</v>
      </c>
      <c r="S77" s="36" t="str">
        <f aca="false">IF(N77="","",IF(OR(AND(E77="",LEN(TRIM(D77))&lt;&gt;11,LEN(TRIM(D77))&lt;&gt;16),AND(D77="",E77=""),AND(D77&lt;&gt;"",E77&lt;&gt;"")),1,""))</f>
        <v/>
      </c>
      <c r="U77" s="36" t="str">
        <f aca="false">IF(N77="","",IF(C77="",1,""))</f>
        <v/>
      </c>
      <c r="V77" s="36" t="n">
        <f aca="false">IF(N77="","",_xlfn.IFNA(VLOOKUP(F77,TabelleFisse!$B$33:$C$34,2,0),1))</f>
        <v>0</v>
      </c>
      <c r="W77" s="36" t="str">
        <f aca="false">IF(N77="","",_xlfn.IFNA(IF(VLOOKUP(CONCATENATE(N77," SI"),AC$10:AC$1203,1,0)=CONCATENATE(N77," SI"),"",1),1))</f>
        <v/>
      </c>
      <c r="Y77" s="36" t="str">
        <f aca="false">IF(OR(N77="",G77=""),"",_xlfn.IFNA(VLOOKUP(H77,TabelleFisse!$B$25:$C$29,2,0),1))</f>
        <v/>
      </c>
      <c r="Z77" s="36" t="str">
        <f aca="false">IF(AND(G77="",H77&lt;&gt;""),1,"")</f>
        <v/>
      </c>
      <c r="AA77" s="36" t="str">
        <f aca="false">IF(N77="","",IF(COUNTIF(AD$10:AD$1203,AD77)=1,1,""))</f>
        <v/>
      </c>
      <c r="AC77" s="37" t="str">
        <f aca="false">IF(N77="","",CONCATENATE(N77," ",F77))</f>
        <v>L068 SI</v>
      </c>
      <c r="AD77" s="37" t="str">
        <f aca="false">IF(OR(N77="",CONCATENATE(G77,H77)=""),"",CONCATENATE(N77," ",G77))</f>
        <v/>
      </c>
      <c r="AE77" s="37" t="str">
        <f aca="false">IF(K77=1,CONCATENATE(N77," ",1),"")</f>
        <v/>
      </c>
    </row>
    <row r="78" customFormat="false" ht="32.25" hidden="false" customHeight="true" outlineLevel="0" collapsed="false">
      <c r="A78" s="21" t="str">
        <f aca="false">IF(J78="","",J78)</f>
        <v>ERRORI / ANOMALIE</v>
      </c>
      <c r="B78" s="57" t="s">
        <v>1119</v>
      </c>
      <c r="C78" s="44" t="s">
        <v>1120</v>
      </c>
      <c r="D78" s="42" t="s">
        <v>1121</v>
      </c>
      <c r="E78" s="42"/>
      <c r="F78" s="64" t="s">
        <v>917</v>
      </c>
      <c r="G78" s="42"/>
      <c r="H78" s="42"/>
      <c r="J78" s="20" t="str">
        <f aca="false">IF(AND(K78="",L78="",N78=""),"",IF(OR(K78=1,L78=1),"ERRORI / ANOMALIE","OK"))</f>
        <v>ERRORI / ANOMALIE</v>
      </c>
      <c r="K78" s="20" t="str">
        <f aca="false">IF(N78="","",IF(SUM(Q78:AA78)&gt;0,1,""))</f>
        <v/>
      </c>
      <c r="L78" s="20" t="n">
        <f aca="false">IF(N78="","",IF(_xlfn.IFNA(VLOOKUP(CONCATENATE(N78," ",1),Lotti!AS$7:AT$601,2,0),1)=1,"",1))</f>
        <v>1</v>
      </c>
      <c r="N78" s="36" t="str">
        <f aca="false">TRIM(B78)</f>
        <v>L069</v>
      </c>
      <c r="O78" s="36"/>
      <c r="P78" s="36" t="str">
        <f aca="false">IF(K78="","",1)</f>
        <v/>
      </c>
      <c r="Q78" s="36" t="n">
        <f aca="false">IF(N78="","",_xlfn.IFNA(VLOOKUP(N78,Lotti!C$7:D$1000,2,0),1))</f>
        <v>0</v>
      </c>
      <c r="S78" s="36" t="str">
        <f aca="false">IF(N78="","",IF(OR(AND(E78="",LEN(TRIM(D78))&lt;&gt;11,LEN(TRIM(D78))&lt;&gt;16),AND(D78="",E78=""),AND(D78&lt;&gt;"",E78&lt;&gt;"")),1,""))</f>
        <v/>
      </c>
      <c r="U78" s="36" t="str">
        <f aca="false">IF(N78="","",IF(C78="",1,""))</f>
        <v/>
      </c>
      <c r="V78" s="36" t="n">
        <f aca="false">IF(N78="","",_xlfn.IFNA(VLOOKUP(F78,TabelleFisse!$B$33:$C$34,2,0),1))</f>
        <v>0</v>
      </c>
      <c r="W78" s="36" t="str">
        <f aca="false">IF(N78="","",_xlfn.IFNA(IF(VLOOKUP(CONCATENATE(N78," SI"),AC$10:AC$1203,1,0)=CONCATENATE(N78," SI"),"",1),1))</f>
        <v/>
      </c>
      <c r="Y78" s="36" t="str">
        <f aca="false">IF(OR(N78="",G78=""),"",_xlfn.IFNA(VLOOKUP(H78,TabelleFisse!$B$25:$C$29,2,0),1))</f>
        <v/>
      </c>
      <c r="Z78" s="36" t="str">
        <f aca="false">IF(AND(G78="",H78&lt;&gt;""),1,"")</f>
        <v/>
      </c>
      <c r="AA78" s="36" t="str">
        <f aca="false">IF(N78="","",IF(COUNTIF(AD$10:AD$1203,AD78)=1,1,""))</f>
        <v/>
      </c>
      <c r="AC78" s="37" t="str">
        <f aca="false">IF(N78="","",CONCATENATE(N78," ",F78))</f>
        <v>L069 SI</v>
      </c>
      <c r="AD78" s="37" t="str">
        <f aca="false">IF(OR(N78="",CONCATENATE(G78,H78)=""),"",CONCATENATE(N78," ",G78))</f>
        <v/>
      </c>
      <c r="AE78" s="37" t="str">
        <f aca="false">IF(K78=1,CONCATENATE(N78," ",1),"")</f>
        <v/>
      </c>
    </row>
    <row r="79" customFormat="false" ht="32.25" hidden="false" customHeight="true" outlineLevel="0" collapsed="false">
      <c r="A79" s="21" t="str">
        <f aca="false">IF(J79="","",J79)</f>
        <v>ERRORI / ANOMALIE</v>
      </c>
      <c r="B79" s="57" t="s">
        <v>1122</v>
      </c>
      <c r="C79" s="44" t="s">
        <v>1123</v>
      </c>
      <c r="D79" s="42" t="s">
        <v>1124</v>
      </c>
      <c r="E79" s="42"/>
      <c r="F79" s="64" t="s">
        <v>917</v>
      </c>
      <c r="G79" s="42"/>
      <c r="H79" s="42"/>
      <c r="J79" s="20" t="str">
        <f aca="false">IF(AND(K79="",L79="",N79=""),"",IF(OR(K79=1,L79=1),"ERRORI / ANOMALIE","OK"))</f>
        <v>ERRORI / ANOMALIE</v>
      </c>
      <c r="K79" s="20" t="str">
        <f aca="false">IF(N79="","",IF(SUM(Q79:AA79)&gt;0,1,""))</f>
        <v/>
      </c>
      <c r="L79" s="20" t="n">
        <f aca="false">IF(N79="","",IF(_xlfn.IFNA(VLOOKUP(CONCATENATE(N79," ",1),Lotti!AS$7:AT$601,2,0),1)=1,"",1))</f>
        <v>1</v>
      </c>
      <c r="N79" s="36" t="str">
        <f aca="false">TRIM(B79)</f>
        <v>L070</v>
      </c>
      <c r="O79" s="36"/>
      <c r="P79" s="36" t="str">
        <f aca="false">IF(K79="","",1)</f>
        <v/>
      </c>
      <c r="Q79" s="36" t="n">
        <f aca="false">IF(N79="","",_xlfn.IFNA(VLOOKUP(N79,Lotti!C$7:D$1000,2,0),1))</f>
        <v>0</v>
      </c>
      <c r="S79" s="36" t="str">
        <f aca="false">IF(N79="","",IF(OR(AND(E79="",LEN(TRIM(D79))&lt;&gt;11,LEN(TRIM(D79))&lt;&gt;16),AND(D79="",E79=""),AND(D79&lt;&gt;"",E79&lt;&gt;"")),1,""))</f>
        <v/>
      </c>
      <c r="U79" s="36" t="str">
        <f aca="false">IF(N79="","",IF(C79="",1,""))</f>
        <v/>
      </c>
      <c r="V79" s="36" t="n">
        <f aca="false">IF(N79="","",_xlfn.IFNA(VLOOKUP(F79,TabelleFisse!$B$33:$C$34,2,0),1))</f>
        <v>0</v>
      </c>
      <c r="W79" s="36" t="str">
        <f aca="false">IF(N79="","",_xlfn.IFNA(IF(VLOOKUP(CONCATENATE(N79," SI"),AC$10:AC$1203,1,0)=CONCATENATE(N79," SI"),"",1),1))</f>
        <v/>
      </c>
      <c r="Y79" s="36" t="str">
        <f aca="false">IF(OR(N79="",G79=""),"",_xlfn.IFNA(VLOOKUP(H79,TabelleFisse!$B$25:$C$29,2,0),1))</f>
        <v/>
      </c>
      <c r="Z79" s="36" t="str">
        <f aca="false">IF(AND(G79="",H79&lt;&gt;""),1,"")</f>
        <v/>
      </c>
      <c r="AA79" s="36" t="str">
        <f aca="false">IF(N79="","",IF(COUNTIF(AD$10:AD$1203,AD79)=1,1,""))</f>
        <v/>
      </c>
      <c r="AC79" s="37" t="str">
        <f aca="false">IF(N79="","",CONCATENATE(N79," ",F79))</f>
        <v>L070 SI</v>
      </c>
      <c r="AD79" s="37" t="str">
        <f aca="false">IF(OR(N79="",CONCATENATE(G79,H79)=""),"",CONCATENATE(N79," ",G79))</f>
        <v/>
      </c>
      <c r="AE79" s="37" t="str">
        <f aca="false">IF(K79=1,CONCATENATE(N79," ",1),"")</f>
        <v/>
      </c>
    </row>
    <row r="80" customFormat="false" ht="32.25" hidden="false" customHeight="true" outlineLevel="0" collapsed="false">
      <c r="A80" s="21" t="str">
        <f aca="false">IF(J80="","",J80)</f>
        <v>ERRORI / ANOMALIE</v>
      </c>
      <c r="B80" s="57" t="s">
        <v>1125</v>
      </c>
      <c r="C80" s="44" t="s">
        <v>1126</v>
      </c>
      <c r="D80" s="42" t="s">
        <v>1127</v>
      </c>
      <c r="E80" s="42"/>
      <c r="F80" s="64" t="s">
        <v>917</v>
      </c>
      <c r="G80" s="42"/>
      <c r="H80" s="42"/>
      <c r="J80" s="20" t="str">
        <f aca="false">IF(AND(K80="",L80="",N80=""),"",IF(OR(K80=1,L80=1),"ERRORI / ANOMALIE","OK"))</f>
        <v>ERRORI / ANOMALIE</v>
      </c>
      <c r="K80" s="20" t="str">
        <f aca="false">IF(N80="","",IF(SUM(Q80:AA80)&gt;0,1,""))</f>
        <v/>
      </c>
      <c r="L80" s="20" t="n">
        <f aca="false">IF(N80="","",IF(_xlfn.IFNA(VLOOKUP(CONCATENATE(N80," ",1),Lotti!AS$7:AT$601,2,0),1)=1,"",1))</f>
        <v>1</v>
      </c>
      <c r="N80" s="36" t="str">
        <f aca="false">TRIM(B80)</f>
        <v>L071</v>
      </c>
      <c r="O80" s="36"/>
      <c r="P80" s="36" t="str">
        <f aca="false">IF(K80="","",1)</f>
        <v/>
      </c>
      <c r="Q80" s="36" t="n">
        <f aca="false">IF(N80="","",_xlfn.IFNA(VLOOKUP(N80,Lotti!C$7:D$1000,2,0),1))</f>
        <v>0</v>
      </c>
      <c r="S80" s="36" t="str">
        <f aca="false">IF(N80="","",IF(OR(AND(E80="",LEN(TRIM(D80))&lt;&gt;11,LEN(TRIM(D80))&lt;&gt;16),AND(D80="",E80=""),AND(D80&lt;&gt;"",E80&lt;&gt;"")),1,""))</f>
        <v/>
      </c>
      <c r="U80" s="36" t="str">
        <f aca="false">IF(N80="","",IF(C80="",1,""))</f>
        <v/>
      </c>
      <c r="V80" s="36" t="n">
        <f aca="false">IF(N80="","",_xlfn.IFNA(VLOOKUP(F80,TabelleFisse!$B$33:$C$34,2,0),1))</f>
        <v>0</v>
      </c>
      <c r="W80" s="36" t="str">
        <f aca="false">IF(N80="","",_xlfn.IFNA(IF(VLOOKUP(CONCATENATE(N80," SI"),AC$10:AC$1203,1,0)=CONCATENATE(N80," SI"),"",1),1))</f>
        <v/>
      </c>
      <c r="Y80" s="36" t="str">
        <f aca="false">IF(OR(N80="",G80=""),"",_xlfn.IFNA(VLOOKUP(H80,TabelleFisse!$B$25:$C$29,2,0),1))</f>
        <v/>
      </c>
      <c r="Z80" s="36" t="str">
        <f aca="false">IF(AND(G80="",H80&lt;&gt;""),1,"")</f>
        <v/>
      </c>
      <c r="AA80" s="36" t="str">
        <f aca="false">IF(N80="","",IF(COUNTIF(AD$10:AD$1203,AD80)=1,1,""))</f>
        <v/>
      </c>
      <c r="AC80" s="37" t="str">
        <f aca="false">IF(N80="","",CONCATENATE(N80," ",F80))</f>
        <v>L071 SI</v>
      </c>
      <c r="AD80" s="37" t="str">
        <f aca="false">IF(OR(N80="",CONCATENATE(G80,H80)=""),"",CONCATENATE(N80," ",G80))</f>
        <v/>
      </c>
      <c r="AE80" s="37" t="str">
        <f aca="false">IF(K80=1,CONCATENATE(N80," ",1),"")</f>
        <v/>
      </c>
    </row>
    <row r="81" customFormat="false" ht="32.25" hidden="false" customHeight="true" outlineLevel="0" collapsed="false">
      <c r="A81" s="21" t="str">
        <f aca="false">IF(J81="","",J81)</f>
        <v>ERRORI / ANOMALIE</v>
      </c>
      <c r="B81" s="57" t="s">
        <v>1128</v>
      </c>
      <c r="C81" s="31" t="s">
        <v>934</v>
      </c>
      <c r="D81" s="58" t="s">
        <v>935</v>
      </c>
      <c r="E81" s="42"/>
      <c r="F81" s="64" t="s">
        <v>917</v>
      </c>
      <c r="G81" s="42"/>
      <c r="H81" s="42"/>
      <c r="J81" s="20" t="str">
        <f aca="false">IF(AND(K81="",L81="",N81=""),"",IF(OR(K81=1,L81=1),"ERRORI / ANOMALIE","OK"))</f>
        <v>ERRORI / ANOMALIE</v>
      </c>
      <c r="K81" s="20" t="str">
        <f aca="false">IF(N81="","",IF(SUM(Q81:AA81)&gt;0,1,""))</f>
        <v/>
      </c>
      <c r="L81" s="20" t="n">
        <f aca="false">IF(N81="","",IF(_xlfn.IFNA(VLOOKUP(CONCATENATE(N81," ",1),Lotti!AS$7:AT$601,2,0),1)=1,"",1))</f>
        <v>1</v>
      </c>
      <c r="N81" s="36" t="str">
        <f aca="false">TRIM(B81)</f>
        <v>L072</v>
      </c>
      <c r="O81" s="36"/>
      <c r="P81" s="36" t="str">
        <f aca="false">IF(K81="","",1)</f>
        <v/>
      </c>
      <c r="Q81" s="36" t="n">
        <f aca="false">IF(N81="","",_xlfn.IFNA(VLOOKUP(N81,Lotti!C$7:D$1000,2,0),1))</f>
        <v>0</v>
      </c>
      <c r="S81" s="36" t="str">
        <f aca="false">IF(N81="","",IF(OR(AND(E81="",LEN(TRIM(D81))&lt;&gt;11,LEN(TRIM(D81))&lt;&gt;16),AND(D81="",E81=""),AND(D81&lt;&gt;"",E81&lt;&gt;"")),1,""))</f>
        <v/>
      </c>
      <c r="U81" s="36" t="str">
        <f aca="false">IF(N81="","",IF(C81="",1,""))</f>
        <v/>
      </c>
      <c r="V81" s="36" t="n">
        <f aca="false">IF(N81="","",_xlfn.IFNA(VLOOKUP(F81,TabelleFisse!$B$33:$C$34,2,0),1))</f>
        <v>0</v>
      </c>
      <c r="W81" s="36" t="str">
        <f aca="false">IF(N81="","",_xlfn.IFNA(IF(VLOOKUP(CONCATENATE(N81," SI"),AC$10:AC$1203,1,0)=CONCATENATE(N81," SI"),"",1),1))</f>
        <v/>
      </c>
      <c r="Y81" s="36" t="str">
        <f aca="false">IF(OR(N81="",G81=""),"",_xlfn.IFNA(VLOOKUP(H81,TabelleFisse!$B$25:$C$29,2,0),1))</f>
        <v/>
      </c>
      <c r="Z81" s="36" t="str">
        <f aca="false">IF(AND(G81="",H81&lt;&gt;""),1,"")</f>
        <v/>
      </c>
      <c r="AA81" s="36" t="str">
        <f aca="false">IF(N81="","",IF(COUNTIF(AD$10:AD$1203,AD81)=1,1,""))</f>
        <v/>
      </c>
      <c r="AC81" s="37" t="str">
        <f aca="false">IF(N81="","",CONCATENATE(N81," ",F81))</f>
        <v>L072 SI</v>
      </c>
      <c r="AD81" s="37" t="str">
        <f aca="false">IF(OR(N81="",CONCATENATE(G81,H81)=""),"",CONCATENATE(N81," ",G81))</f>
        <v/>
      </c>
      <c r="AE81" s="37" t="str">
        <f aca="false">IF(K81=1,CONCATENATE(N81," ",1),"")</f>
        <v/>
      </c>
    </row>
    <row r="82" customFormat="false" ht="32.25" hidden="false" customHeight="true" outlineLevel="0" collapsed="false">
      <c r="A82" s="21" t="str">
        <f aca="false">IF(J82="","",J82)</f>
        <v>ERRORI / ANOMALIE</v>
      </c>
      <c r="B82" s="57" t="s">
        <v>1129</v>
      </c>
      <c r="C82" s="31" t="s">
        <v>1009</v>
      </c>
      <c r="D82" s="28" t="s">
        <v>1010</v>
      </c>
      <c r="E82" s="42"/>
      <c r="F82" s="64" t="s">
        <v>917</v>
      </c>
      <c r="G82" s="42"/>
      <c r="H82" s="42"/>
      <c r="J82" s="20" t="str">
        <f aca="false">IF(AND(K82="",L82="",N82=""),"",IF(OR(K82=1,L82=1),"ERRORI / ANOMALIE","OK"))</f>
        <v>ERRORI / ANOMALIE</v>
      </c>
      <c r="K82" s="20" t="str">
        <f aca="false">IF(N82="","",IF(SUM(Q82:AA82)&gt;0,1,""))</f>
        <v/>
      </c>
      <c r="L82" s="20" t="n">
        <f aca="false">IF(N82="","",IF(_xlfn.IFNA(VLOOKUP(CONCATENATE(N82," ",1),Lotti!AS$7:AT$601,2,0),1)=1,"",1))</f>
        <v>1</v>
      </c>
      <c r="N82" s="36" t="str">
        <f aca="false">TRIM(B82)</f>
        <v>L073</v>
      </c>
      <c r="O82" s="36"/>
      <c r="P82" s="36" t="str">
        <f aca="false">IF(K82="","",1)</f>
        <v/>
      </c>
      <c r="Q82" s="36" t="n">
        <f aca="false">IF(N82="","",_xlfn.IFNA(VLOOKUP(N82,Lotti!C$7:D$1000,2,0),1))</f>
        <v>0</v>
      </c>
      <c r="S82" s="36" t="str">
        <f aca="false">IF(N82="","",IF(OR(AND(E82="",LEN(TRIM(D82))&lt;&gt;11,LEN(TRIM(D82))&lt;&gt;16),AND(D82="",E82=""),AND(D82&lt;&gt;"",E82&lt;&gt;"")),1,""))</f>
        <v/>
      </c>
      <c r="U82" s="36" t="str">
        <f aca="false">IF(N82="","",IF(C82="",1,""))</f>
        <v/>
      </c>
      <c r="V82" s="36" t="n">
        <f aca="false">IF(N82="","",_xlfn.IFNA(VLOOKUP(F82,TabelleFisse!$B$33:$C$34,2,0),1))</f>
        <v>0</v>
      </c>
      <c r="W82" s="36" t="str">
        <f aca="false">IF(N82="","",_xlfn.IFNA(IF(VLOOKUP(CONCATENATE(N82," SI"),AC$10:AC$1203,1,0)=CONCATENATE(N82," SI"),"",1),1))</f>
        <v/>
      </c>
      <c r="Y82" s="36" t="str">
        <f aca="false">IF(OR(N82="",G82=""),"",_xlfn.IFNA(VLOOKUP(H82,TabelleFisse!$B$25:$C$29,2,0),1))</f>
        <v/>
      </c>
      <c r="Z82" s="36" t="str">
        <f aca="false">IF(AND(G82="",H82&lt;&gt;""),1,"")</f>
        <v/>
      </c>
      <c r="AA82" s="36" t="str">
        <f aca="false">IF(N82="","",IF(COUNTIF(AD$10:AD$1203,AD82)=1,1,""))</f>
        <v/>
      </c>
      <c r="AC82" s="37" t="str">
        <f aca="false">IF(N82="","",CONCATENATE(N82," ",F82))</f>
        <v>L073 SI</v>
      </c>
      <c r="AD82" s="37" t="str">
        <f aca="false">IF(OR(N82="",CONCATENATE(G82,H82)=""),"",CONCATENATE(N82," ",G82))</f>
        <v/>
      </c>
      <c r="AE82" s="37" t="str">
        <f aca="false">IF(K82=1,CONCATENATE(N82," ",1),"")</f>
        <v/>
      </c>
    </row>
    <row r="83" customFormat="false" ht="32.25" hidden="false" customHeight="true" outlineLevel="0" collapsed="false">
      <c r="A83" s="21" t="str">
        <f aca="false">IF(J83="","",J83)</f>
        <v>ERRORI / ANOMALIE</v>
      </c>
      <c r="B83" s="57" t="s">
        <v>1130</v>
      </c>
      <c r="C83" s="44" t="s">
        <v>1131</v>
      </c>
      <c r="D83" s="42" t="s">
        <v>1132</v>
      </c>
      <c r="E83" s="42"/>
      <c r="F83" s="64" t="s">
        <v>917</v>
      </c>
      <c r="G83" s="42"/>
      <c r="H83" s="42"/>
      <c r="J83" s="20" t="str">
        <f aca="false">IF(AND(K83="",L83="",N83=""),"",IF(OR(K83=1,L83=1),"ERRORI / ANOMALIE","OK"))</f>
        <v>ERRORI / ANOMALIE</v>
      </c>
      <c r="K83" s="20" t="str">
        <f aca="false">IF(N83="","",IF(SUM(Q83:AA83)&gt;0,1,""))</f>
        <v/>
      </c>
      <c r="L83" s="20" t="n">
        <f aca="false">IF(N83="","",IF(_xlfn.IFNA(VLOOKUP(CONCATENATE(N83," ",1),Lotti!AS$7:AT$601,2,0),1)=1,"",1))</f>
        <v>1</v>
      </c>
      <c r="N83" s="36" t="str">
        <f aca="false">TRIM(B83)</f>
        <v>L074</v>
      </c>
      <c r="O83" s="36"/>
      <c r="P83" s="36" t="str">
        <f aca="false">IF(K83="","",1)</f>
        <v/>
      </c>
      <c r="Q83" s="36" t="n">
        <f aca="false">IF(N83="","",_xlfn.IFNA(VLOOKUP(N83,Lotti!C$7:D$1000,2,0),1))</f>
        <v>0</v>
      </c>
      <c r="S83" s="36" t="str">
        <f aca="false">IF(N83="","",IF(OR(AND(E83="",LEN(TRIM(D83))&lt;&gt;11,LEN(TRIM(D83))&lt;&gt;16),AND(D83="",E83=""),AND(D83&lt;&gt;"",E83&lt;&gt;"")),1,""))</f>
        <v/>
      </c>
      <c r="U83" s="36" t="str">
        <f aca="false">IF(N83="","",IF(C83="",1,""))</f>
        <v/>
      </c>
      <c r="V83" s="36" t="n">
        <f aca="false">IF(N83="","",_xlfn.IFNA(VLOOKUP(F83,TabelleFisse!$B$33:$C$34,2,0),1))</f>
        <v>0</v>
      </c>
      <c r="W83" s="36" t="str">
        <f aca="false">IF(N83="","",_xlfn.IFNA(IF(VLOOKUP(CONCATENATE(N83," SI"),AC$10:AC$1203,1,0)=CONCATENATE(N83," SI"),"",1),1))</f>
        <v/>
      </c>
      <c r="Y83" s="36" t="str">
        <f aca="false">IF(OR(N83="",G83=""),"",_xlfn.IFNA(VLOOKUP(H83,TabelleFisse!$B$25:$C$29,2,0),1))</f>
        <v/>
      </c>
      <c r="Z83" s="36" t="str">
        <f aca="false">IF(AND(G83="",H83&lt;&gt;""),1,"")</f>
        <v/>
      </c>
      <c r="AA83" s="36" t="str">
        <f aca="false">IF(N83="","",IF(COUNTIF(AD$10:AD$1203,AD83)=1,1,""))</f>
        <v/>
      </c>
      <c r="AC83" s="37" t="str">
        <f aca="false">IF(N83="","",CONCATENATE(N83," ",F83))</f>
        <v>L074 SI</v>
      </c>
      <c r="AD83" s="37" t="str">
        <f aca="false">IF(OR(N83="",CONCATENATE(G83,H83)=""),"",CONCATENATE(N83," ",G83))</f>
        <v/>
      </c>
      <c r="AE83" s="37" t="str">
        <f aca="false">IF(K83=1,CONCATENATE(N83," ",1),"")</f>
        <v/>
      </c>
    </row>
    <row r="84" customFormat="false" ht="32.25" hidden="false" customHeight="true" outlineLevel="0" collapsed="false">
      <c r="A84" s="21" t="str">
        <f aca="false">IF(J84="","",J84)</f>
        <v>ERRORI / ANOMALIE</v>
      </c>
      <c r="B84" s="57" t="s">
        <v>1133</v>
      </c>
      <c r="C84" s="44" t="s">
        <v>1134</v>
      </c>
      <c r="D84" s="42" t="s">
        <v>1135</v>
      </c>
      <c r="E84" s="42"/>
      <c r="F84" s="64" t="s">
        <v>917</v>
      </c>
      <c r="G84" s="42"/>
      <c r="H84" s="42"/>
      <c r="J84" s="20" t="str">
        <f aca="false">IF(AND(K84="",L84="",N84=""),"",IF(OR(K84=1,L84=1),"ERRORI / ANOMALIE","OK"))</f>
        <v>ERRORI / ANOMALIE</v>
      </c>
      <c r="K84" s="20" t="str">
        <f aca="false">IF(N84="","",IF(SUM(Q84:AA84)&gt;0,1,""))</f>
        <v/>
      </c>
      <c r="L84" s="20" t="n">
        <f aca="false">IF(N84="","",IF(_xlfn.IFNA(VLOOKUP(CONCATENATE(N84," ",1),Lotti!AS$7:AT$601,2,0),1)=1,"",1))</f>
        <v>1</v>
      </c>
      <c r="N84" s="36" t="str">
        <f aca="false">TRIM(B84)</f>
        <v>L075</v>
      </c>
      <c r="O84" s="36"/>
      <c r="P84" s="36" t="str">
        <f aca="false">IF(K84="","",1)</f>
        <v/>
      </c>
      <c r="Q84" s="36" t="n">
        <f aca="false">IF(N84="","",_xlfn.IFNA(VLOOKUP(N84,Lotti!C$7:D$1000,2,0),1))</f>
        <v>0</v>
      </c>
      <c r="S84" s="36" t="str">
        <f aca="false">IF(N84="","",IF(OR(AND(E84="",LEN(TRIM(D84))&lt;&gt;11,LEN(TRIM(D84))&lt;&gt;16),AND(D84="",E84=""),AND(D84&lt;&gt;"",E84&lt;&gt;"")),1,""))</f>
        <v/>
      </c>
      <c r="U84" s="36" t="str">
        <f aca="false">IF(N84="","",IF(C84="",1,""))</f>
        <v/>
      </c>
      <c r="V84" s="36" t="n">
        <f aca="false">IF(N84="","",_xlfn.IFNA(VLOOKUP(F84,TabelleFisse!$B$33:$C$34,2,0),1))</f>
        <v>0</v>
      </c>
      <c r="W84" s="36" t="str">
        <f aca="false">IF(N84="","",_xlfn.IFNA(IF(VLOOKUP(CONCATENATE(N84," SI"),AC$10:AC$1203,1,0)=CONCATENATE(N84," SI"),"",1),1))</f>
        <v/>
      </c>
      <c r="Y84" s="36" t="str">
        <f aca="false">IF(OR(N84="",G84=""),"",_xlfn.IFNA(VLOOKUP(H84,TabelleFisse!$B$25:$C$29,2,0),1))</f>
        <v/>
      </c>
      <c r="Z84" s="36" t="str">
        <f aca="false">IF(AND(G84="",H84&lt;&gt;""),1,"")</f>
        <v/>
      </c>
      <c r="AA84" s="36" t="str">
        <f aca="false">IF(N84="","",IF(COUNTIF(AD$10:AD$1203,AD84)=1,1,""))</f>
        <v/>
      </c>
      <c r="AC84" s="37" t="str">
        <f aca="false">IF(N84="","",CONCATENATE(N84," ",F84))</f>
        <v>L075 SI</v>
      </c>
      <c r="AD84" s="37" t="str">
        <f aca="false">IF(OR(N84="",CONCATENATE(G84,H84)=""),"",CONCATENATE(N84," ",G84))</f>
        <v/>
      </c>
      <c r="AE84" s="37" t="str">
        <f aca="false">IF(K84=1,CONCATENATE(N84," ",1),"")</f>
        <v/>
      </c>
    </row>
    <row r="85" customFormat="false" ht="32.25" hidden="false" customHeight="true" outlineLevel="0" collapsed="false">
      <c r="A85" s="21" t="str">
        <f aca="false">IF(J85="","",J85)</f>
        <v>ERRORI / ANOMALIE</v>
      </c>
      <c r="B85" s="57" t="s">
        <v>1136</v>
      </c>
      <c r="C85" s="31" t="s">
        <v>1054</v>
      </c>
      <c r="D85" s="28" t="s">
        <v>1055</v>
      </c>
      <c r="E85" s="42"/>
      <c r="F85" s="64" t="s">
        <v>917</v>
      </c>
      <c r="G85" s="42"/>
      <c r="H85" s="42"/>
      <c r="J85" s="20" t="str">
        <f aca="false">IF(AND(K85="",L85="",N85=""),"",IF(OR(K85=1,L85=1),"ERRORI / ANOMALIE","OK"))</f>
        <v>ERRORI / ANOMALIE</v>
      </c>
      <c r="K85" s="20" t="str">
        <f aca="false">IF(N85="","",IF(SUM(Q85:AA85)&gt;0,1,""))</f>
        <v/>
      </c>
      <c r="L85" s="20" t="n">
        <f aca="false">IF(N85="","",IF(_xlfn.IFNA(VLOOKUP(CONCATENATE(N85," ",1),Lotti!AS$7:AT$601,2,0),1)=1,"",1))</f>
        <v>1</v>
      </c>
      <c r="N85" s="36" t="str">
        <f aca="false">TRIM(B85)</f>
        <v>L076</v>
      </c>
      <c r="O85" s="36"/>
      <c r="P85" s="36" t="str">
        <f aca="false">IF(K85="","",1)</f>
        <v/>
      </c>
      <c r="Q85" s="36" t="n">
        <f aca="false">IF(N85="","",_xlfn.IFNA(VLOOKUP(N85,Lotti!C$7:D$1000,2,0),1))</f>
        <v>0</v>
      </c>
      <c r="S85" s="36" t="str">
        <f aca="false">IF(N85="","",IF(OR(AND(E85="",LEN(TRIM(D85))&lt;&gt;11,LEN(TRIM(D85))&lt;&gt;16),AND(D85="",E85=""),AND(D85&lt;&gt;"",E85&lt;&gt;"")),1,""))</f>
        <v/>
      </c>
      <c r="U85" s="36" t="str">
        <f aca="false">IF(N85="","",IF(C85="",1,""))</f>
        <v/>
      </c>
      <c r="V85" s="36" t="n">
        <f aca="false">IF(N85="","",_xlfn.IFNA(VLOOKUP(F85,TabelleFisse!$B$33:$C$34,2,0),1))</f>
        <v>0</v>
      </c>
      <c r="W85" s="36" t="str">
        <f aca="false">IF(N85="","",_xlfn.IFNA(IF(VLOOKUP(CONCATENATE(N85," SI"),AC$10:AC$1203,1,0)=CONCATENATE(N85," SI"),"",1),1))</f>
        <v/>
      </c>
      <c r="Y85" s="36" t="str">
        <f aca="false">IF(OR(N85="",G85=""),"",_xlfn.IFNA(VLOOKUP(H85,TabelleFisse!$B$25:$C$29,2,0),1))</f>
        <v/>
      </c>
      <c r="Z85" s="36" t="str">
        <f aca="false">IF(AND(G85="",H85&lt;&gt;""),1,"")</f>
        <v/>
      </c>
      <c r="AA85" s="36" t="str">
        <f aca="false">IF(N85="","",IF(COUNTIF(AD$10:AD$1203,AD85)=1,1,""))</f>
        <v/>
      </c>
      <c r="AC85" s="37" t="str">
        <f aca="false">IF(N85="","",CONCATENATE(N85," ",F85))</f>
        <v>L076 SI</v>
      </c>
      <c r="AD85" s="37" t="str">
        <f aca="false">IF(OR(N85="",CONCATENATE(G85,H85)=""),"",CONCATENATE(N85," ",G85))</f>
        <v/>
      </c>
      <c r="AE85" s="37" t="str">
        <f aca="false">IF(K85=1,CONCATENATE(N85," ",1),"")</f>
        <v/>
      </c>
    </row>
    <row r="86" customFormat="false" ht="32.25" hidden="false" customHeight="true" outlineLevel="0" collapsed="false">
      <c r="A86" s="21" t="str">
        <f aca="false">IF(J86="","",J86)</f>
        <v>ERRORI / ANOMALIE</v>
      </c>
      <c r="B86" s="57" t="s">
        <v>1137</v>
      </c>
      <c r="C86" s="44" t="s">
        <v>1075</v>
      </c>
      <c r="D86" s="42" t="s">
        <v>1076</v>
      </c>
      <c r="E86" s="42"/>
      <c r="F86" s="64" t="s">
        <v>917</v>
      </c>
      <c r="G86" s="42"/>
      <c r="H86" s="42"/>
      <c r="J86" s="20" t="str">
        <f aca="false">IF(AND(K86="",L86="",N86=""),"",IF(OR(K86=1,L86=1),"ERRORI / ANOMALIE","OK"))</f>
        <v>ERRORI / ANOMALIE</v>
      </c>
      <c r="K86" s="20" t="str">
        <f aca="false">IF(N86="","",IF(SUM(Q86:AA86)&gt;0,1,""))</f>
        <v/>
      </c>
      <c r="L86" s="20" t="n">
        <f aca="false">IF(N86="","",IF(_xlfn.IFNA(VLOOKUP(CONCATENATE(N86," ",1),Lotti!AS$7:AT$601,2,0),1)=1,"",1))</f>
        <v>1</v>
      </c>
      <c r="N86" s="36" t="str">
        <f aca="false">TRIM(B86)</f>
        <v>L077</v>
      </c>
      <c r="O86" s="36"/>
      <c r="P86" s="36" t="str">
        <f aca="false">IF(K86="","",1)</f>
        <v/>
      </c>
      <c r="Q86" s="36" t="n">
        <f aca="false">IF(N86="","",_xlfn.IFNA(VLOOKUP(N86,Lotti!C$7:D$1000,2,0),1))</f>
        <v>0</v>
      </c>
      <c r="S86" s="36" t="str">
        <f aca="false">IF(N86="","",IF(OR(AND(E86="",LEN(TRIM(D86))&lt;&gt;11,LEN(TRIM(D86))&lt;&gt;16),AND(D86="",E86=""),AND(D86&lt;&gt;"",E86&lt;&gt;"")),1,""))</f>
        <v/>
      </c>
      <c r="U86" s="36" t="str">
        <f aca="false">IF(N86="","",IF(C86="",1,""))</f>
        <v/>
      </c>
      <c r="V86" s="36" t="n">
        <f aca="false">IF(N86="","",_xlfn.IFNA(VLOOKUP(F86,TabelleFisse!$B$33:$C$34,2,0),1))</f>
        <v>0</v>
      </c>
      <c r="W86" s="36" t="str">
        <f aca="false">IF(N86="","",_xlfn.IFNA(IF(VLOOKUP(CONCATENATE(N86," SI"),AC$10:AC$1203,1,0)=CONCATENATE(N86," SI"),"",1),1))</f>
        <v/>
      </c>
      <c r="Y86" s="36" t="str">
        <f aca="false">IF(OR(N86="",G86=""),"",_xlfn.IFNA(VLOOKUP(H86,TabelleFisse!$B$25:$C$29,2,0),1))</f>
        <v/>
      </c>
      <c r="Z86" s="36" t="str">
        <f aca="false">IF(AND(G86="",H86&lt;&gt;""),1,"")</f>
        <v/>
      </c>
      <c r="AA86" s="36" t="str">
        <f aca="false">IF(N86="","",IF(COUNTIF(AD$10:AD$1203,AD86)=1,1,""))</f>
        <v/>
      </c>
      <c r="AC86" s="37" t="str">
        <f aca="false">IF(N86="","",CONCATENATE(N86," ",F86))</f>
        <v>L077 SI</v>
      </c>
      <c r="AD86" s="37" t="str">
        <f aca="false">IF(OR(N86="",CONCATENATE(G86,H86)=""),"",CONCATENATE(N86," ",G86))</f>
        <v/>
      </c>
      <c r="AE86" s="37" t="str">
        <f aca="false">IF(K86=1,CONCATENATE(N86," ",1),"")</f>
        <v/>
      </c>
    </row>
    <row r="87" customFormat="false" ht="32.25" hidden="false" customHeight="true" outlineLevel="0" collapsed="false">
      <c r="A87" s="21" t="str">
        <f aca="false">IF(J87="","",J87)</f>
        <v>ERRORI / ANOMALIE</v>
      </c>
      <c r="B87" s="57" t="s">
        <v>1138</v>
      </c>
      <c r="C87" s="44" t="s">
        <v>1139</v>
      </c>
      <c r="D87" s="42" t="s">
        <v>1140</v>
      </c>
      <c r="E87" s="42"/>
      <c r="F87" s="64" t="s">
        <v>917</v>
      </c>
      <c r="G87" s="42"/>
      <c r="H87" s="42"/>
      <c r="J87" s="20" t="str">
        <f aca="false">IF(AND(K87="",L87="",N87=""),"",IF(OR(K87=1,L87=1),"ERRORI / ANOMALIE","OK"))</f>
        <v>ERRORI / ANOMALIE</v>
      </c>
      <c r="K87" s="20" t="str">
        <f aca="false">IF(N87="","",IF(SUM(Q87:AA87)&gt;0,1,""))</f>
        <v/>
      </c>
      <c r="L87" s="20" t="n">
        <f aca="false">IF(N87="","",IF(_xlfn.IFNA(VLOOKUP(CONCATENATE(N87," ",1),Lotti!AS$7:AT$601,2,0),1)=1,"",1))</f>
        <v>1</v>
      </c>
      <c r="N87" s="36" t="str">
        <f aca="false">TRIM(B87)</f>
        <v>L078</v>
      </c>
      <c r="O87" s="36"/>
      <c r="P87" s="36" t="str">
        <f aca="false">IF(K87="","",1)</f>
        <v/>
      </c>
      <c r="Q87" s="36" t="n">
        <f aca="false">IF(N87="","",_xlfn.IFNA(VLOOKUP(N87,Lotti!C$7:D$1000,2,0),1))</f>
        <v>0</v>
      </c>
      <c r="S87" s="36" t="str">
        <f aca="false">IF(N87="","",IF(OR(AND(E87="",LEN(TRIM(D87))&lt;&gt;11,LEN(TRIM(D87))&lt;&gt;16),AND(D87="",E87=""),AND(D87&lt;&gt;"",E87&lt;&gt;"")),1,""))</f>
        <v/>
      </c>
      <c r="U87" s="36" t="str">
        <f aca="false">IF(N87="","",IF(C87="",1,""))</f>
        <v/>
      </c>
      <c r="V87" s="36" t="n">
        <f aca="false">IF(N87="","",_xlfn.IFNA(VLOOKUP(F87,TabelleFisse!$B$33:$C$34,2,0),1))</f>
        <v>0</v>
      </c>
      <c r="W87" s="36" t="str">
        <f aca="false">IF(N87="","",_xlfn.IFNA(IF(VLOOKUP(CONCATENATE(N87," SI"),AC$10:AC$1203,1,0)=CONCATENATE(N87," SI"),"",1),1))</f>
        <v/>
      </c>
      <c r="Y87" s="36" t="str">
        <f aca="false">IF(OR(N87="",G87=""),"",_xlfn.IFNA(VLOOKUP(H87,TabelleFisse!$B$25:$C$29,2,0),1))</f>
        <v/>
      </c>
      <c r="Z87" s="36" t="str">
        <f aca="false">IF(AND(G87="",H87&lt;&gt;""),1,"")</f>
        <v/>
      </c>
      <c r="AA87" s="36" t="str">
        <f aca="false">IF(N87="","",IF(COUNTIF(AD$10:AD$1203,AD87)=1,1,""))</f>
        <v/>
      </c>
      <c r="AC87" s="37" t="str">
        <f aca="false">IF(N87="","",CONCATENATE(N87," ",F87))</f>
        <v>L078 SI</v>
      </c>
      <c r="AD87" s="37" t="str">
        <f aca="false">IF(OR(N87="",CONCATENATE(G87,H87)=""),"",CONCATENATE(N87," ",G87))</f>
        <v/>
      </c>
      <c r="AE87" s="37" t="str">
        <f aca="false">IF(K87=1,CONCATENATE(N87," ",1),"")</f>
        <v/>
      </c>
    </row>
    <row r="88" customFormat="false" ht="32.25" hidden="false" customHeight="true" outlineLevel="0" collapsed="false">
      <c r="A88" s="21" t="str">
        <f aca="false">IF(J88="","",J88)</f>
        <v>ERRORI / ANOMALIE</v>
      </c>
      <c r="B88" s="57" t="s">
        <v>1141</v>
      </c>
      <c r="C88" s="44" t="s">
        <v>1142</v>
      </c>
      <c r="D88" s="42" t="s">
        <v>1143</v>
      </c>
      <c r="E88" s="42"/>
      <c r="F88" s="64" t="s">
        <v>917</v>
      </c>
      <c r="G88" s="42"/>
      <c r="H88" s="42"/>
      <c r="J88" s="20" t="str">
        <f aca="false">IF(AND(K88="",L88="",N88=""),"",IF(OR(K88=1,L88=1),"ERRORI / ANOMALIE","OK"))</f>
        <v>ERRORI / ANOMALIE</v>
      </c>
      <c r="K88" s="20" t="str">
        <f aca="false">IF(N88="","",IF(SUM(Q88:AA88)&gt;0,1,""))</f>
        <v/>
      </c>
      <c r="L88" s="20" t="n">
        <f aca="false">IF(N88="","",IF(_xlfn.IFNA(VLOOKUP(CONCATENATE(N88," ",1),Lotti!AS$7:AT$601,2,0),1)=1,"",1))</f>
        <v>1</v>
      </c>
      <c r="N88" s="36" t="str">
        <f aca="false">TRIM(B88)</f>
        <v>L079</v>
      </c>
      <c r="O88" s="36"/>
      <c r="P88" s="36" t="str">
        <f aca="false">IF(K88="","",1)</f>
        <v/>
      </c>
      <c r="Q88" s="36" t="n">
        <f aca="false">IF(N88="","",_xlfn.IFNA(VLOOKUP(N88,Lotti!C$7:D$1000,2,0),1))</f>
        <v>0</v>
      </c>
      <c r="S88" s="36" t="str">
        <f aca="false">IF(N88="","",IF(OR(AND(E88="",LEN(TRIM(D88))&lt;&gt;11,LEN(TRIM(D88))&lt;&gt;16),AND(D88="",E88=""),AND(D88&lt;&gt;"",E88&lt;&gt;"")),1,""))</f>
        <v/>
      </c>
      <c r="U88" s="36" t="str">
        <f aca="false">IF(N88="","",IF(C88="",1,""))</f>
        <v/>
      </c>
      <c r="V88" s="36" t="n">
        <f aca="false">IF(N88="","",_xlfn.IFNA(VLOOKUP(F88,TabelleFisse!$B$33:$C$34,2,0),1))</f>
        <v>0</v>
      </c>
      <c r="W88" s="36" t="str">
        <f aca="false">IF(N88="","",_xlfn.IFNA(IF(VLOOKUP(CONCATENATE(N88," SI"),AC$10:AC$1203,1,0)=CONCATENATE(N88," SI"),"",1),1))</f>
        <v/>
      </c>
      <c r="Y88" s="36" t="str">
        <f aca="false">IF(OR(N88="",G88=""),"",_xlfn.IFNA(VLOOKUP(H88,TabelleFisse!$B$25:$C$29,2,0),1))</f>
        <v/>
      </c>
      <c r="Z88" s="36" t="str">
        <f aca="false">IF(AND(G88="",H88&lt;&gt;""),1,"")</f>
        <v/>
      </c>
      <c r="AA88" s="36" t="str">
        <f aca="false">IF(N88="","",IF(COUNTIF(AD$10:AD$1203,AD88)=1,1,""))</f>
        <v/>
      </c>
      <c r="AC88" s="37" t="str">
        <f aca="false">IF(N88="","",CONCATENATE(N88," ",F88))</f>
        <v>L079 SI</v>
      </c>
      <c r="AD88" s="37" t="str">
        <f aca="false">IF(OR(N88="",CONCATENATE(G88,H88)=""),"",CONCATENATE(N88," ",G88))</f>
        <v/>
      </c>
      <c r="AE88" s="37" t="str">
        <f aca="false">IF(K88=1,CONCATENATE(N88," ",1),"")</f>
        <v/>
      </c>
    </row>
    <row r="89" customFormat="false" ht="32.25" hidden="false" customHeight="true" outlineLevel="0" collapsed="false">
      <c r="A89" s="21" t="str">
        <f aca="false">IF(J89="","",J89)</f>
        <v>ERRORI / ANOMALIE</v>
      </c>
      <c r="B89" s="57" t="s">
        <v>1144</v>
      </c>
      <c r="C89" s="44" t="s">
        <v>1145</v>
      </c>
      <c r="D89" s="42" t="s">
        <v>1146</v>
      </c>
      <c r="E89" s="42"/>
      <c r="F89" s="64" t="s">
        <v>917</v>
      </c>
      <c r="G89" s="42"/>
      <c r="H89" s="42"/>
      <c r="J89" s="20" t="str">
        <f aca="false">IF(AND(K89="",L89="",N89=""),"",IF(OR(K89=1,L89=1),"ERRORI / ANOMALIE","OK"))</f>
        <v>ERRORI / ANOMALIE</v>
      </c>
      <c r="K89" s="20" t="str">
        <f aca="false">IF(N89="","",IF(SUM(Q89:AA89)&gt;0,1,""))</f>
        <v/>
      </c>
      <c r="L89" s="20" t="n">
        <f aca="false">IF(N89="","",IF(_xlfn.IFNA(VLOOKUP(CONCATENATE(N89," ",1),Lotti!AS$7:AT$601,2,0),1)=1,"",1))</f>
        <v>1</v>
      </c>
      <c r="N89" s="36" t="str">
        <f aca="false">TRIM(B89)</f>
        <v>L080</v>
      </c>
      <c r="O89" s="36"/>
      <c r="P89" s="36" t="str">
        <f aca="false">IF(K89="","",1)</f>
        <v/>
      </c>
      <c r="Q89" s="36" t="n">
        <f aca="false">IF(N89="","",_xlfn.IFNA(VLOOKUP(N89,Lotti!C$7:D$1000,2,0),1))</f>
        <v>0</v>
      </c>
      <c r="S89" s="36" t="str">
        <f aca="false">IF(N89="","",IF(OR(AND(E89="",LEN(TRIM(D89))&lt;&gt;11,LEN(TRIM(D89))&lt;&gt;16),AND(D89="",E89=""),AND(D89&lt;&gt;"",E89&lt;&gt;"")),1,""))</f>
        <v/>
      </c>
      <c r="U89" s="36" t="str">
        <f aca="false">IF(N89="","",IF(C89="",1,""))</f>
        <v/>
      </c>
      <c r="V89" s="36" t="n">
        <f aca="false">IF(N89="","",_xlfn.IFNA(VLOOKUP(F89,TabelleFisse!$B$33:$C$34,2,0),1))</f>
        <v>0</v>
      </c>
      <c r="W89" s="36" t="str">
        <f aca="false">IF(N89="","",_xlfn.IFNA(IF(VLOOKUP(CONCATENATE(N89," SI"),AC$10:AC$1203,1,0)=CONCATENATE(N89," SI"),"",1),1))</f>
        <v/>
      </c>
      <c r="Y89" s="36" t="str">
        <f aca="false">IF(OR(N89="",G89=""),"",_xlfn.IFNA(VLOOKUP(H89,TabelleFisse!$B$25:$C$29,2,0),1))</f>
        <v/>
      </c>
      <c r="Z89" s="36" t="str">
        <f aca="false">IF(AND(G89="",H89&lt;&gt;""),1,"")</f>
        <v/>
      </c>
      <c r="AA89" s="36" t="str">
        <f aca="false">IF(N89="","",IF(COUNTIF(AD$10:AD$1203,AD89)=1,1,""))</f>
        <v/>
      </c>
      <c r="AC89" s="37" t="str">
        <f aca="false">IF(N89="","",CONCATENATE(N89," ",F89))</f>
        <v>L080 SI</v>
      </c>
      <c r="AD89" s="37" t="str">
        <f aca="false">IF(OR(N89="",CONCATENATE(G89,H89)=""),"",CONCATENATE(N89," ",G89))</f>
        <v/>
      </c>
      <c r="AE89" s="37" t="str">
        <f aca="false">IF(K89=1,CONCATENATE(N89," ",1),"")</f>
        <v/>
      </c>
    </row>
    <row r="90" customFormat="false" ht="32.25" hidden="false" customHeight="true" outlineLevel="0" collapsed="false">
      <c r="A90" s="21" t="str">
        <f aca="false">IF(J90="","",J90)</f>
        <v>ERRORI / ANOMALIE</v>
      </c>
      <c r="B90" s="57" t="s">
        <v>1147</v>
      </c>
      <c r="C90" s="44" t="s">
        <v>1148</v>
      </c>
      <c r="D90" s="42" t="s">
        <v>1149</v>
      </c>
      <c r="E90" s="42"/>
      <c r="F90" s="64" t="s">
        <v>917</v>
      </c>
      <c r="G90" s="42"/>
      <c r="H90" s="42"/>
      <c r="J90" s="20" t="str">
        <f aca="false">IF(AND(K90="",L90="",N90=""),"",IF(OR(K90=1,L90=1),"ERRORI / ANOMALIE","OK"))</f>
        <v>ERRORI / ANOMALIE</v>
      </c>
      <c r="K90" s="20" t="str">
        <f aca="false">IF(N90="","",IF(SUM(Q90:AA90)&gt;0,1,""))</f>
        <v/>
      </c>
      <c r="L90" s="20" t="n">
        <f aca="false">IF(N90="","",IF(_xlfn.IFNA(VLOOKUP(CONCATENATE(N90," ",1),Lotti!AS$7:AT$601,2,0),1)=1,"",1))</f>
        <v>1</v>
      </c>
      <c r="N90" s="36" t="str">
        <f aca="false">TRIM(B90)</f>
        <v>L081</v>
      </c>
      <c r="O90" s="36"/>
      <c r="P90" s="36" t="str">
        <f aca="false">IF(K90="","",1)</f>
        <v/>
      </c>
      <c r="Q90" s="36" t="n">
        <f aca="false">IF(N90="","",_xlfn.IFNA(VLOOKUP(N90,Lotti!C$7:D$1000,2,0),1))</f>
        <v>0</v>
      </c>
      <c r="S90" s="36" t="str">
        <f aca="false">IF(N90="","",IF(OR(AND(E90="",LEN(TRIM(D90))&lt;&gt;11,LEN(TRIM(D90))&lt;&gt;16),AND(D90="",E90=""),AND(D90&lt;&gt;"",E90&lt;&gt;"")),1,""))</f>
        <v/>
      </c>
      <c r="U90" s="36" t="str">
        <f aca="false">IF(N90="","",IF(C90="",1,""))</f>
        <v/>
      </c>
      <c r="V90" s="36" t="n">
        <f aca="false">IF(N90="","",_xlfn.IFNA(VLOOKUP(F90,TabelleFisse!$B$33:$C$34,2,0),1))</f>
        <v>0</v>
      </c>
      <c r="W90" s="36" t="str">
        <f aca="false">IF(N90="","",_xlfn.IFNA(IF(VLOOKUP(CONCATENATE(N90," SI"),AC$10:AC$1203,1,0)=CONCATENATE(N90," SI"),"",1),1))</f>
        <v/>
      </c>
      <c r="Y90" s="36" t="str">
        <f aca="false">IF(OR(N90="",G90=""),"",_xlfn.IFNA(VLOOKUP(H90,TabelleFisse!$B$25:$C$29,2,0),1))</f>
        <v/>
      </c>
      <c r="Z90" s="36" t="str">
        <f aca="false">IF(AND(G90="",H90&lt;&gt;""),1,"")</f>
        <v/>
      </c>
      <c r="AA90" s="36" t="str">
        <f aca="false">IF(N90="","",IF(COUNTIF(AD$10:AD$1203,AD90)=1,1,""))</f>
        <v/>
      </c>
      <c r="AC90" s="37" t="str">
        <f aca="false">IF(N90="","",CONCATENATE(N90," ",F90))</f>
        <v>L081 SI</v>
      </c>
      <c r="AD90" s="37" t="str">
        <f aca="false">IF(OR(N90="",CONCATENATE(G90,H90)=""),"",CONCATENATE(N90," ",G90))</f>
        <v/>
      </c>
      <c r="AE90" s="37" t="str">
        <f aca="false">IF(K90=1,CONCATENATE(N90," ",1),"")</f>
        <v/>
      </c>
    </row>
    <row r="91" customFormat="false" ht="32.25" hidden="false" customHeight="true" outlineLevel="0" collapsed="false">
      <c r="A91" s="21" t="str">
        <f aca="false">IF(J91="","",J91)</f>
        <v>ERRORI / ANOMALIE</v>
      </c>
      <c r="B91" s="57" t="s">
        <v>1150</v>
      </c>
      <c r="C91" s="44" t="s">
        <v>1151</v>
      </c>
      <c r="D91" s="42" t="s">
        <v>1152</v>
      </c>
      <c r="E91" s="42"/>
      <c r="F91" s="64" t="s">
        <v>917</v>
      </c>
      <c r="G91" s="42"/>
      <c r="H91" s="42"/>
      <c r="J91" s="20" t="str">
        <f aca="false">IF(AND(K91="",L91="",N91=""),"",IF(OR(K91=1,L91=1),"ERRORI / ANOMALIE","OK"))</f>
        <v>ERRORI / ANOMALIE</v>
      </c>
      <c r="K91" s="20" t="str">
        <f aca="false">IF(N91="","",IF(SUM(Q91:AA91)&gt;0,1,""))</f>
        <v/>
      </c>
      <c r="L91" s="20" t="n">
        <f aca="false">IF(N91="","",IF(_xlfn.IFNA(VLOOKUP(CONCATENATE(N91," ",1),Lotti!AS$7:AT$601,2,0),1)=1,"",1))</f>
        <v>1</v>
      </c>
      <c r="N91" s="36" t="str">
        <f aca="false">TRIM(B91)</f>
        <v>L082</v>
      </c>
      <c r="O91" s="36"/>
      <c r="P91" s="36" t="str">
        <f aca="false">IF(K91="","",1)</f>
        <v/>
      </c>
      <c r="Q91" s="36" t="n">
        <f aca="false">IF(N91="","",_xlfn.IFNA(VLOOKUP(N91,Lotti!C$7:D$1000,2,0),1))</f>
        <v>0</v>
      </c>
      <c r="S91" s="36" t="str">
        <f aca="false">IF(N91="","",IF(OR(AND(E91="",LEN(TRIM(D91))&lt;&gt;11,LEN(TRIM(D91))&lt;&gt;16),AND(D91="",E91=""),AND(D91&lt;&gt;"",E91&lt;&gt;"")),1,""))</f>
        <v/>
      </c>
      <c r="U91" s="36" t="str">
        <f aca="false">IF(N91="","",IF(C91="",1,""))</f>
        <v/>
      </c>
      <c r="V91" s="36" t="n">
        <f aca="false">IF(N91="","",_xlfn.IFNA(VLOOKUP(F91,TabelleFisse!$B$33:$C$34,2,0),1))</f>
        <v>0</v>
      </c>
      <c r="W91" s="36" t="str">
        <f aca="false">IF(N91="","",_xlfn.IFNA(IF(VLOOKUP(CONCATENATE(N91," SI"),AC$10:AC$1203,1,0)=CONCATENATE(N91," SI"),"",1),1))</f>
        <v/>
      </c>
      <c r="Y91" s="36" t="str">
        <f aca="false">IF(OR(N91="",G91=""),"",_xlfn.IFNA(VLOOKUP(H91,TabelleFisse!$B$25:$C$29,2,0),1))</f>
        <v/>
      </c>
      <c r="Z91" s="36" t="str">
        <f aca="false">IF(AND(G91="",H91&lt;&gt;""),1,"")</f>
        <v/>
      </c>
      <c r="AA91" s="36" t="str">
        <f aca="false">IF(N91="","",IF(COUNTIF(AD$10:AD$1203,AD91)=1,1,""))</f>
        <v/>
      </c>
      <c r="AC91" s="37" t="str">
        <f aca="false">IF(N91="","",CONCATENATE(N91," ",F91))</f>
        <v>L082 SI</v>
      </c>
      <c r="AD91" s="37" t="str">
        <f aca="false">IF(OR(N91="",CONCATENATE(G91,H91)=""),"",CONCATENATE(N91," ",G91))</f>
        <v/>
      </c>
      <c r="AE91" s="37" t="str">
        <f aca="false">IF(K91=1,CONCATENATE(N91," ",1),"")</f>
        <v/>
      </c>
    </row>
    <row r="92" customFormat="false" ht="32.25" hidden="false" customHeight="true" outlineLevel="0" collapsed="false">
      <c r="A92" s="21" t="str">
        <f aca="false">IF(J92="","",J92)</f>
        <v>ERRORI / ANOMALIE</v>
      </c>
      <c r="B92" s="57" t="s">
        <v>1153</v>
      </c>
      <c r="C92" s="44" t="s">
        <v>1154</v>
      </c>
      <c r="D92" s="42" t="s">
        <v>1155</v>
      </c>
      <c r="E92" s="42"/>
      <c r="F92" s="64" t="s">
        <v>917</v>
      </c>
      <c r="G92" s="42"/>
      <c r="H92" s="42"/>
      <c r="J92" s="20" t="str">
        <f aca="false">IF(AND(K92="",L92="",N92=""),"",IF(OR(K92=1,L92=1),"ERRORI / ANOMALIE","OK"))</f>
        <v>ERRORI / ANOMALIE</v>
      </c>
      <c r="K92" s="20" t="str">
        <f aca="false">IF(N92="","",IF(SUM(Q92:AA92)&gt;0,1,""))</f>
        <v/>
      </c>
      <c r="L92" s="20" t="n">
        <f aca="false">IF(N92="","",IF(_xlfn.IFNA(VLOOKUP(CONCATENATE(N92," ",1),Lotti!AS$7:AT$601,2,0),1)=1,"",1))</f>
        <v>1</v>
      </c>
      <c r="N92" s="36" t="str">
        <f aca="false">TRIM(B92)</f>
        <v>L083</v>
      </c>
      <c r="O92" s="36"/>
      <c r="P92" s="36" t="str">
        <f aca="false">IF(K92="","",1)</f>
        <v/>
      </c>
      <c r="Q92" s="36" t="n">
        <f aca="false">IF(N92="","",_xlfn.IFNA(VLOOKUP(N92,Lotti!C$7:D$1000,2,0),1))</f>
        <v>0</v>
      </c>
      <c r="S92" s="36" t="str">
        <f aca="false">IF(N92="","",IF(OR(AND(E92="",LEN(TRIM(D92))&lt;&gt;11,LEN(TRIM(D92))&lt;&gt;16),AND(D92="",E92=""),AND(D92&lt;&gt;"",E92&lt;&gt;"")),1,""))</f>
        <v/>
      </c>
      <c r="U92" s="36" t="str">
        <f aca="false">IF(N92="","",IF(C92="",1,""))</f>
        <v/>
      </c>
      <c r="V92" s="36" t="n">
        <f aca="false">IF(N92="","",_xlfn.IFNA(VLOOKUP(F92,TabelleFisse!$B$33:$C$34,2,0),1))</f>
        <v>0</v>
      </c>
      <c r="W92" s="36" t="str">
        <f aca="false">IF(N92="","",_xlfn.IFNA(IF(VLOOKUP(CONCATENATE(N92," SI"),AC$10:AC$1203,1,0)=CONCATENATE(N92," SI"),"",1),1))</f>
        <v/>
      </c>
      <c r="Y92" s="36" t="str">
        <f aca="false">IF(OR(N92="",G92=""),"",_xlfn.IFNA(VLOOKUP(H92,TabelleFisse!$B$25:$C$29,2,0),1))</f>
        <v/>
      </c>
      <c r="Z92" s="36" t="str">
        <f aca="false">IF(AND(G92="",H92&lt;&gt;""),1,"")</f>
        <v/>
      </c>
      <c r="AA92" s="36" t="str">
        <f aca="false">IF(N92="","",IF(COUNTIF(AD$10:AD$1203,AD92)=1,1,""))</f>
        <v/>
      </c>
      <c r="AC92" s="37" t="str">
        <f aca="false">IF(N92="","",CONCATENATE(N92," ",F92))</f>
        <v>L083 SI</v>
      </c>
      <c r="AD92" s="37" t="str">
        <f aca="false">IF(OR(N92="",CONCATENATE(G92,H92)=""),"",CONCATENATE(N92," ",G92))</f>
        <v/>
      </c>
      <c r="AE92" s="37" t="str">
        <f aca="false">IF(K92=1,CONCATENATE(N92," ",1),"")</f>
        <v/>
      </c>
    </row>
    <row r="93" customFormat="false" ht="32.25" hidden="false" customHeight="true" outlineLevel="0" collapsed="false">
      <c r="A93" s="21" t="str">
        <f aca="false">IF(J93="","",J93)</f>
        <v>ERRORI / ANOMALIE</v>
      </c>
      <c r="B93" s="57" t="s">
        <v>1156</v>
      </c>
      <c r="C93" s="44" t="s">
        <v>1157</v>
      </c>
      <c r="D93" s="42" t="s">
        <v>1158</v>
      </c>
      <c r="E93" s="42"/>
      <c r="F93" s="64" t="s">
        <v>917</v>
      </c>
      <c r="G93" s="42"/>
      <c r="H93" s="42"/>
      <c r="J93" s="20" t="str">
        <f aca="false">IF(AND(K93="",L93="",N93=""),"",IF(OR(K93=1,L93=1),"ERRORI / ANOMALIE","OK"))</f>
        <v>ERRORI / ANOMALIE</v>
      </c>
      <c r="K93" s="20" t="str">
        <f aca="false">IF(N93="","",IF(SUM(Q93:AA93)&gt;0,1,""))</f>
        <v/>
      </c>
      <c r="L93" s="20" t="n">
        <f aca="false">IF(N93="","",IF(_xlfn.IFNA(VLOOKUP(CONCATENATE(N93," ",1),Lotti!AS$7:AT$601,2,0),1)=1,"",1))</f>
        <v>1</v>
      </c>
      <c r="N93" s="36" t="str">
        <f aca="false">TRIM(B93)</f>
        <v>L084</v>
      </c>
      <c r="O93" s="36"/>
      <c r="P93" s="36" t="str">
        <f aca="false">IF(K93="","",1)</f>
        <v/>
      </c>
      <c r="Q93" s="36" t="n">
        <f aca="false">IF(N93="","",_xlfn.IFNA(VLOOKUP(N93,Lotti!C$7:D$1000,2,0),1))</f>
        <v>0</v>
      </c>
      <c r="S93" s="36" t="str">
        <f aca="false">IF(N93="","",IF(OR(AND(E93="",LEN(TRIM(D93))&lt;&gt;11,LEN(TRIM(D93))&lt;&gt;16),AND(D93="",E93=""),AND(D93&lt;&gt;"",E93&lt;&gt;"")),1,""))</f>
        <v/>
      </c>
      <c r="U93" s="36" t="str">
        <f aca="false">IF(N93="","",IF(C93="",1,""))</f>
        <v/>
      </c>
      <c r="V93" s="36" t="n">
        <f aca="false">IF(N93="","",_xlfn.IFNA(VLOOKUP(F93,TabelleFisse!$B$33:$C$34,2,0),1))</f>
        <v>0</v>
      </c>
      <c r="W93" s="36" t="str">
        <f aca="false">IF(N93="","",_xlfn.IFNA(IF(VLOOKUP(CONCATENATE(N93," SI"),AC$10:AC$1203,1,0)=CONCATENATE(N93," SI"),"",1),1))</f>
        <v/>
      </c>
      <c r="Y93" s="36" t="str">
        <f aca="false">IF(OR(N93="",G93=""),"",_xlfn.IFNA(VLOOKUP(H93,TabelleFisse!$B$25:$C$29,2,0),1))</f>
        <v/>
      </c>
      <c r="Z93" s="36" t="str">
        <f aca="false">IF(AND(G93="",H93&lt;&gt;""),1,"")</f>
        <v/>
      </c>
      <c r="AA93" s="36" t="str">
        <f aca="false">IF(N93="","",IF(COUNTIF(AD$10:AD$1203,AD93)=1,1,""))</f>
        <v/>
      </c>
      <c r="AC93" s="37" t="str">
        <f aca="false">IF(N93="","",CONCATENATE(N93," ",F93))</f>
        <v>L084 SI</v>
      </c>
      <c r="AD93" s="37" t="str">
        <f aca="false">IF(OR(N93="",CONCATENATE(G93,H93)=""),"",CONCATENATE(N93," ",G93))</f>
        <v/>
      </c>
      <c r="AE93" s="37" t="str">
        <f aca="false">IF(K93=1,CONCATENATE(N93," ",1),"")</f>
        <v/>
      </c>
    </row>
    <row r="94" customFormat="false" ht="32.25" hidden="false" customHeight="true" outlineLevel="0" collapsed="false">
      <c r="A94" s="21" t="str">
        <f aca="false">IF(J94="","",J94)</f>
        <v>ERRORI / ANOMALIE</v>
      </c>
      <c r="B94" s="57" t="s">
        <v>1159</v>
      </c>
      <c r="C94" s="44" t="s">
        <v>1160</v>
      </c>
      <c r="D94" s="42" t="s">
        <v>1161</v>
      </c>
      <c r="E94" s="42"/>
      <c r="F94" s="64" t="s">
        <v>917</v>
      </c>
      <c r="G94" s="42"/>
      <c r="H94" s="42"/>
      <c r="J94" s="20" t="str">
        <f aca="false">IF(AND(K94="",L94="",N94=""),"",IF(OR(K94=1,L94=1),"ERRORI / ANOMALIE","OK"))</f>
        <v>ERRORI / ANOMALIE</v>
      </c>
      <c r="K94" s="20" t="str">
        <f aca="false">IF(N94="","",IF(SUM(Q94:AA94)&gt;0,1,""))</f>
        <v/>
      </c>
      <c r="L94" s="20" t="n">
        <f aca="false">IF(N94="","",IF(_xlfn.IFNA(VLOOKUP(CONCATENATE(N94," ",1),Lotti!AS$7:AT$601,2,0),1)=1,"",1))</f>
        <v>1</v>
      </c>
      <c r="N94" s="36" t="str">
        <f aca="false">TRIM(B94)</f>
        <v>L085</v>
      </c>
      <c r="O94" s="36"/>
      <c r="P94" s="36" t="str">
        <f aca="false">IF(K94="","",1)</f>
        <v/>
      </c>
      <c r="Q94" s="36" t="n">
        <f aca="false">IF(N94="","",_xlfn.IFNA(VLOOKUP(N94,Lotti!C$7:D$1000,2,0),1))</f>
        <v>0</v>
      </c>
      <c r="S94" s="36" t="str">
        <f aca="false">IF(N94="","",IF(OR(AND(E94="",LEN(TRIM(D94))&lt;&gt;11,LEN(TRIM(D94))&lt;&gt;16),AND(D94="",E94=""),AND(D94&lt;&gt;"",E94&lt;&gt;"")),1,""))</f>
        <v/>
      </c>
      <c r="U94" s="36" t="str">
        <f aca="false">IF(N94="","",IF(C94="",1,""))</f>
        <v/>
      </c>
      <c r="V94" s="36" t="n">
        <f aca="false">IF(N94="","",_xlfn.IFNA(VLOOKUP(F94,TabelleFisse!$B$33:$C$34,2,0),1))</f>
        <v>0</v>
      </c>
      <c r="W94" s="36" t="str">
        <f aca="false">IF(N94="","",_xlfn.IFNA(IF(VLOOKUP(CONCATENATE(N94," SI"),AC$10:AC$1203,1,0)=CONCATENATE(N94," SI"),"",1),1))</f>
        <v/>
      </c>
      <c r="Y94" s="36" t="str">
        <f aca="false">IF(OR(N94="",G94=""),"",_xlfn.IFNA(VLOOKUP(H94,TabelleFisse!$B$25:$C$29,2,0),1))</f>
        <v/>
      </c>
      <c r="Z94" s="36" t="str">
        <f aca="false">IF(AND(G94="",H94&lt;&gt;""),1,"")</f>
        <v/>
      </c>
      <c r="AA94" s="36" t="str">
        <f aca="false">IF(N94="","",IF(COUNTIF(AD$10:AD$1203,AD94)=1,1,""))</f>
        <v/>
      </c>
      <c r="AC94" s="37" t="str">
        <f aca="false">IF(N94="","",CONCATENATE(N94," ",F94))</f>
        <v>L085 SI</v>
      </c>
      <c r="AD94" s="37" t="str">
        <f aca="false">IF(OR(N94="",CONCATENATE(G94,H94)=""),"",CONCATENATE(N94," ",G94))</f>
        <v/>
      </c>
      <c r="AE94" s="37" t="str">
        <f aca="false">IF(K94=1,CONCATENATE(N94," ",1),"")</f>
        <v/>
      </c>
    </row>
    <row r="95" customFormat="false" ht="32.25" hidden="false" customHeight="true" outlineLevel="0" collapsed="false">
      <c r="A95" s="21" t="str">
        <f aca="false">IF(J95="","",J95)</f>
        <v>ERRORI / ANOMALIE</v>
      </c>
      <c r="B95" s="57" t="s">
        <v>1162</v>
      </c>
      <c r="C95" s="44" t="s">
        <v>1163</v>
      </c>
      <c r="D95" s="42" t="s">
        <v>1164</v>
      </c>
      <c r="E95" s="42"/>
      <c r="F95" s="64" t="s">
        <v>917</v>
      </c>
      <c r="G95" s="42"/>
      <c r="H95" s="42"/>
      <c r="J95" s="20" t="str">
        <f aca="false">IF(AND(K95="",L95="",N95=""),"",IF(OR(K95=1,L95=1),"ERRORI / ANOMALIE","OK"))</f>
        <v>ERRORI / ANOMALIE</v>
      </c>
      <c r="K95" s="20" t="str">
        <f aca="false">IF(N95="","",IF(SUM(Q95:AA95)&gt;0,1,""))</f>
        <v/>
      </c>
      <c r="L95" s="20" t="n">
        <f aca="false">IF(N95="","",IF(_xlfn.IFNA(VLOOKUP(CONCATENATE(N95," ",1),Lotti!AS$7:AT$601,2,0),1)=1,"",1))</f>
        <v>1</v>
      </c>
      <c r="N95" s="36" t="str">
        <f aca="false">TRIM(B95)</f>
        <v>L086</v>
      </c>
      <c r="O95" s="36"/>
      <c r="P95" s="36" t="str">
        <f aca="false">IF(K95="","",1)</f>
        <v/>
      </c>
      <c r="Q95" s="36" t="n">
        <f aca="false">IF(N95="","",_xlfn.IFNA(VLOOKUP(N95,Lotti!C$7:D$1000,2,0),1))</f>
        <v>0</v>
      </c>
      <c r="S95" s="36" t="str">
        <f aca="false">IF(N95="","",IF(OR(AND(E95="",LEN(TRIM(D95))&lt;&gt;11,LEN(TRIM(D95))&lt;&gt;16),AND(D95="",E95=""),AND(D95&lt;&gt;"",E95&lt;&gt;"")),1,""))</f>
        <v/>
      </c>
      <c r="U95" s="36" t="str">
        <f aca="false">IF(N95="","",IF(C95="",1,""))</f>
        <v/>
      </c>
      <c r="V95" s="36" t="n">
        <f aca="false">IF(N95="","",_xlfn.IFNA(VLOOKUP(F95,TabelleFisse!$B$33:$C$34,2,0),1))</f>
        <v>0</v>
      </c>
      <c r="W95" s="36" t="str">
        <f aca="false">IF(N95="","",_xlfn.IFNA(IF(VLOOKUP(CONCATENATE(N95," SI"),AC$10:AC$1203,1,0)=CONCATENATE(N95," SI"),"",1),1))</f>
        <v/>
      </c>
      <c r="Y95" s="36" t="str">
        <f aca="false">IF(OR(N95="",G95=""),"",_xlfn.IFNA(VLOOKUP(H95,TabelleFisse!$B$25:$C$29,2,0),1))</f>
        <v/>
      </c>
      <c r="Z95" s="36" t="str">
        <f aca="false">IF(AND(G95="",H95&lt;&gt;""),1,"")</f>
        <v/>
      </c>
      <c r="AA95" s="36" t="str">
        <f aca="false">IF(N95="","",IF(COUNTIF(AD$10:AD$1203,AD95)=1,1,""))</f>
        <v/>
      </c>
      <c r="AC95" s="37" t="str">
        <f aca="false">IF(N95="","",CONCATENATE(N95," ",F95))</f>
        <v>L086 SI</v>
      </c>
      <c r="AD95" s="37" t="str">
        <f aca="false">IF(OR(N95="",CONCATENATE(G95,H95)=""),"",CONCATENATE(N95," ",G95))</f>
        <v/>
      </c>
      <c r="AE95" s="37" t="str">
        <f aca="false">IF(K95=1,CONCATENATE(N95," ",1),"")</f>
        <v/>
      </c>
    </row>
    <row r="96" customFormat="false" ht="32.25" hidden="false" customHeight="true" outlineLevel="0" collapsed="false">
      <c r="A96" s="21" t="str">
        <f aca="false">IF(J96="","",J96)</f>
        <v>ERRORI / ANOMALIE</v>
      </c>
      <c r="B96" s="57" t="s">
        <v>1165</v>
      </c>
      <c r="C96" s="44" t="s">
        <v>1166</v>
      </c>
      <c r="D96" s="42" t="s">
        <v>1167</v>
      </c>
      <c r="E96" s="42"/>
      <c r="F96" s="64" t="s">
        <v>917</v>
      </c>
      <c r="G96" s="42"/>
      <c r="H96" s="42"/>
      <c r="J96" s="20" t="str">
        <f aca="false">IF(AND(K96="",L96="",N96=""),"",IF(OR(K96=1,L96=1),"ERRORI / ANOMALIE","OK"))</f>
        <v>ERRORI / ANOMALIE</v>
      </c>
      <c r="K96" s="20" t="str">
        <f aca="false">IF(N96="","",IF(SUM(Q96:AA96)&gt;0,1,""))</f>
        <v/>
      </c>
      <c r="L96" s="20" t="n">
        <f aca="false">IF(N96="","",IF(_xlfn.IFNA(VLOOKUP(CONCATENATE(N96," ",1),Lotti!AS$7:AT$601,2,0),1)=1,"",1))</f>
        <v>1</v>
      </c>
      <c r="N96" s="36" t="str">
        <f aca="false">TRIM(B96)</f>
        <v>L087</v>
      </c>
      <c r="O96" s="36"/>
      <c r="P96" s="36" t="str">
        <f aca="false">IF(K96="","",1)</f>
        <v/>
      </c>
      <c r="Q96" s="36" t="n">
        <f aca="false">IF(N96="","",_xlfn.IFNA(VLOOKUP(N96,Lotti!C$7:D$1000,2,0),1))</f>
        <v>0</v>
      </c>
      <c r="S96" s="36" t="str">
        <f aca="false">IF(N96="","",IF(OR(AND(E96="",LEN(TRIM(D96))&lt;&gt;11,LEN(TRIM(D96))&lt;&gt;16),AND(D96="",E96=""),AND(D96&lt;&gt;"",E96&lt;&gt;"")),1,""))</f>
        <v/>
      </c>
      <c r="U96" s="36" t="str">
        <f aca="false">IF(N96="","",IF(C96="",1,""))</f>
        <v/>
      </c>
      <c r="V96" s="36" t="n">
        <f aca="false">IF(N96="","",_xlfn.IFNA(VLOOKUP(F96,TabelleFisse!$B$33:$C$34,2,0),1))</f>
        <v>0</v>
      </c>
      <c r="W96" s="36" t="str">
        <f aca="false">IF(N96="","",_xlfn.IFNA(IF(VLOOKUP(CONCATENATE(N96," SI"),AC$10:AC$1203,1,0)=CONCATENATE(N96," SI"),"",1),1))</f>
        <v/>
      </c>
      <c r="Y96" s="36" t="str">
        <f aca="false">IF(OR(N96="",G96=""),"",_xlfn.IFNA(VLOOKUP(H96,TabelleFisse!$B$25:$C$29,2,0),1))</f>
        <v/>
      </c>
      <c r="Z96" s="36" t="str">
        <f aca="false">IF(AND(G96="",H96&lt;&gt;""),1,"")</f>
        <v/>
      </c>
      <c r="AA96" s="36" t="str">
        <f aca="false">IF(N96="","",IF(COUNTIF(AD$10:AD$1203,AD96)=1,1,""))</f>
        <v/>
      </c>
      <c r="AC96" s="37" t="str">
        <f aca="false">IF(N96="","",CONCATENATE(N96," ",F96))</f>
        <v>L087 SI</v>
      </c>
      <c r="AD96" s="37" t="str">
        <f aca="false">IF(OR(N96="",CONCATENATE(G96,H96)=""),"",CONCATENATE(N96," ",G96))</f>
        <v/>
      </c>
      <c r="AE96" s="37" t="str">
        <f aca="false">IF(K96=1,CONCATENATE(N96," ",1),"")</f>
        <v/>
      </c>
    </row>
    <row r="97" customFormat="false" ht="32.25" hidden="false" customHeight="true" outlineLevel="0" collapsed="false">
      <c r="A97" s="21" t="str">
        <f aca="false">IF(J97="","",J97)</f>
        <v>ERRORI / ANOMALIE</v>
      </c>
      <c r="B97" s="57" t="s">
        <v>1168</v>
      </c>
      <c r="C97" s="44" t="s">
        <v>1126</v>
      </c>
      <c r="D97" s="42" t="s">
        <v>1127</v>
      </c>
      <c r="E97" s="42"/>
      <c r="F97" s="64" t="s">
        <v>917</v>
      </c>
      <c r="G97" s="42"/>
      <c r="H97" s="42"/>
      <c r="J97" s="20" t="str">
        <f aca="false">IF(AND(K97="",L97="",N97=""),"",IF(OR(K97=1,L97=1),"ERRORI / ANOMALIE","OK"))</f>
        <v>ERRORI / ANOMALIE</v>
      </c>
      <c r="K97" s="20" t="str">
        <f aca="false">IF(N97="","",IF(SUM(Q97:AA97)&gt;0,1,""))</f>
        <v/>
      </c>
      <c r="L97" s="20" t="n">
        <f aca="false">IF(N97="","",IF(_xlfn.IFNA(VLOOKUP(CONCATENATE(N97," ",1),Lotti!AS$7:AT$601,2,0),1)=1,"",1))</f>
        <v>1</v>
      </c>
      <c r="N97" s="36" t="str">
        <f aca="false">TRIM(B97)</f>
        <v>L088</v>
      </c>
      <c r="O97" s="36"/>
      <c r="P97" s="36" t="str">
        <f aca="false">IF(K97="","",1)</f>
        <v/>
      </c>
      <c r="Q97" s="36" t="n">
        <f aca="false">IF(N97="","",_xlfn.IFNA(VLOOKUP(N97,Lotti!C$7:D$1000,2,0),1))</f>
        <v>0</v>
      </c>
      <c r="S97" s="36" t="str">
        <f aca="false">IF(N97="","",IF(OR(AND(E97="",LEN(TRIM(D97))&lt;&gt;11,LEN(TRIM(D97))&lt;&gt;16),AND(D97="",E97=""),AND(D97&lt;&gt;"",E97&lt;&gt;"")),1,""))</f>
        <v/>
      </c>
      <c r="U97" s="36" t="str">
        <f aca="false">IF(N97="","",IF(C97="",1,""))</f>
        <v/>
      </c>
      <c r="V97" s="36" t="n">
        <f aca="false">IF(N97="","",_xlfn.IFNA(VLOOKUP(F97,TabelleFisse!$B$33:$C$34,2,0),1))</f>
        <v>0</v>
      </c>
      <c r="W97" s="36" t="str">
        <f aca="false">IF(N97="","",_xlfn.IFNA(IF(VLOOKUP(CONCATENATE(N97," SI"),AC$10:AC$1203,1,0)=CONCATENATE(N97," SI"),"",1),1))</f>
        <v/>
      </c>
      <c r="Y97" s="36" t="str">
        <f aca="false">IF(OR(N97="",G97=""),"",_xlfn.IFNA(VLOOKUP(H97,TabelleFisse!$B$25:$C$29,2,0),1))</f>
        <v/>
      </c>
      <c r="Z97" s="36" t="str">
        <f aca="false">IF(AND(G97="",H97&lt;&gt;""),1,"")</f>
        <v/>
      </c>
      <c r="AA97" s="36" t="str">
        <f aca="false">IF(N97="","",IF(COUNTIF(AD$10:AD$1203,AD97)=1,1,""))</f>
        <v/>
      </c>
      <c r="AC97" s="37" t="str">
        <f aca="false">IF(N97="","",CONCATENATE(N97," ",F97))</f>
        <v>L088 SI</v>
      </c>
      <c r="AD97" s="37" t="str">
        <f aca="false">IF(OR(N97="",CONCATENATE(G97,H97)=""),"",CONCATENATE(N97," ",G97))</f>
        <v/>
      </c>
      <c r="AE97" s="37" t="str">
        <f aca="false">IF(K97=1,CONCATENATE(N97," ",1),"")</f>
        <v/>
      </c>
    </row>
    <row r="98" customFormat="false" ht="32.25" hidden="false" customHeight="true" outlineLevel="0" collapsed="false">
      <c r="A98" s="21" t="str">
        <f aca="false">IF(J98="","",J98)</f>
        <v>ERRORI / ANOMALIE</v>
      </c>
      <c r="B98" s="57" t="s">
        <v>1169</v>
      </c>
      <c r="C98" s="44" t="s">
        <v>1170</v>
      </c>
      <c r="D98" s="42" t="s">
        <v>1171</v>
      </c>
      <c r="E98" s="42"/>
      <c r="F98" s="64" t="s">
        <v>917</v>
      </c>
      <c r="G98" s="42"/>
      <c r="H98" s="42"/>
      <c r="J98" s="20" t="str">
        <f aca="false">IF(AND(K98="",L98="",N98=""),"",IF(OR(K98=1,L98=1),"ERRORI / ANOMALIE","OK"))</f>
        <v>ERRORI / ANOMALIE</v>
      </c>
      <c r="K98" s="20" t="str">
        <f aca="false">IF(N98="","",IF(SUM(Q98:AA98)&gt;0,1,""))</f>
        <v/>
      </c>
      <c r="L98" s="20" t="n">
        <f aca="false">IF(N98="","",IF(_xlfn.IFNA(VLOOKUP(CONCATENATE(N98," ",1),Lotti!AS$7:AT$601,2,0),1)=1,"",1))</f>
        <v>1</v>
      </c>
      <c r="N98" s="36" t="str">
        <f aca="false">TRIM(B98)</f>
        <v>L089</v>
      </c>
      <c r="O98" s="36"/>
      <c r="P98" s="36" t="str">
        <f aca="false">IF(K98="","",1)</f>
        <v/>
      </c>
      <c r="Q98" s="36" t="n">
        <f aca="false">IF(N98="","",_xlfn.IFNA(VLOOKUP(N98,Lotti!C$7:D$1000,2,0),1))</f>
        <v>0</v>
      </c>
      <c r="S98" s="36" t="str">
        <f aca="false">IF(N98="","",IF(OR(AND(E98="",LEN(TRIM(D98))&lt;&gt;11,LEN(TRIM(D98))&lt;&gt;16),AND(D98="",E98=""),AND(D98&lt;&gt;"",E98&lt;&gt;"")),1,""))</f>
        <v/>
      </c>
      <c r="U98" s="36" t="str">
        <f aca="false">IF(N98="","",IF(C98="",1,""))</f>
        <v/>
      </c>
      <c r="V98" s="36" t="n">
        <f aca="false">IF(N98="","",_xlfn.IFNA(VLOOKUP(F98,TabelleFisse!$B$33:$C$34,2,0),1))</f>
        <v>0</v>
      </c>
      <c r="W98" s="36" t="str">
        <f aca="false">IF(N98="","",_xlfn.IFNA(IF(VLOOKUP(CONCATENATE(N98," SI"),AC$10:AC$1203,1,0)=CONCATENATE(N98," SI"),"",1),1))</f>
        <v/>
      </c>
      <c r="Y98" s="36" t="str">
        <f aca="false">IF(OR(N98="",G98=""),"",_xlfn.IFNA(VLOOKUP(H98,TabelleFisse!$B$25:$C$29,2,0),1))</f>
        <v/>
      </c>
      <c r="Z98" s="36" t="str">
        <f aca="false">IF(AND(G98="",H98&lt;&gt;""),1,"")</f>
        <v/>
      </c>
      <c r="AA98" s="36" t="str">
        <f aca="false">IF(N98="","",IF(COUNTIF(AD$10:AD$1203,AD98)=1,1,""))</f>
        <v/>
      </c>
      <c r="AC98" s="37" t="str">
        <f aca="false">IF(N98="","",CONCATENATE(N98," ",F98))</f>
        <v>L089 SI</v>
      </c>
      <c r="AD98" s="37" t="str">
        <f aca="false">IF(OR(N98="",CONCATENATE(G98,H98)=""),"",CONCATENATE(N98," ",G98))</f>
        <v/>
      </c>
      <c r="AE98" s="37" t="str">
        <f aca="false">IF(K98=1,CONCATENATE(N98," ",1),"")</f>
        <v/>
      </c>
    </row>
    <row r="99" customFormat="false" ht="32.25" hidden="false" customHeight="true" outlineLevel="0" collapsed="false">
      <c r="A99" s="21" t="str">
        <f aca="false">IF(J99="","",J99)</f>
        <v>ERRORI / ANOMALIE</v>
      </c>
      <c r="B99" s="57" t="s">
        <v>1172</v>
      </c>
      <c r="C99" s="44" t="s">
        <v>1173</v>
      </c>
      <c r="D99" s="42" t="s">
        <v>1174</v>
      </c>
      <c r="E99" s="42"/>
      <c r="F99" s="64" t="s">
        <v>917</v>
      </c>
      <c r="G99" s="42"/>
      <c r="H99" s="42"/>
      <c r="J99" s="20" t="str">
        <f aca="false">IF(AND(K99="",L99="",N99=""),"",IF(OR(K99=1,L99=1),"ERRORI / ANOMALIE","OK"))</f>
        <v>ERRORI / ANOMALIE</v>
      </c>
      <c r="K99" s="20" t="str">
        <f aca="false">IF(N99="","",IF(SUM(Q99:AA99)&gt;0,1,""))</f>
        <v/>
      </c>
      <c r="L99" s="20" t="n">
        <f aca="false">IF(N99="","",IF(_xlfn.IFNA(VLOOKUP(CONCATENATE(N99," ",1),Lotti!AS$7:AT$601,2,0),1)=1,"",1))</f>
        <v>1</v>
      </c>
      <c r="N99" s="36" t="str">
        <f aca="false">TRIM(B99)</f>
        <v>L090</v>
      </c>
      <c r="O99" s="36"/>
      <c r="P99" s="36" t="str">
        <f aca="false">IF(K99="","",1)</f>
        <v/>
      </c>
      <c r="Q99" s="36" t="n">
        <f aca="false">IF(N99="","",_xlfn.IFNA(VLOOKUP(N99,Lotti!C$7:D$1000,2,0),1))</f>
        <v>0</v>
      </c>
      <c r="S99" s="36" t="str">
        <f aca="false">IF(N99="","",IF(OR(AND(E99="",LEN(TRIM(D99))&lt;&gt;11,LEN(TRIM(D99))&lt;&gt;16),AND(D99="",E99=""),AND(D99&lt;&gt;"",E99&lt;&gt;"")),1,""))</f>
        <v/>
      </c>
      <c r="U99" s="36" t="str">
        <f aca="false">IF(N99="","",IF(C99="",1,""))</f>
        <v/>
      </c>
      <c r="V99" s="36" t="n">
        <f aca="false">IF(N99="","",_xlfn.IFNA(VLOOKUP(F99,TabelleFisse!$B$33:$C$34,2,0),1))</f>
        <v>0</v>
      </c>
      <c r="W99" s="36" t="str">
        <f aca="false">IF(N99="","",_xlfn.IFNA(IF(VLOOKUP(CONCATENATE(N99," SI"),AC$10:AC$1203,1,0)=CONCATENATE(N99," SI"),"",1),1))</f>
        <v/>
      </c>
      <c r="Y99" s="36" t="str">
        <f aca="false">IF(OR(N99="",G99=""),"",_xlfn.IFNA(VLOOKUP(H99,TabelleFisse!$B$25:$C$29,2,0),1))</f>
        <v/>
      </c>
      <c r="Z99" s="36" t="str">
        <f aca="false">IF(AND(G99="",H99&lt;&gt;""),1,"")</f>
        <v/>
      </c>
      <c r="AA99" s="36" t="str">
        <f aca="false">IF(N99="","",IF(COUNTIF(AD$10:AD$1203,AD99)=1,1,""))</f>
        <v/>
      </c>
      <c r="AC99" s="37" t="str">
        <f aca="false">IF(N99="","",CONCATENATE(N99," ",F99))</f>
        <v>L090 SI</v>
      </c>
      <c r="AD99" s="37" t="str">
        <f aca="false">IF(OR(N99="",CONCATENATE(G99,H99)=""),"",CONCATENATE(N99," ",G99))</f>
        <v/>
      </c>
      <c r="AE99" s="37" t="str">
        <f aca="false">IF(K99=1,CONCATENATE(N99," ",1),"")</f>
        <v/>
      </c>
    </row>
    <row r="100" customFormat="false" ht="32.25" hidden="false" customHeight="true" outlineLevel="0" collapsed="false">
      <c r="A100" s="21" t="str">
        <f aca="false">IF(J100="","",J100)</f>
        <v>ERRORI / ANOMALIE</v>
      </c>
      <c r="B100" s="57" t="s">
        <v>1175</v>
      </c>
      <c r="C100" s="44" t="s">
        <v>1176</v>
      </c>
      <c r="D100" s="42" t="s">
        <v>1177</v>
      </c>
      <c r="E100" s="42"/>
      <c r="F100" s="64" t="s">
        <v>917</v>
      </c>
      <c r="G100" s="42"/>
      <c r="H100" s="42"/>
      <c r="J100" s="20" t="str">
        <f aca="false">IF(AND(K100="",L100="",N100=""),"",IF(OR(K100=1,L100=1),"ERRORI / ANOMALIE","OK"))</f>
        <v>ERRORI / ANOMALIE</v>
      </c>
      <c r="K100" s="20" t="str">
        <f aca="false">IF(N100="","",IF(SUM(Q100:AA100)&gt;0,1,""))</f>
        <v/>
      </c>
      <c r="L100" s="20" t="n">
        <f aca="false">IF(N100="","",IF(_xlfn.IFNA(VLOOKUP(CONCATENATE(N100," ",1),Lotti!AS$7:AT$601,2,0),1)=1,"",1))</f>
        <v>1</v>
      </c>
      <c r="N100" s="36" t="str">
        <f aca="false">TRIM(B100)</f>
        <v>L091</v>
      </c>
      <c r="O100" s="36"/>
      <c r="P100" s="36" t="str">
        <f aca="false">IF(K100="","",1)</f>
        <v/>
      </c>
      <c r="Q100" s="36" t="n">
        <f aca="false">IF(N100="","",_xlfn.IFNA(VLOOKUP(N100,Lotti!C$7:D$1000,2,0),1))</f>
        <v>0</v>
      </c>
      <c r="S100" s="36" t="str">
        <f aca="false">IF(N100="","",IF(OR(AND(E100="",LEN(TRIM(D100))&lt;&gt;11,LEN(TRIM(D100))&lt;&gt;16),AND(D100="",E100=""),AND(D100&lt;&gt;"",E100&lt;&gt;"")),1,""))</f>
        <v/>
      </c>
      <c r="U100" s="36" t="str">
        <f aca="false">IF(N100="","",IF(C100="",1,""))</f>
        <v/>
      </c>
      <c r="V100" s="36" t="n">
        <f aca="false">IF(N100="","",_xlfn.IFNA(VLOOKUP(F100,TabelleFisse!$B$33:$C$34,2,0),1))</f>
        <v>0</v>
      </c>
      <c r="W100" s="36" t="str">
        <f aca="false">IF(N100="","",_xlfn.IFNA(IF(VLOOKUP(CONCATENATE(N100," SI"),AC$10:AC$1203,1,0)=CONCATENATE(N100," SI"),"",1),1))</f>
        <v/>
      </c>
      <c r="Y100" s="36" t="str">
        <f aca="false">IF(OR(N100="",G100=""),"",_xlfn.IFNA(VLOOKUP(H100,TabelleFisse!$B$25:$C$29,2,0),1))</f>
        <v/>
      </c>
      <c r="Z100" s="36" t="str">
        <f aca="false">IF(AND(G100="",H100&lt;&gt;""),1,"")</f>
        <v/>
      </c>
      <c r="AA100" s="36" t="str">
        <f aca="false">IF(N100="","",IF(COUNTIF(AD$10:AD$1203,AD100)=1,1,""))</f>
        <v/>
      </c>
      <c r="AC100" s="37" t="str">
        <f aca="false">IF(N100="","",CONCATENATE(N100," ",F100))</f>
        <v>L091 SI</v>
      </c>
      <c r="AD100" s="37" t="str">
        <f aca="false">IF(OR(N100="",CONCATENATE(G100,H100)=""),"",CONCATENATE(N100," ",G100))</f>
        <v/>
      </c>
      <c r="AE100" s="37" t="str">
        <f aca="false">IF(K100=1,CONCATENATE(N100," ",1),"")</f>
        <v/>
      </c>
    </row>
    <row r="101" customFormat="false" ht="32.25" hidden="false" customHeight="true" outlineLevel="0" collapsed="false">
      <c r="A101" s="21" t="str">
        <f aca="false">IF(J101="","",J101)</f>
        <v>ERRORI / ANOMALIE</v>
      </c>
      <c r="B101" s="57" t="s">
        <v>1178</v>
      </c>
      <c r="C101" s="44" t="s">
        <v>1179</v>
      </c>
      <c r="D101" s="42" t="s">
        <v>1180</v>
      </c>
      <c r="E101" s="42"/>
      <c r="F101" s="64" t="s">
        <v>917</v>
      </c>
      <c r="G101" s="42"/>
      <c r="H101" s="42"/>
      <c r="J101" s="20" t="str">
        <f aca="false">IF(AND(K101="",L101="",N101=""),"",IF(OR(K101=1,L101=1),"ERRORI / ANOMALIE","OK"))</f>
        <v>ERRORI / ANOMALIE</v>
      </c>
      <c r="K101" s="20" t="str">
        <f aca="false">IF(N101="","",IF(SUM(Q101:AA101)&gt;0,1,""))</f>
        <v/>
      </c>
      <c r="L101" s="20" t="n">
        <f aca="false">IF(N101="","",IF(_xlfn.IFNA(VLOOKUP(CONCATENATE(N101," ",1),Lotti!AS$7:AT$601,2,0),1)=1,"",1))</f>
        <v>1</v>
      </c>
      <c r="N101" s="36" t="str">
        <f aca="false">TRIM(B101)</f>
        <v>L092</v>
      </c>
      <c r="O101" s="36"/>
      <c r="P101" s="36" t="str">
        <f aca="false">IF(K101="","",1)</f>
        <v/>
      </c>
      <c r="Q101" s="36" t="n">
        <f aca="false">IF(N101="","",_xlfn.IFNA(VLOOKUP(N101,Lotti!C$7:D$1000,2,0),1))</f>
        <v>0</v>
      </c>
      <c r="S101" s="36" t="str">
        <f aca="false">IF(N101="","",IF(OR(AND(E101="",LEN(TRIM(D101))&lt;&gt;11,LEN(TRIM(D101))&lt;&gt;16),AND(D101="",E101=""),AND(D101&lt;&gt;"",E101&lt;&gt;"")),1,""))</f>
        <v/>
      </c>
      <c r="U101" s="36" t="str">
        <f aca="false">IF(N101="","",IF(C101="",1,""))</f>
        <v/>
      </c>
      <c r="V101" s="36" t="n">
        <f aca="false">IF(N101="","",_xlfn.IFNA(VLOOKUP(F101,TabelleFisse!$B$33:$C$34,2,0),1))</f>
        <v>0</v>
      </c>
      <c r="W101" s="36" t="str">
        <f aca="false">IF(N101="","",_xlfn.IFNA(IF(VLOOKUP(CONCATENATE(N101," SI"),AC$10:AC$1203,1,0)=CONCATENATE(N101," SI"),"",1),1))</f>
        <v/>
      </c>
      <c r="Y101" s="36" t="str">
        <f aca="false">IF(OR(N101="",G101=""),"",_xlfn.IFNA(VLOOKUP(H101,TabelleFisse!$B$25:$C$29,2,0),1))</f>
        <v/>
      </c>
      <c r="Z101" s="36" t="str">
        <f aca="false">IF(AND(G101="",H101&lt;&gt;""),1,"")</f>
        <v/>
      </c>
      <c r="AA101" s="36" t="str">
        <f aca="false">IF(N101="","",IF(COUNTIF(AD$10:AD$1203,AD101)=1,1,""))</f>
        <v/>
      </c>
      <c r="AC101" s="37" t="str">
        <f aca="false">IF(N101="","",CONCATENATE(N101," ",F101))</f>
        <v>L092 SI</v>
      </c>
      <c r="AD101" s="37" t="str">
        <f aca="false">IF(OR(N101="",CONCATENATE(G101,H101)=""),"",CONCATENATE(N101," ",G101))</f>
        <v/>
      </c>
      <c r="AE101" s="37" t="str">
        <f aca="false">IF(K101=1,CONCATENATE(N101," ",1),"")</f>
        <v/>
      </c>
    </row>
    <row r="102" customFormat="false" ht="32.25" hidden="false" customHeight="true" outlineLevel="0" collapsed="false">
      <c r="A102" s="21" t="str">
        <f aca="false">IF(J102="","",J102)</f>
        <v>ERRORI / ANOMALIE</v>
      </c>
      <c r="B102" s="57" t="s">
        <v>1181</v>
      </c>
      <c r="C102" s="44" t="s">
        <v>1182</v>
      </c>
      <c r="D102" s="42" t="s">
        <v>1183</v>
      </c>
      <c r="E102" s="42"/>
      <c r="F102" s="64" t="s">
        <v>917</v>
      </c>
      <c r="G102" s="42"/>
      <c r="H102" s="42"/>
      <c r="J102" s="20" t="str">
        <f aca="false">IF(AND(K102="",L102="",N102=""),"",IF(OR(K102=1,L102=1),"ERRORI / ANOMALIE","OK"))</f>
        <v>ERRORI / ANOMALIE</v>
      </c>
      <c r="K102" s="20" t="str">
        <f aca="false">IF(N102="","",IF(SUM(Q102:AA102)&gt;0,1,""))</f>
        <v/>
      </c>
      <c r="L102" s="20" t="n">
        <f aca="false">IF(N102="","",IF(_xlfn.IFNA(VLOOKUP(CONCATENATE(N102," ",1),Lotti!AS$7:AT$601,2,0),1)=1,"",1))</f>
        <v>1</v>
      </c>
      <c r="N102" s="36" t="str">
        <f aca="false">TRIM(B102)</f>
        <v>L093</v>
      </c>
      <c r="O102" s="36"/>
      <c r="P102" s="36" t="str">
        <f aca="false">IF(K102="","",1)</f>
        <v/>
      </c>
      <c r="Q102" s="36" t="n">
        <f aca="false">IF(N102="","",_xlfn.IFNA(VLOOKUP(N102,Lotti!C$7:D$1000,2,0),1))</f>
        <v>0</v>
      </c>
      <c r="S102" s="36" t="str">
        <f aca="false">IF(N102="","",IF(OR(AND(E102="",LEN(TRIM(D102))&lt;&gt;11,LEN(TRIM(D102))&lt;&gt;16),AND(D102="",E102=""),AND(D102&lt;&gt;"",E102&lt;&gt;"")),1,""))</f>
        <v/>
      </c>
      <c r="U102" s="36" t="str">
        <f aca="false">IF(N102="","",IF(C102="",1,""))</f>
        <v/>
      </c>
      <c r="V102" s="36" t="n">
        <f aca="false">IF(N102="","",_xlfn.IFNA(VLOOKUP(F102,TabelleFisse!$B$33:$C$34,2,0),1))</f>
        <v>0</v>
      </c>
      <c r="W102" s="36" t="str">
        <f aca="false">IF(N102="","",_xlfn.IFNA(IF(VLOOKUP(CONCATENATE(N102," SI"),AC$10:AC$1203,1,0)=CONCATENATE(N102," SI"),"",1),1))</f>
        <v/>
      </c>
      <c r="Y102" s="36" t="str">
        <f aca="false">IF(OR(N102="",G102=""),"",_xlfn.IFNA(VLOOKUP(H102,TabelleFisse!$B$25:$C$29,2,0),1))</f>
        <v/>
      </c>
      <c r="Z102" s="36" t="str">
        <f aca="false">IF(AND(G102="",H102&lt;&gt;""),1,"")</f>
        <v/>
      </c>
      <c r="AA102" s="36" t="str">
        <f aca="false">IF(N102="","",IF(COUNTIF(AD$10:AD$1203,AD102)=1,1,""))</f>
        <v/>
      </c>
      <c r="AC102" s="37" t="str">
        <f aca="false">IF(N102="","",CONCATENATE(N102," ",F102))</f>
        <v>L093 SI</v>
      </c>
      <c r="AD102" s="37" t="str">
        <f aca="false">IF(OR(N102="",CONCATENATE(G102,H102)=""),"",CONCATENATE(N102," ",G102))</f>
        <v/>
      </c>
      <c r="AE102" s="37" t="str">
        <f aca="false">IF(K102=1,CONCATENATE(N102," ",1),"")</f>
        <v/>
      </c>
    </row>
    <row r="103" customFormat="false" ht="32.25" hidden="false" customHeight="true" outlineLevel="0" collapsed="false">
      <c r="A103" s="21" t="str">
        <f aca="false">IF(J103="","",J103)</f>
        <v>ERRORI / ANOMALIE</v>
      </c>
      <c r="B103" s="57" t="s">
        <v>1184</v>
      </c>
      <c r="C103" s="44" t="s">
        <v>1185</v>
      </c>
      <c r="D103" s="42" t="s">
        <v>1186</v>
      </c>
      <c r="E103" s="42"/>
      <c r="F103" s="64" t="s">
        <v>917</v>
      </c>
      <c r="G103" s="42"/>
      <c r="H103" s="42"/>
      <c r="J103" s="20" t="str">
        <f aca="false">IF(AND(K103="",L103="",N103=""),"",IF(OR(K103=1,L103=1),"ERRORI / ANOMALIE","OK"))</f>
        <v>ERRORI / ANOMALIE</v>
      </c>
      <c r="K103" s="20" t="str">
        <f aca="false">IF(N103="","",IF(SUM(Q103:AA103)&gt;0,1,""))</f>
        <v/>
      </c>
      <c r="L103" s="20" t="n">
        <f aca="false">IF(N103="","",IF(_xlfn.IFNA(VLOOKUP(CONCATENATE(N103," ",1),Lotti!AS$7:AT$601,2,0),1)=1,"",1))</f>
        <v>1</v>
      </c>
      <c r="N103" s="36" t="str">
        <f aca="false">TRIM(B103)</f>
        <v>L094</v>
      </c>
      <c r="O103" s="36"/>
      <c r="P103" s="36" t="str">
        <f aca="false">IF(K103="","",1)</f>
        <v/>
      </c>
      <c r="Q103" s="36" t="n">
        <f aca="false">IF(N103="","",_xlfn.IFNA(VLOOKUP(N103,Lotti!C$7:D$1000,2,0),1))</f>
        <v>0</v>
      </c>
      <c r="S103" s="36" t="str">
        <f aca="false">IF(N103="","",IF(OR(AND(E103="",LEN(TRIM(D103))&lt;&gt;11,LEN(TRIM(D103))&lt;&gt;16),AND(D103="",E103=""),AND(D103&lt;&gt;"",E103&lt;&gt;"")),1,""))</f>
        <v/>
      </c>
      <c r="U103" s="36" t="str">
        <f aca="false">IF(N103="","",IF(C103="",1,""))</f>
        <v/>
      </c>
      <c r="V103" s="36" t="n">
        <f aca="false">IF(N103="","",_xlfn.IFNA(VLOOKUP(F103,TabelleFisse!$B$33:$C$34,2,0),1))</f>
        <v>0</v>
      </c>
      <c r="W103" s="36" t="str">
        <f aca="false">IF(N103="","",_xlfn.IFNA(IF(VLOOKUP(CONCATENATE(N103," SI"),AC$10:AC$1203,1,0)=CONCATENATE(N103," SI"),"",1),1))</f>
        <v/>
      </c>
      <c r="Y103" s="36" t="str">
        <f aca="false">IF(OR(N103="",G103=""),"",_xlfn.IFNA(VLOOKUP(H103,TabelleFisse!$B$25:$C$29,2,0),1))</f>
        <v/>
      </c>
      <c r="Z103" s="36" t="str">
        <f aca="false">IF(AND(G103="",H103&lt;&gt;""),1,"")</f>
        <v/>
      </c>
      <c r="AA103" s="36" t="str">
        <f aca="false">IF(N103="","",IF(COUNTIF(AD$10:AD$1203,AD103)=1,1,""))</f>
        <v/>
      </c>
      <c r="AC103" s="37" t="str">
        <f aca="false">IF(N103="","",CONCATENATE(N103," ",F103))</f>
        <v>L094 SI</v>
      </c>
      <c r="AD103" s="37" t="str">
        <f aca="false">IF(OR(N103="",CONCATENATE(G103,H103)=""),"",CONCATENATE(N103," ",G103))</f>
        <v/>
      </c>
      <c r="AE103" s="37" t="str">
        <f aca="false">IF(K103=1,CONCATENATE(N103," ",1),"")</f>
        <v/>
      </c>
    </row>
    <row r="104" customFormat="false" ht="32.25" hidden="false" customHeight="true" outlineLevel="0" collapsed="false">
      <c r="A104" s="21" t="str">
        <f aca="false">IF(J104="","",J104)</f>
        <v>ERRORI / ANOMALIE</v>
      </c>
      <c r="B104" s="57" t="s">
        <v>1187</v>
      </c>
      <c r="C104" s="44" t="s">
        <v>1188</v>
      </c>
      <c r="D104" s="42" t="s">
        <v>1189</v>
      </c>
      <c r="E104" s="42"/>
      <c r="F104" s="64" t="s">
        <v>917</v>
      </c>
      <c r="G104" s="42"/>
      <c r="H104" s="42"/>
      <c r="J104" s="20" t="str">
        <f aca="false">IF(AND(K104="",L104="",N104=""),"",IF(OR(K104=1,L104=1),"ERRORI / ANOMALIE","OK"))</f>
        <v>ERRORI / ANOMALIE</v>
      </c>
      <c r="K104" s="20" t="str">
        <f aca="false">IF(N104="","",IF(SUM(Q104:AA104)&gt;0,1,""))</f>
        <v/>
      </c>
      <c r="L104" s="20" t="n">
        <f aca="false">IF(N104="","",IF(_xlfn.IFNA(VLOOKUP(CONCATENATE(N104," ",1),Lotti!AS$7:AT$601,2,0),1)=1,"",1))</f>
        <v>1</v>
      </c>
      <c r="N104" s="36" t="str">
        <f aca="false">TRIM(B104)</f>
        <v>L095</v>
      </c>
      <c r="O104" s="36"/>
      <c r="P104" s="36" t="str">
        <f aca="false">IF(K104="","",1)</f>
        <v/>
      </c>
      <c r="Q104" s="36" t="n">
        <f aca="false">IF(N104="","",_xlfn.IFNA(VLOOKUP(N104,Lotti!C$7:D$1000,2,0),1))</f>
        <v>0</v>
      </c>
      <c r="S104" s="36" t="str">
        <f aca="false">IF(N104="","",IF(OR(AND(E104="",LEN(TRIM(D104))&lt;&gt;11,LEN(TRIM(D104))&lt;&gt;16),AND(D104="",E104=""),AND(D104&lt;&gt;"",E104&lt;&gt;"")),1,""))</f>
        <v/>
      </c>
      <c r="U104" s="36" t="str">
        <f aca="false">IF(N104="","",IF(C104="",1,""))</f>
        <v/>
      </c>
      <c r="V104" s="36" t="n">
        <f aca="false">IF(N104="","",_xlfn.IFNA(VLOOKUP(F104,TabelleFisse!$B$33:$C$34,2,0),1))</f>
        <v>0</v>
      </c>
      <c r="W104" s="36" t="str">
        <f aca="false">IF(N104="","",_xlfn.IFNA(IF(VLOOKUP(CONCATENATE(N104," SI"),AC$10:AC$1203,1,0)=CONCATENATE(N104," SI"),"",1),1))</f>
        <v/>
      </c>
      <c r="Y104" s="36" t="str">
        <f aca="false">IF(OR(N104="",G104=""),"",_xlfn.IFNA(VLOOKUP(H104,TabelleFisse!$B$25:$C$29,2,0),1))</f>
        <v/>
      </c>
      <c r="Z104" s="36" t="str">
        <f aca="false">IF(AND(G104="",H104&lt;&gt;""),1,"")</f>
        <v/>
      </c>
      <c r="AA104" s="36" t="str">
        <f aca="false">IF(N104="","",IF(COUNTIF(AD$10:AD$1203,AD104)=1,1,""))</f>
        <v/>
      </c>
      <c r="AC104" s="37" t="str">
        <f aca="false">IF(N104="","",CONCATENATE(N104," ",F104))</f>
        <v>L095 SI</v>
      </c>
      <c r="AD104" s="37" t="str">
        <f aca="false">IF(OR(N104="",CONCATENATE(G104,H104)=""),"",CONCATENATE(N104," ",G104))</f>
        <v/>
      </c>
      <c r="AE104" s="37" t="str">
        <f aca="false">IF(K104=1,CONCATENATE(N104," ",1),"")</f>
        <v/>
      </c>
    </row>
    <row r="105" customFormat="false" ht="32.25" hidden="false" customHeight="true" outlineLevel="0" collapsed="false">
      <c r="A105" s="21" t="str">
        <f aca="false">IF(J105="","",J105)</f>
        <v>ERRORI / ANOMALIE</v>
      </c>
      <c r="B105" s="57" t="s">
        <v>1190</v>
      </c>
      <c r="C105" s="44" t="s">
        <v>1191</v>
      </c>
      <c r="D105" s="42" t="s">
        <v>1192</v>
      </c>
      <c r="E105" s="42"/>
      <c r="F105" s="64" t="s">
        <v>917</v>
      </c>
      <c r="G105" s="42"/>
      <c r="H105" s="42"/>
      <c r="J105" s="20" t="str">
        <f aca="false">IF(AND(K105="",L105="",N105=""),"",IF(OR(K105=1,L105=1),"ERRORI / ANOMALIE","OK"))</f>
        <v>ERRORI / ANOMALIE</v>
      </c>
      <c r="K105" s="20" t="str">
        <f aca="false">IF(N105="","",IF(SUM(Q105:AA105)&gt;0,1,""))</f>
        <v/>
      </c>
      <c r="L105" s="20" t="n">
        <f aca="false">IF(N105="","",IF(_xlfn.IFNA(VLOOKUP(CONCATENATE(N105," ",1),Lotti!AS$7:AT$601,2,0),1)=1,"",1))</f>
        <v>1</v>
      </c>
      <c r="N105" s="36" t="str">
        <f aca="false">TRIM(B105)</f>
        <v>L096</v>
      </c>
      <c r="O105" s="36"/>
      <c r="P105" s="36" t="str">
        <f aca="false">IF(K105="","",1)</f>
        <v/>
      </c>
      <c r="Q105" s="36" t="n">
        <f aca="false">IF(N105="","",_xlfn.IFNA(VLOOKUP(N105,Lotti!C$7:D$1000,2,0),1))</f>
        <v>0</v>
      </c>
      <c r="S105" s="36" t="str">
        <f aca="false">IF(N105="","",IF(OR(AND(E105="",LEN(TRIM(D105))&lt;&gt;11,LEN(TRIM(D105))&lt;&gt;16),AND(D105="",E105=""),AND(D105&lt;&gt;"",E105&lt;&gt;"")),1,""))</f>
        <v/>
      </c>
      <c r="U105" s="36" t="str">
        <f aca="false">IF(N105="","",IF(C105="",1,""))</f>
        <v/>
      </c>
      <c r="V105" s="36" t="n">
        <f aca="false">IF(N105="","",_xlfn.IFNA(VLOOKUP(F105,TabelleFisse!$B$33:$C$34,2,0),1))</f>
        <v>0</v>
      </c>
      <c r="W105" s="36" t="str">
        <f aca="false">IF(N105="","",_xlfn.IFNA(IF(VLOOKUP(CONCATENATE(N105," SI"),AC$10:AC$1203,1,0)=CONCATENATE(N105," SI"),"",1),1))</f>
        <v/>
      </c>
      <c r="Y105" s="36" t="str">
        <f aca="false">IF(OR(N105="",G105=""),"",_xlfn.IFNA(VLOOKUP(H105,TabelleFisse!$B$25:$C$29,2,0),1))</f>
        <v/>
      </c>
      <c r="Z105" s="36" t="str">
        <f aca="false">IF(AND(G105="",H105&lt;&gt;""),1,"")</f>
        <v/>
      </c>
      <c r="AA105" s="36" t="str">
        <f aca="false">IF(N105="","",IF(COUNTIF(AD$10:AD$1203,AD105)=1,1,""))</f>
        <v/>
      </c>
      <c r="AC105" s="37" t="str">
        <f aca="false">IF(N105="","",CONCATENATE(N105," ",F105))</f>
        <v>L096 SI</v>
      </c>
      <c r="AD105" s="37" t="str">
        <f aca="false">IF(OR(N105="",CONCATENATE(G105,H105)=""),"",CONCATENATE(N105," ",G105))</f>
        <v/>
      </c>
      <c r="AE105" s="37" t="str">
        <f aca="false">IF(K105=1,CONCATENATE(N105," ",1),"")</f>
        <v/>
      </c>
    </row>
    <row r="106" customFormat="false" ht="32.25" hidden="false" customHeight="true" outlineLevel="0" collapsed="false">
      <c r="A106" s="21" t="str">
        <f aca="false">IF(J106="","",J106)</f>
        <v>ERRORI / ANOMALIE</v>
      </c>
      <c r="B106" s="57" t="s">
        <v>1193</v>
      </c>
      <c r="C106" s="44" t="s">
        <v>1194</v>
      </c>
      <c r="D106" s="42" t="s">
        <v>1195</v>
      </c>
      <c r="E106" s="42"/>
      <c r="F106" s="64" t="s">
        <v>917</v>
      </c>
      <c r="G106" s="42"/>
      <c r="H106" s="42"/>
      <c r="J106" s="20" t="str">
        <f aca="false">IF(AND(K106="",L106="",N106=""),"",IF(OR(K106=1,L106=1),"ERRORI / ANOMALIE","OK"))</f>
        <v>ERRORI / ANOMALIE</v>
      </c>
      <c r="K106" s="20" t="str">
        <f aca="false">IF(N106="","",IF(SUM(Q106:AA106)&gt;0,1,""))</f>
        <v/>
      </c>
      <c r="L106" s="20" t="n">
        <f aca="false">IF(N106="","",IF(_xlfn.IFNA(VLOOKUP(CONCATENATE(N106," ",1),Lotti!AS$7:AT$601,2,0),1)=1,"",1))</f>
        <v>1</v>
      </c>
      <c r="N106" s="36" t="str">
        <f aca="false">TRIM(B106)</f>
        <v>L097</v>
      </c>
      <c r="O106" s="36"/>
      <c r="P106" s="36" t="str">
        <f aca="false">IF(K106="","",1)</f>
        <v/>
      </c>
      <c r="Q106" s="36" t="n">
        <f aca="false">IF(N106="","",_xlfn.IFNA(VLOOKUP(N106,Lotti!C$7:D$1000,2,0),1))</f>
        <v>0</v>
      </c>
      <c r="S106" s="36" t="str">
        <f aca="false">IF(N106="","",IF(OR(AND(E106="",LEN(TRIM(D106))&lt;&gt;11,LEN(TRIM(D106))&lt;&gt;16),AND(D106="",E106=""),AND(D106&lt;&gt;"",E106&lt;&gt;"")),1,""))</f>
        <v/>
      </c>
      <c r="U106" s="36" t="str">
        <f aca="false">IF(N106="","",IF(C106="",1,""))</f>
        <v/>
      </c>
      <c r="V106" s="36" t="n">
        <f aca="false">IF(N106="","",_xlfn.IFNA(VLOOKUP(F106,TabelleFisse!$B$33:$C$34,2,0),1))</f>
        <v>0</v>
      </c>
      <c r="W106" s="36" t="str">
        <f aca="false">IF(N106="","",_xlfn.IFNA(IF(VLOOKUP(CONCATENATE(N106," SI"),AC$10:AC$1203,1,0)=CONCATENATE(N106," SI"),"",1),1))</f>
        <v/>
      </c>
      <c r="Y106" s="36" t="str">
        <f aca="false">IF(OR(N106="",G106=""),"",_xlfn.IFNA(VLOOKUP(H106,TabelleFisse!$B$25:$C$29,2,0),1))</f>
        <v/>
      </c>
      <c r="Z106" s="36" t="str">
        <f aca="false">IF(AND(G106="",H106&lt;&gt;""),1,"")</f>
        <v/>
      </c>
      <c r="AA106" s="36" t="str">
        <f aca="false">IF(N106="","",IF(COUNTIF(AD$10:AD$1203,AD106)=1,1,""))</f>
        <v/>
      </c>
      <c r="AC106" s="37" t="str">
        <f aca="false">IF(N106="","",CONCATENATE(N106," ",F106))</f>
        <v>L097 SI</v>
      </c>
      <c r="AD106" s="37" t="str">
        <f aca="false">IF(OR(N106="",CONCATENATE(G106,H106)=""),"",CONCATENATE(N106," ",G106))</f>
        <v/>
      </c>
      <c r="AE106" s="37" t="str">
        <f aca="false">IF(K106=1,CONCATENATE(N106," ",1),"")</f>
        <v/>
      </c>
    </row>
    <row r="107" customFormat="false" ht="32.25" hidden="false" customHeight="true" outlineLevel="0" collapsed="false">
      <c r="A107" s="21" t="str">
        <f aca="false">IF(J107="","",J107)</f>
        <v>ERRORI / ANOMALIE</v>
      </c>
      <c r="B107" s="57" t="s">
        <v>1196</v>
      </c>
      <c r="C107" s="44" t="s">
        <v>1197</v>
      </c>
      <c r="D107" s="42" t="s">
        <v>1198</v>
      </c>
      <c r="E107" s="42"/>
      <c r="F107" s="64" t="s">
        <v>917</v>
      </c>
      <c r="G107" s="42"/>
      <c r="H107" s="42"/>
      <c r="J107" s="20" t="str">
        <f aca="false">IF(AND(K107="",L107="",N107=""),"",IF(OR(K107=1,L107=1),"ERRORI / ANOMALIE","OK"))</f>
        <v>ERRORI / ANOMALIE</v>
      </c>
      <c r="K107" s="20" t="str">
        <f aca="false">IF(N107="","",IF(SUM(Q107:AA107)&gt;0,1,""))</f>
        <v/>
      </c>
      <c r="L107" s="20" t="n">
        <f aca="false">IF(N107="","",IF(_xlfn.IFNA(VLOOKUP(CONCATENATE(N107," ",1),Lotti!AS$7:AT$601,2,0),1)=1,"",1))</f>
        <v>1</v>
      </c>
      <c r="N107" s="36" t="str">
        <f aca="false">TRIM(B107)</f>
        <v>L098</v>
      </c>
      <c r="O107" s="36"/>
      <c r="P107" s="36" t="str">
        <f aca="false">IF(K107="","",1)</f>
        <v/>
      </c>
      <c r="Q107" s="36" t="n">
        <f aca="false">IF(N107="","",_xlfn.IFNA(VLOOKUP(N107,Lotti!C$7:D$1000,2,0),1))</f>
        <v>0</v>
      </c>
      <c r="S107" s="36" t="str">
        <f aca="false">IF(N107="","",IF(OR(AND(E107="",LEN(TRIM(D107))&lt;&gt;11,LEN(TRIM(D107))&lt;&gt;16),AND(D107="",E107=""),AND(D107&lt;&gt;"",E107&lt;&gt;"")),1,""))</f>
        <v/>
      </c>
      <c r="U107" s="36" t="str">
        <f aca="false">IF(N107="","",IF(C107="",1,""))</f>
        <v/>
      </c>
      <c r="V107" s="36" t="n">
        <f aca="false">IF(N107="","",_xlfn.IFNA(VLOOKUP(F107,TabelleFisse!$B$33:$C$34,2,0),1))</f>
        <v>0</v>
      </c>
      <c r="W107" s="36" t="str">
        <f aca="false">IF(N107="","",_xlfn.IFNA(IF(VLOOKUP(CONCATENATE(N107," SI"),AC$10:AC$1203,1,0)=CONCATENATE(N107," SI"),"",1),1))</f>
        <v/>
      </c>
      <c r="Y107" s="36" t="str">
        <f aca="false">IF(OR(N107="",G107=""),"",_xlfn.IFNA(VLOOKUP(H107,TabelleFisse!$B$25:$C$29,2,0),1))</f>
        <v/>
      </c>
      <c r="Z107" s="36" t="str">
        <f aca="false">IF(AND(G107="",H107&lt;&gt;""),1,"")</f>
        <v/>
      </c>
      <c r="AA107" s="36" t="str">
        <f aca="false">IF(N107="","",IF(COUNTIF(AD$10:AD$1203,AD107)=1,1,""))</f>
        <v/>
      </c>
      <c r="AC107" s="37" t="str">
        <f aca="false">IF(N107="","",CONCATENATE(N107," ",F107))</f>
        <v>L098 SI</v>
      </c>
      <c r="AD107" s="37" t="str">
        <f aca="false">IF(OR(N107="",CONCATENATE(G107,H107)=""),"",CONCATENATE(N107," ",G107))</f>
        <v/>
      </c>
      <c r="AE107" s="37" t="str">
        <f aca="false">IF(K107=1,CONCATENATE(N107," ",1),"")</f>
        <v/>
      </c>
    </row>
    <row r="108" customFormat="false" ht="32.25" hidden="false" customHeight="true" outlineLevel="0" collapsed="false">
      <c r="A108" s="21" t="str">
        <f aca="false">IF(J108="","",J108)</f>
        <v>ERRORI / ANOMALIE</v>
      </c>
      <c r="B108" s="57" t="s">
        <v>1199</v>
      </c>
      <c r="C108" s="44" t="s">
        <v>1185</v>
      </c>
      <c r="D108" s="42" t="s">
        <v>1186</v>
      </c>
      <c r="E108" s="42"/>
      <c r="F108" s="64" t="s">
        <v>917</v>
      </c>
      <c r="G108" s="42"/>
      <c r="H108" s="42"/>
      <c r="J108" s="20" t="str">
        <f aca="false">IF(AND(K108="",L108="",N108=""),"",IF(OR(K108=1,L108=1),"ERRORI / ANOMALIE","OK"))</f>
        <v>ERRORI / ANOMALIE</v>
      </c>
      <c r="K108" s="20" t="str">
        <f aca="false">IF(N108="","",IF(SUM(Q108:AA108)&gt;0,1,""))</f>
        <v/>
      </c>
      <c r="L108" s="20" t="n">
        <f aca="false">IF(N108="","",IF(_xlfn.IFNA(VLOOKUP(CONCATENATE(N108," ",1),Lotti!AS$7:AT$601,2,0),1)=1,"",1))</f>
        <v>1</v>
      </c>
      <c r="N108" s="36" t="str">
        <f aca="false">TRIM(B108)</f>
        <v>L099</v>
      </c>
      <c r="O108" s="36"/>
      <c r="P108" s="36" t="str">
        <f aca="false">IF(K108="","",1)</f>
        <v/>
      </c>
      <c r="Q108" s="36" t="n">
        <f aca="false">IF(N108="","",_xlfn.IFNA(VLOOKUP(N108,Lotti!C$7:D$1000,2,0),1))</f>
        <v>0</v>
      </c>
      <c r="S108" s="36" t="str">
        <f aca="false">IF(N108="","",IF(OR(AND(E108="",LEN(TRIM(D108))&lt;&gt;11,LEN(TRIM(D108))&lt;&gt;16),AND(D108="",E108=""),AND(D108&lt;&gt;"",E108&lt;&gt;"")),1,""))</f>
        <v/>
      </c>
      <c r="U108" s="36" t="str">
        <f aca="false">IF(N108="","",IF(C108="",1,""))</f>
        <v/>
      </c>
      <c r="V108" s="36" t="n">
        <f aca="false">IF(N108="","",_xlfn.IFNA(VLOOKUP(F108,TabelleFisse!$B$33:$C$34,2,0),1))</f>
        <v>0</v>
      </c>
      <c r="W108" s="36" t="str">
        <f aca="false">IF(N108="","",_xlfn.IFNA(IF(VLOOKUP(CONCATENATE(N108," SI"),AC$10:AC$1203,1,0)=CONCATENATE(N108," SI"),"",1),1))</f>
        <v/>
      </c>
      <c r="Y108" s="36" t="str">
        <f aca="false">IF(OR(N108="",G108=""),"",_xlfn.IFNA(VLOOKUP(H108,TabelleFisse!$B$25:$C$29,2,0),1))</f>
        <v/>
      </c>
      <c r="Z108" s="36" t="str">
        <f aca="false">IF(AND(G108="",H108&lt;&gt;""),1,"")</f>
        <v/>
      </c>
      <c r="AA108" s="36" t="str">
        <f aca="false">IF(N108="","",IF(COUNTIF(AD$10:AD$1203,AD108)=1,1,""))</f>
        <v/>
      </c>
      <c r="AC108" s="37" t="str">
        <f aca="false">IF(N108="","",CONCATENATE(N108," ",F108))</f>
        <v>L099 SI</v>
      </c>
      <c r="AD108" s="37" t="str">
        <f aca="false">IF(OR(N108="",CONCATENATE(G108,H108)=""),"",CONCATENATE(N108," ",G108))</f>
        <v/>
      </c>
      <c r="AE108" s="37" t="str">
        <f aca="false">IF(K108=1,CONCATENATE(N108," ",1),"")</f>
        <v/>
      </c>
    </row>
    <row r="109" customFormat="false" ht="32.25" hidden="false" customHeight="true" outlineLevel="0" collapsed="false">
      <c r="A109" s="21" t="str">
        <f aca="false">IF(J109="","",J109)</f>
        <v>ERRORI / ANOMALIE</v>
      </c>
      <c r="B109" s="57" t="s">
        <v>1200</v>
      </c>
      <c r="C109" s="44" t="s">
        <v>1201</v>
      </c>
      <c r="D109" s="42" t="s">
        <v>1202</v>
      </c>
      <c r="E109" s="42"/>
      <c r="F109" s="64" t="s">
        <v>917</v>
      </c>
      <c r="G109" s="42"/>
      <c r="H109" s="42"/>
      <c r="J109" s="20" t="str">
        <f aca="false">IF(AND(K109="",L109="",N109=""),"",IF(OR(K109=1,L109=1),"ERRORI / ANOMALIE","OK"))</f>
        <v>ERRORI / ANOMALIE</v>
      </c>
      <c r="K109" s="20" t="str">
        <f aca="false">IF(N109="","",IF(SUM(Q109:AA109)&gt;0,1,""))</f>
        <v/>
      </c>
      <c r="L109" s="20" t="n">
        <f aca="false">IF(N109="","",IF(_xlfn.IFNA(VLOOKUP(CONCATENATE(N109," ",1),Lotti!AS$7:AT$601,2,0),1)=1,"",1))</f>
        <v>1</v>
      </c>
      <c r="N109" s="36" t="str">
        <f aca="false">TRIM(B109)</f>
        <v>L100</v>
      </c>
      <c r="O109" s="36"/>
      <c r="P109" s="36" t="str">
        <f aca="false">IF(K109="","",1)</f>
        <v/>
      </c>
      <c r="Q109" s="36" t="n">
        <f aca="false">IF(N109="","",_xlfn.IFNA(VLOOKUP(N109,Lotti!C$7:D$1000,2,0),1))</f>
        <v>0</v>
      </c>
      <c r="S109" s="36" t="str">
        <f aca="false">IF(N109="","",IF(OR(AND(E109="",LEN(TRIM(D109))&lt;&gt;11,LEN(TRIM(D109))&lt;&gt;16),AND(D109="",E109=""),AND(D109&lt;&gt;"",E109&lt;&gt;"")),1,""))</f>
        <v/>
      </c>
      <c r="U109" s="36" t="str">
        <f aca="false">IF(N109="","",IF(C109="",1,""))</f>
        <v/>
      </c>
      <c r="V109" s="36" t="n">
        <f aca="false">IF(N109="","",_xlfn.IFNA(VLOOKUP(F109,TabelleFisse!$B$33:$C$34,2,0),1))</f>
        <v>0</v>
      </c>
      <c r="W109" s="36" t="str">
        <f aca="false">IF(N109="","",_xlfn.IFNA(IF(VLOOKUP(CONCATENATE(N109," SI"),AC$10:AC$1203,1,0)=CONCATENATE(N109," SI"),"",1),1))</f>
        <v/>
      </c>
      <c r="Y109" s="36" t="str">
        <f aca="false">IF(OR(N109="",G109=""),"",_xlfn.IFNA(VLOOKUP(H109,TabelleFisse!$B$25:$C$29,2,0),1))</f>
        <v/>
      </c>
      <c r="Z109" s="36" t="str">
        <f aca="false">IF(AND(G109="",H109&lt;&gt;""),1,"")</f>
        <v/>
      </c>
      <c r="AA109" s="36" t="str">
        <f aca="false">IF(N109="","",IF(COUNTIF(AD$10:AD$1203,AD109)=1,1,""))</f>
        <v/>
      </c>
      <c r="AC109" s="37" t="str">
        <f aca="false">IF(N109="","",CONCATENATE(N109," ",F109))</f>
        <v>L100 SI</v>
      </c>
      <c r="AD109" s="37" t="str">
        <f aca="false">IF(OR(N109="",CONCATENATE(G109,H109)=""),"",CONCATENATE(N109," ",G109))</f>
        <v/>
      </c>
      <c r="AE109" s="37" t="str">
        <f aca="false">IF(K109=1,CONCATENATE(N109," ",1),"")</f>
        <v/>
      </c>
    </row>
    <row r="110" customFormat="false" ht="32.25" hidden="false" customHeight="true" outlineLevel="0" collapsed="false">
      <c r="A110" s="21" t="str">
        <f aca="false">IF(J110="","",J110)</f>
        <v>ERRORI / ANOMALIE</v>
      </c>
      <c r="B110" s="57" t="s">
        <v>1203</v>
      </c>
      <c r="C110" s="44" t="s">
        <v>1204</v>
      </c>
      <c r="D110" s="42" t="s">
        <v>1205</v>
      </c>
      <c r="E110" s="42"/>
      <c r="F110" s="64" t="s">
        <v>917</v>
      </c>
      <c r="G110" s="42"/>
      <c r="H110" s="42"/>
      <c r="J110" s="20" t="str">
        <f aca="false">IF(AND(K110="",L110="",N110=""),"",IF(OR(K110=1,L110=1),"ERRORI / ANOMALIE","OK"))</f>
        <v>ERRORI / ANOMALIE</v>
      </c>
      <c r="K110" s="20" t="str">
        <f aca="false">IF(N110="","",IF(SUM(Q110:AA110)&gt;0,1,""))</f>
        <v/>
      </c>
      <c r="L110" s="20" t="n">
        <f aca="false">IF(N110="","",IF(_xlfn.IFNA(VLOOKUP(CONCATENATE(N110," ",1),Lotti!AS$7:AT$601,2,0),1)=1,"",1))</f>
        <v>1</v>
      </c>
      <c r="N110" s="36" t="str">
        <f aca="false">TRIM(B110)</f>
        <v>L101</v>
      </c>
      <c r="O110" s="36"/>
      <c r="P110" s="36" t="str">
        <f aca="false">IF(K110="","",1)</f>
        <v/>
      </c>
      <c r="Q110" s="36" t="n">
        <f aca="false">IF(N110="","",_xlfn.IFNA(VLOOKUP(N110,Lotti!C$7:D$1000,2,0),1))</f>
        <v>0</v>
      </c>
      <c r="S110" s="36" t="str">
        <f aca="false">IF(N110="","",IF(OR(AND(E110="",LEN(TRIM(D110))&lt;&gt;11,LEN(TRIM(D110))&lt;&gt;16),AND(D110="",E110=""),AND(D110&lt;&gt;"",E110&lt;&gt;"")),1,""))</f>
        <v/>
      </c>
      <c r="U110" s="36" t="str">
        <f aca="false">IF(N110="","",IF(C110="",1,""))</f>
        <v/>
      </c>
      <c r="V110" s="36" t="n">
        <f aca="false">IF(N110="","",_xlfn.IFNA(VLOOKUP(F110,TabelleFisse!$B$33:$C$34,2,0),1))</f>
        <v>0</v>
      </c>
      <c r="W110" s="36" t="str">
        <f aca="false">IF(N110="","",_xlfn.IFNA(IF(VLOOKUP(CONCATENATE(N110," SI"),AC$10:AC$1203,1,0)=CONCATENATE(N110," SI"),"",1),1))</f>
        <v/>
      </c>
      <c r="Y110" s="36" t="str">
        <f aca="false">IF(OR(N110="",G110=""),"",_xlfn.IFNA(VLOOKUP(H110,TabelleFisse!$B$25:$C$29,2,0),1))</f>
        <v/>
      </c>
      <c r="Z110" s="36" t="str">
        <f aca="false">IF(AND(G110="",H110&lt;&gt;""),1,"")</f>
        <v/>
      </c>
      <c r="AA110" s="36" t="str">
        <f aca="false">IF(N110="","",IF(COUNTIF(AD$10:AD$1203,AD110)=1,1,""))</f>
        <v/>
      </c>
      <c r="AC110" s="37" t="str">
        <f aca="false">IF(N110="","",CONCATENATE(N110," ",F110))</f>
        <v>L101 SI</v>
      </c>
      <c r="AD110" s="37" t="str">
        <f aca="false">IF(OR(N110="",CONCATENATE(G110,H110)=""),"",CONCATENATE(N110," ",G110))</f>
        <v/>
      </c>
      <c r="AE110" s="37" t="str">
        <f aca="false">IF(K110=1,CONCATENATE(N110," ",1),"")</f>
        <v/>
      </c>
    </row>
    <row r="111" customFormat="false" ht="32.25" hidden="false" customHeight="true" outlineLevel="0" collapsed="false">
      <c r="A111" s="21" t="str">
        <f aca="false">IF(J111="","",J111)</f>
        <v>ERRORI / ANOMALIE</v>
      </c>
      <c r="B111" s="57" t="s">
        <v>1206</v>
      </c>
      <c r="C111" s="44" t="s">
        <v>1207</v>
      </c>
      <c r="D111" s="42" t="s">
        <v>1208</v>
      </c>
      <c r="E111" s="42"/>
      <c r="F111" s="64" t="s">
        <v>917</v>
      </c>
      <c r="G111" s="42"/>
      <c r="H111" s="42"/>
      <c r="J111" s="20" t="str">
        <f aca="false">IF(AND(K111="",L111="",N111=""),"",IF(OR(K111=1,L111=1),"ERRORI / ANOMALIE","OK"))</f>
        <v>ERRORI / ANOMALIE</v>
      </c>
      <c r="K111" s="20" t="str">
        <f aca="false">IF(N111="","",IF(SUM(Q111:AA111)&gt;0,1,""))</f>
        <v/>
      </c>
      <c r="L111" s="20" t="n">
        <f aca="false">IF(N111="","",IF(_xlfn.IFNA(VLOOKUP(CONCATENATE(N111," ",1),Lotti!AS$7:AT$601,2,0),1)=1,"",1))</f>
        <v>1</v>
      </c>
      <c r="N111" s="36" t="str">
        <f aca="false">TRIM(B111)</f>
        <v>L102</v>
      </c>
      <c r="O111" s="36"/>
      <c r="P111" s="36" t="str">
        <f aca="false">IF(K111="","",1)</f>
        <v/>
      </c>
      <c r="Q111" s="36" t="n">
        <f aca="false">IF(N111="","",_xlfn.IFNA(VLOOKUP(N111,Lotti!C$7:D$1000,2,0),1))</f>
        <v>0</v>
      </c>
      <c r="S111" s="36" t="str">
        <f aca="false">IF(N111="","",IF(OR(AND(E111="",LEN(TRIM(D111))&lt;&gt;11,LEN(TRIM(D111))&lt;&gt;16),AND(D111="",E111=""),AND(D111&lt;&gt;"",E111&lt;&gt;"")),1,""))</f>
        <v/>
      </c>
      <c r="U111" s="36" t="str">
        <f aca="false">IF(N111="","",IF(C111="",1,""))</f>
        <v/>
      </c>
      <c r="V111" s="36" t="n">
        <f aca="false">IF(N111="","",_xlfn.IFNA(VLOOKUP(F111,TabelleFisse!$B$33:$C$34,2,0),1))</f>
        <v>0</v>
      </c>
      <c r="W111" s="36" t="str">
        <f aca="false">IF(N111="","",_xlfn.IFNA(IF(VLOOKUP(CONCATENATE(N111," SI"),AC$10:AC$1203,1,0)=CONCATENATE(N111," SI"),"",1),1))</f>
        <v/>
      </c>
      <c r="Y111" s="36" t="str">
        <f aca="false">IF(OR(N111="",G111=""),"",_xlfn.IFNA(VLOOKUP(H111,TabelleFisse!$B$25:$C$29,2,0),1))</f>
        <v/>
      </c>
      <c r="Z111" s="36" t="str">
        <f aca="false">IF(AND(G111="",H111&lt;&gt;""),1,"")</f>
        <v/>
      </c>
      <c r="AA111" s="36" t="str">
        <f aca="false">IF(N111="","",IF(COUNTIF(AD$10:AD$1203,AD111)=1,1,""))</f>
        <v/>
      </c>
      <c r="AC111" s="37" t="str">
        <f aca="false">IF(N111="","",CONCATENATE(N111," ",F111))</f>
        <v>L102 SI</v>
      </c>
      <c r="AD111" s="37" t="str">
        <f aca="false">IF(OR(N111="",CONCATENATE(G111,H111)=""),"",CONCATENATE(N111," ",G111))</f>
        <v/>
      </c>
      <c r="AE111" s="37" t="str">
        <f aca="false">IF(K111=1,CONCATENATE(N111," ",1),"")</f>
        <v/>
      </c>
    </row>
    <row r="112" customFormat="false" ht="32.25" hidden="false" customHeight="true" outlineLevel="0" collapsed="false">
      <c r="A112" s="21" t="str">
        <f aca="false">IF(J112="","",J112)</f>
        <v>ERRORI / ANOMALIE</v>
      </c>
      <c r="B112" s="57" t="s">
        <v>1209</v>
      </c>
      <c r="C112" s="44" t="s">
        <v>1210</v>
      </c>
      <c r="D112" s="42" t="s">
        <v>1211</v>
      </c>
      <c r="E112" s="42"/>
      <c r="F112" s="64" t="s">
        <v>917</v>
      </c>
      <c r="G112" s="42"/>
      <c r="H112" s="42"/>
      <c r="J112" s="20" t="str">
        <f aca="false">IF(AND(K112="",L112="",N112=""),"",IF(OR(K112=1,L112=1),"ERRORI / ANOMALIE","OK"))</f>
        <v>ERRORI / ANOMALIE</v>
      </c>
      <c r="K112" s="20" t="str">
        <f aca="false">IF(N112="","",IF(SUM(Q112:AA112)&gt;0,1,""))</f>
        <v/>
      </c>
      <c r="L112" s="20" t="n">
        <f aca="false">IF(N112="","",IF(_xlfn.IFNA(VLOOKUP(CONCATENATE(N112," ",1),Lotti!AS$7:AT$601,2,0),1)=1,"",1))</f>
        <v>1</v>
      </c>
      <c r="N112" s="36" t="str">
        <f aca="false">TRIM(B112)</f>
        <v>L103</v>
      </c>
      <c r="O112" s="36"/>
      <c r="P112" s="36" t="str">
        <f aca="false">IF(K112="","",1)</f>
        <v/>
      </c>
      <c r="Q112" s="36" t="n">
        <f aca="false">IF(N112="","",_xlfn.IFNA(VLOOKUP(N112,Lotti!C$7:D$1000,2,0),1))</f>
        <v>0</v>
      </c>
      <c r="S112" s="36" t="str">
        <f aca="false">IF(N112="","",IF(OR(AND(E112="",LEN(TRIM(D112))&lt;&gt;11,LEN(TRIM(D112))&lt;&gt;16),AND(D112="",E112=""),AND(D112&lt;&gt;"",E112&lt;&gt;"")),1,""))</f>
        <v/>
      </c>
      <c r="U112" s="36" t="str">
        <f aca="false">IF(N112="","",IF(C112="",1,""))</f>
        <v/>
      </c>
      <c r="V112" s="36" t="n">
        <f aca="false">IF(N112="","",_xlfn.IFNA(VLOOKUP(F112,TabelleFisse!$B$33:$C$34,2,0),1))</f>
        <v>0</v>
      </c>
      <c r="W112" s="36" t="str">
        <f aca="false">IF(N112="","",_xlfn.IFNA(IF(VLOOKUP(CONCATENATE(N112," SI"),AC$10:AC$1203,1,0)=CONCATENATE(N112," SI"),"",1),1))</f>
        <v/>
      </c>
      <c r="Y112" s="36" t="str">
        <f aca="false">IF(OR(N112="",G112=""),"",_xlfn.IFNA(VLOOKUP(H112,TabelleFisse!$B$25:$C$29,2,0),1))</f>
        <v/>
      </c>
      <c r="Z112" s="36" t="str">
        <f aca="false">IF(AND(G112="",H112&lt;&gt;""),1,"")</f>
        <v/>
      </c>
      <c r="AA112" s="36" t="str">
        <f aca="false">IF(N112="","",IF(COUNTIF(AD$10:AD$1203,AD112)=1,1,""))</f>
        <v/>
      </c>
      <c r="AC112" s="37" t="str">
        <f aca="false">IF(N112="","",CONCATENATE(N112," ",F112))</f>
        <v>L103 SI</v>
      </c>
      <c r="AD112" s="37" t="str">
        <f aca="false">IF(OR(N112="",CONCATENATE(G112,H112)=""),"",CONCATENATE(N112," ",G112))</f>
        <v/>
      </c>
      <c r="AE112" s="37" t="str">
        <f aca="false">IF(K112=1,CONCATENATE(N112," ",1),"")</f>
        <v/>
      </c>
    </row>
    <row r="113" customFormat="false" ht="32.25" hidden="false" customHeight="true" outlineLevel="0" collapsed="false">
      <c r="A113" s="21" t="str">
        <f aca="false">IF(J113="","",J113)</f>
        <v>ERRORI / ANOMALIE</v>
      </c>
      <c r="B113" s="57" t="s">
        <v>1212</v>
      </c>
      <c r="C113" s="44" t="s">
        <v>1213</v>
      </c>
      <c r="D113" s="42" t="s">
        <v>1214</v>
      </c>
      <c r="E113" s="42"/>
      <c r="F113" s="64" t="s">
        <v>917</v>
      </c>
      <c r="G113" s="42"/>
      <c r="H113" s="42"/>
      <c r="J113" s="20" t="str">
        <f aca="false">IF(AND(K113="",L113="",N113=""),"",IF(OR(K113=1,L113=1),"ERRORI / ANOMALIE","OK"))</f>
        <v>ERRORI / ANOMALIE</v>
      </c>
      <c r="K113" s="20" t="str">
        <f aca="false">IF(N113="","",IF(SUM(Q113:AA113)&gt;0,1,""))</f>
        <v/>
      </c>
      <c r="L113" s="20" t="n">
        <f aca="false">IF(N113="","",IF(_xlfn.IFNA(VLOOKUP(CONCATENATE(N113," ",1),Lotti!AS$7:AT$601,2,0),1)=1,"",1))</f>
        <v>1</v>
      </c>
      <c r="N113" s="36" t="str">
        <f aca="false">TRIM(B113)</f>
        <v>L104</v>
      </c>
      <c r="O113" s="36"/>
      <c r="P113" s="36" t="str">
        <f aca="false">IF(K113="","",1)</f>
        <v/>
      </c>
      <c r="Q113" s="36" t="n">
        <f aca="false">IF(N113="","",_xlfn.IFNA(VLOOKUP(N113,Lotti!C$7:D$1000,2,0),1))</f>
        <v>0</v>
      </c>
      <c r="S113" s="36" t="str">
        <f aca="false">IF(N113="","",IF(OR(AND(E113="",LEN(TRIM(D113))&lt;&gt;11,LEN(TRIM(D113))&lt;&gt;16),AND(D113="",E113=""),AND(D113&lt;&gt;"",E113&lt;&gt;"")),1,""))</f>
        <v/>
      </c>
      <c r="U113" s="36" t="str">
        <f aca="false">IF(N113="","",IF(C113="",1,""))</f>
        <v/>
      </c>
      <c r="V113" s="36" t="n">
        <f aca="false">IF(N113="","",_xlfn.IFNA(VLOOKUP(F113,TabelleFisse!$B$33:$C$34,2,0),1))</f>
        <v>0</v>
      </c>
      <c r="W113" s="36" t="str">
        <f aca="false">IF(N113="","",_xlfn.IFNA(IF(VLOOKUP(CONCATENATE(N113," SI"),AC$10:AC$1203,1,0)=CONCATENATE(N113," SI"),"",1),1))</f>
        <v/>
      </c>
      <c r="Y113" s="36" t="str">
        <f aca="false">IF(OR(N113="",G113=""),"",_xlfn.IFNA(VLOOKUP(H113,TabelleFisse!$B$25:$C$29,2,0),1))</f>
        <v/>
      </c>
      <c r="Z113" s="36" t="str">
        <f aca="false">IF(AND(G113="",H113&lt;&gt;""),1,"")</f>
        <v/>
      </c>
      <c r="AA113" s="36" t="str">
        <f aca="false">IF(N113="","",IF(COUNTIF(AD$10:AD$1203,AD113)=1,1,""))</f>
        <v/>
      </c>
      <c r="AC113" s="37" t="str">
        <f aca="false">IF(N113="","",CONCATENATE(N113," ",F113))</f>
        <v>L104 SI</v>
      </c>
      <c r="AD113" s="37" t="str">
        <f aca="false">IF(OR(N113="",CONCATENATE(G113,H113)=""),"",CONCATENATE(N113," ",G113))</f>
        <v/>
      </c>
      <c r="AE113" s="37" t="str">
        <f aca="false">IF(K113=1,CONCATENATE(N113," ",1),"")</f>
        <v/>
      </c>
    </row>
    <row r="114" customFormat="false" ht="32.25" hidden="false" customHeight="true" outlineLevel="0" collapsed="false">
      <c r="A114" s="21" t="str">
        <f aca="false">IF(J114="","",J114)</f>
        <v>ERRORI / ANOMALIE</v>
      </c>
      <c r="B114" s="57" t="s">
        <v>1215</v>
      </c>
      <c r="C114" s="44" t="s">
        <v>1216</v>
      </c>
      <c r="D114" s="42" t="s">
        <v>1217</v>
      </c>
      <c r="E114" s="42"/>
      <c r="F114" s="64" t="s">
        <v>917</v>
      </c>
      <c r="G114" s="42"/>
      <c r="H114" s="42"/>
      <c r="J114" s="20" t="str">
        <f aca="false">IF(AND(K114="",L114="",N114=""),"",IF(OR(K114=1,L114=1),"ERRORI / ANOMALIE","OK"))</f>
        <v>ERRORI / ANOMALIE</v>
      </c>
      <c r="K114" s="20" t="str">
        <f aca="false">IF(N114="","",IF(SUM(Q114:AA114)&gt;0,1,""))</f>
        <v/>
      </c>
      <c r="L114" s="20" t="n">
        <f aca="false">IF(N114="","",IF(_xlfn.IFNA(VLOOKUP(CONCATENATE(N114," ",1),Lotti!AS$7:AT$601,2,0),1)=1,"",1))</f>
        <v>1</v>
      </c>
      <c r="N114" s="36" t="str">
        <f aca="false">TRIM(B114)</f>
        <v>L105</v>
      </c>
      <c r="O114" s="36"/>
      <c r="P114" s="36" t="str">
        <f aca="false">IF(K114="","",1)</f>
        <v/>
      </c>
      <c r="Q114" s="36" t="n">
        <f aca="false">IF(N114="","",_xlfn.IFNA(VLOOKUP(N114,Lotti!C$7:D$1000,2,0),1))</f>
        <v>0</v>
      </c>
      <c r="S114" s="36" t="str">
        <f aca="false">IF(N114="","",IF(OR(AND(E114="",LEN(TRIM(D114))&lt;&gt;11,LEN(TRIM(D114))&lt;&gt;16),AND(D114="",E114=""),AND(D114&lt;&gt;"",E114&lt;&gt;"")),1,""))</f>
        <v/>
      </c>
      <c r="U114" s="36" t="str">
        <f aca="false">IF(N114="","",IF(C114="",1,""))</f>
        <v/>
      </c>
      <c r="V114" s="36" t="n">
        <f aca="false">IF(N114="","",_xlfn.IFNA(VLOOKUP(F114,TabelleFisse!$B$33:$C$34,2,0),1))</f>
        <v>0</v>
      </c>
      <c r="W114" s="36" t="str">
        <f aca="false">IF(N114="","",_xlfn.IFNA(IF(VLOOKUP(CONCATENATE(N114," SI"),AC$10:AC$1203,1,0)=CONCATENATE(N114," SI"),"",1),1))</f>
        <v/>
      </c>
      <c r="Y114" s="36" t="str">
        <f aca="false">IF(OR(N114="",G114=""),"",_xlfn.IFNA(VLOOKUP(H114,TabelleFisse!$B$25:$C$29,2,0),1))</f>
        <v/>
      </c>
      <c r="Z114" s="36" t="str">
        <f aca="false">IF(AND(G114="",H114&lt;&gt;""),1,"")</f>
        <v/>
      </c>
      <c r="AA114" s="36" t="str">
        <f aca="false">IF(N114="","",IF(COUNTIF(AD$10:AD$1203,AD114)=1,1,""))</f>
        <v/>
      </c>
      <c r="AC114" s="37" t="str">
        <f aca="false">IF(N114="","",CONCATENATE(N114," ",F114))</f>
        <v>L105 SI</v>
      </c>
      <c r="AD114" s="37" t="str">
        <f aca="false">IF(OR(N114="",CONCATENATE(G114,H114)=""),"",CONCATENATE(N114," ",G114))</f>
        <v/>
      </c>
      <c r="AE114" s="37" t="str">
        <f aca="false">IF(K114=1,CONCATENATE(N114," ",1),"")</f>
        <v/>
      </c>
    </row>
    <row r="115" customFormat="false" ht="32.25" hidden="false" customHeight="true" outlineLevel="0" collapsed="false">
      <c r="A115" s="21" t="str">
        <f aca="false">IF(J115="","",J115)</f>
        <v>ERRORI / ANOMALIE</v>
      </c>
      <c r="B115" s="57" t="s">
        <v>1218</v>
      </c>
      <c r="C115" s="44" t="s">
        <v>1219</v>
      </c>
      <c r="D115" s="42" t="s">
        <v>1220</v>
      </c>
      <c r="E115" s="42"/>
      <c r="F115" s="64" t="s">
        <v>917</v>
      </c>
      <c r="G115" s="42"/>
      <c r="H115" s="42"/>
      <c r="J115" s="20" t="str">
        <f aca="false">IF(AND(K115="",L115="",N115=""),"",IF(OR(K115=1,L115=1),"ERRORI / ANOMALIE","OK"))</f>
        <v>ERRORI / ANOMALIE</v>
      </c>
      <c r="K115" s="20" t="str">
        <f aca="false">IF(N115="","",IF(SUM(Q115:AA115)&gt;0,1,""))</f>
        <v/>
      </c>
      <c r="L115" s="20" t="n">
        <f aca="false">IF(N115="","",IF(_xlfn.IFNA(VLOOKUP(CONCATENATE(N115," ",1),Lotti!AS$7:AT$601,2,0),1)=1,"",1))</f>
        <v>1</v>
      </c>
      <c r="N115" s="36" t="str">
        <f aca="false">TRIM(B115)</f>
        <v>L106</v>
      </c>
      <c r="O115" s="36"/>
      <c r="P115" s="36" t="str">
        <f aca="false">IF(K115="","",1)</f>
        <v/>
      </c>
      <c r="Q115" s="36" t="n">
        <f aca="false">IF(N115="","",_xlfn.IFNA(VLOOKUP(N115,Lotti!C$7:D$1000,2,0),1))</f>
        <v>0</v>
      </c>
      <c r="S115" s="36" t="str">
        <f aca="false">IF(N115="","",IF(OR(AND(E115="",LEN(TRIM(D115))&lt;&gt;11,LEN(TRIM(D115))&lt;&gt;16),AND(D115="",E115=""),AND(D115&lt;&gt;"",E115&lt;&gt;"")),1,""))</f>
        <v/>
      </c>
      <c r="U115" s="36" t="str">
        <f aca="false">IF(N115="","",IF(C115="",1,""))</f>
        <v/>
      </c>
      <c r="V115" s="36" t="n">
        <f aca="false">IF(N115="","",_xlfn.IFNA(VLOOKUP(F115,TabelleFisse!$B$33:$C$34,2,0),1))</f>
        <v>0</v>
      </c>
      <c r="W115" s="36" t="str">
        <f aca="false">IF(N115="","",_xlfn.IFNA(IF(VLOOKUP(CONCATENATE(N115," SI"),AC$10:AC$1203,1,0)=CONCATENATE(N115," SI"),"",1),1))</f>
        <v/>
      </c>
      <c r="Y115" s="36" t="str">
        <f aca="false">IF(OR(N115="",G115=""),"",_xlfn.IFNA(VLOOKUP(H115,TabelleFisse!$B$25:$C$29,2,0),1))</f>
        <v/>
      </c>
      <c r="Z115" s="36" t="str">
        <f aca="false">IF(AND(G115="",H115&lt;&gt;""),1,"")</f>
        <v/>
      </c>
      <c r="AA115" s="36" t="str">
        <f aca="false">IF(N115="","",IF(COUNTIF(AD$10:AD$1203,AD115)=1,1,""))</f>
        <v/>
      </c>
      <c r="AC115" s="37" t="str">
        <f aca="false">IF(N115="","",CONCATENATE(N115," ",F115))</f>
        <v>L106 SI</v>
      </c>
      <c r="AD115" s="37" t="str">
        <f aca="false">IF(OR(N115="",CONCATENATE(G115,H115)=""),"",CONCATENATE(N115," ",G115))</f>
        <v/>
      </c>
      <c r="AE115" s="37" t="str">
        <f aca="false">IF(K115=1,CONCATENATE(N115," ",1),"")</f>
        <v/>
      </c>
    </row>
    <row r="116" customFormat="false" ht="32.25" hidden="false" customHeight="true" outlineLevel="0" collapsed="false">
      <c r="A116" s="21" t="str">
        <f aca="false">IF(J116="","",J116)</f>
        <v>ERRORI / ANOMALIE</v>
      </c>
      <c r="B116" s="57" t="s">
        <v>1221</v>
      </c>
      <c r="C116" s="65" t="s">
        <v>1222</v>
      </c>
      <c r="D116" s="42" t="s">
        <v>1223</v>
      </c>
      <c r="E116" s="42"/>
      <c r="F116" s="64" t="s">
        <v>917</v>
      </c>
      <c r="G116" s="42"/>
      <c r="H116" s="42"/>
      <c r="J116" s="20" t="str">
        <f aca="false">IF(AND(K116="",L116="",N116=""),"",IF(OR(K116=1,L116=1),"ERRORI / ANOMALIE","OK"))</f>
        <v>ERRORI / ANOMALIE</v>
      </c>
      <c r="K116" s="20" t="str">
        <f aca="false">IF(N116="","",IF(SUM(Q116:AA116)&gt;0,1,""))</f>
        <v/>
      </c>
      <c r="L116" s="20" t="n">
        <f aca="false">IF(N116="","",IF(_xlfn.IFNA(VLOOKUP(CONCATENATE(N116," ",1),Lotti!AS$7:AT$601,2,0),1)=1,"",1))</f>
        <v>1</v>
      </c>
      <c r="N116" s="36" t="str">
        <f aca="false">TRIM(B116)</f>
        <v>L107</v>
      </c>
      <c r="O116" s="36"/>
      <c r="P116" s="36" t="str">
        <f aca="false">IF(K116="","",1)</f>
        <v/>
      </c>
      <c r="Q116" s="36" t="n">
        <f aca="false">IF(N116="","",_xlfn.IFNA(VLOOKUP(N116,Lotti!C$7:D$1000,2,0),1))</f>
        <v>0</v>
      </c>
      <c r="S116" s="36" t="str">
        <f aca="false">IF(N116="","",IF(OR(AND(E116="",LEN(TRIM(D116))&lt;&gt;11,LEN(TRIM(D116))&lt;&gt;16),AND(D116="",E116=""),AND(D116&lt;&gt;"",E116&lt;&gt;"")),1,""))</f>
        <v/>
      </c>
      <c r="U116" s="36" t="str">
        <f aca="false">IF(N116="","",IF(C116="",1,""))</f>
        <v/>
      </c>
      <c r="V116" s="36" t="n">
        <f aca="false">IF(N116="","",_xlfn.IFNA(VLOOKUP(F116,TabelleFisse!$B$33:$C$34,2,0),1))</f>
        <v>0</v>
      </c>
      <c r="W116" s="36" t="str">
        <f aca="false">IF(N116="","",_xlfn.IFNA(IF(VLOOKUP(CONCATENATE(N116," SI"),AC$10:AC$1203,1,0)=CONCATENATE(N116," SI"),"",1),1))</f>
        <v/>
      </c>
      <c r="Y116" s="36" t="str">
        <f aca="false">IF(OR(N116="",G116=""),"",_xlfn.IFNA(VLOOKUP(H116,TabelleFisse!$B$25:$C$29,2,0),1))</f>
        <v/>
      </c>
      <c r="Z116" s="36" t="str">
        <f aca="false">IF(AND(G116="",H116&lt;&gt;""),1,"")</f>
        <v/>
      </c>
      <c r="AA116" s="36" t="str">
        <f aca="false">IF(N116="","",IF(COUNTIF(AD$10:AD$1203,AD116)=1,1,""))</f>
        <v/>
      </c>
      <c r="AC116" s="37" t="str">
        <f aca="false">IF(N116="","",CONCATENATE(N116," ",F116))</f>
        <v>L107 SI</v>
      </c>
      <c r="AD116" s="37" t="str">
        <f aca="false">IF(OR(N116="",CONCATENATE(G116,H116)=""),"",CONCATENATE(N116," ",G116))</f>
        <v/>
      </c>
      <c r="AE116" s="37" t="str">
        <f aca="false">IF(K116=1,CONCATENATE(N116," ",1),"")</f>
        <v/>
      </c>
    </row>
    <row r="117" customFormat="false" ht="32.25" hidden="false" customHeight="true" outlineLevel="0" collapsed="false">
      <c r="A117" s="21" t="str">
        <f aca="false">IF(J117="","",J117)</f>
        <v>ERRORI / ANOMALIE</v>
      </c>
      <c r="B117" s="57" t="s">
        <v>1224</v>
      </c>
      <c r="C117" s="44" t="s">
        <v>1225</v>
      </c>
      <c r="D117" s="42" t="s">
        <v>1226</v>
      </c>
      <c r="E117" s="42"/>
      <c r="F117" s="64" t="s">
        <v>917</v>
      </c>
      <c r="G117" s="42"/>
      <c r="H117" s="42"/>
      <c r="J117" s="20" t="str">
        <f aca="false">IF(AND(K117="",L117="",N117=""),"",IF(OR(K117=1,L117=1),"ERRORI / ANOMALIE","OK"))</f>
        <v>ERRORI / ANOMALIE</v>
      </c>
      <c r="K117" s="20" t="str">
        <f aca="false">IF(N117="","",IF(SUM(Q117:AA117)&gt;0,1,""))</f>
        <v/>
      </c>
      <c r="L117" s="20" t="n">
        <f aca="false">IF(N117="","",IF(_xlfn.IFNA(VLOOKUP(CONCATENATE(N117," ",1),Lotti!AS$7:AT$601,2,0),1)=1,"",1))</f>
        <v>1</v>
      </c>
      <c r="N117" s="36" t="str">
        <f aca="false">TRIM(B117)</f>
        <v>L108</v>
      </c>
      <c r="O117" s="36"/>
      <c r="P117" s="36" t="str">
        <f aca="false">IF(K117="","",1)</f>
        <v/>
      </c>
      <c r="Q117" s="36" t="n">
        <f aca="false">IF(N117="","",_xlfn.IFNA(VLOOKUP(N117,Lotti!C$7:D$1000,2,0),1))</f>
        <v>0</v>
      </c>
      <c r="S117" s="36" t="str">
        <f aca="false">IF(N117="","",IF(OR(AND(E117="",LEN(TRIM(D117))&lt;&gt;11,LEN(TRIM(D117))&lt;&gt;16),AND(D117="",E117=""),AND(D117&lt;&gt;"",E117&lt;&gt;"")),1,""))</f>
        <v/>
      </c>
      <c r="U117" s="36" t="str">
        <f aca="false">IF(N117="","",IF(C117="",1,""))</f>
        <v/>
      </c>
      <c r="V117" s="36" t="n">
        <f aca="false">IF(N117="","",_xlfn.IFNA(VLOOKUP(F117,TabelleFisse!$B$33:$C$34,2,0),1))</f>
        <v>0</v>
      </c>
      <c r="W117" s="36" t="str">
        <f aca="false">IF(N117="","",_xlfn.IFNA(IF(VLOOKUP(CONCATENATE(N117," SI"),AC$10:AC$1203,1,0)=CONCATENATE(N117," SI"),"",1),1))</f>
        <v/>
      </c>
      <c r="Y117" s="36" t="str">
        <f aca="false">IF(OR(N117="",G117=""),"",_xlfn.IFNA(VLOOKUP(H117,TabelleFisse!$B$25:$C$29,2,0),1))</f>
        <v/>
      </c>
      <c r="Z117" s="36" t="str">
        <f aca="false">IF(AND(G117="",H117&lt;&gt;""),1,"")</f>
        <v/>
      </c>
      <c r="AA117" s="36" t="str">
        <f aca="false">IF(N117="","",IF(COUNTIF(AD$10:AD$1203,AD117)=1,1,""))</f>
        <v/>
      </c>
      <c r="AC117" s="37" t="str">
        <f aca="false">IF(N117="","",CONCATENATE(N117," ",F117))</f>
        <v>L108 SI</v>
      </c>
      <c r="AD117" s="37" t="str">
        <f aca="false">IF(OR(N117="",CONCATENATE(G117,H117)=""),"",CONCATENATE(N117," ",G117))</f>
        <v/>
      </c>
      <c r="AE117" s="37" t="str">
        <f aca="false">IF(K117=1,CONCATENATE(N117," ",1),"")</f>
        <v/>
      </c>
    </row>
    <row r="118" customFormat="false" ht="32.25" hidden="false" customHeight="true" outlineLevel="0" collapsed="false">
      <c r="A118" s="21" t="str">
        <f aca="false">IF(J118="","",J118)</f>
        <v>ERRORI / ANOMALIE</v>
      </c>
      <c r="B118" s="57" t="s">
        <v>1227</v>
      </c>
      <c r="C118" s="44" t="s">
        <v>1228</v>
      </c>
      <c r="D118" s="42" t="s">
        <v>1229</v>
      </c>
      <c r="E118" s="42"/>
      <c r="F118" s="64" t="s">
        <v>917</v>
      </c>
      <c r="G118" s="42"/>
      <c r="H118" s="42"/>
      <c r="J118" s="20" t="str">
        <f aca="false">IF(AND(K118="",L118="",N118=""),"",IF(OR(K118=1,L118=1),"ERRORI / ANOMALIE","OK"))</f>
        <v>ERRORI / ANOMALIE</v>
      </c>
      <c r="K118" s="20" t="str">
        <f aca="false">IF(N118="","",IF(SUM(Q118:AA118)&gt;0,1,""))</f>
        <v/>
      </c>
      <c r="L118" s="20" t="n">
        <f aca="false">IF(N118="","",IF(_xlfn.IFNA(VLOOKUP(CONCATENATE(N118," ",1),Lotti!AS$7:AT$601,2,0),1)=1,"",1))</f>
        <v>1</v>
      </c>
      <c r="N118" s="36" t="str">
        <f aca="false">TRIM(B118)</f>
        <v>L109</v>
      </c>
      <c r="O118" s="36"/>
      <c r="P118" s="36" t="str">
        <f aca="false">IF(K118="","",1)</f>
        <v/>
      </c>
      <c r="Q118" s="36" t="n">
        <f aca="false">IF(N118="","",_xlfn.IFNA(VLOOKUP(N118,Lotti!C$7:D$1000,2,0),1))</f>
        <v>0</v>
      </c>
      <c r="S118" s="36" t="str">
        <f aca="false">IF(N118="","",IF(OR(AND(E118="",LEN(TRIM(D118))&lt;&gt;11,LEN(TRIM(D118))&lt;&gt;16),AND(D118="",E118=""),AND(D118&lt;&gt;"",E118&lt;&gt;"")),1,""))</f>
        <v/>
      </c>
      <c r="U118" s="36" t="str">
        <f aca="false">IF(N118="","",IF(C118="",1,""))</f>
        <v/>
      </c>
      <c r="V118" s="36" t="n">
        <f aca="false">IF(N118="","",_xlfn.IFNA(VLOOKUP(F118,TabelleFisse!$B$33:$C$34,2,0),1))</f>
        <v>0</v>
      </c>
      <c r="W118" s="36" t="str">
        <f aca="false">IF(N118="","",_xlfn.IFNA(IF(VLOOKUP(CONCATENATE(N118," SI"),AC$10:AC$1203,1,0)=CONCATENATE(N118," SI"),"",1),1))</f>
        <v/>
      </c>
      <c r="Y118" s="36" t="str">
        <f aca="false">IF(OR(N118="",G118=""),"",_xlfn.IFNA(VLOOKUP(H118,TabelleFisse!$B$25:$C$29,2,0),1))</f>
        <v/>
      </c>
      <c r="Z118" s="36" t="str">
        <f aca="false">IF(AND(G118="",H118&lt;&gt;""),1,"")</f>
        <v/>
      </c>
      <c r="AA118" s="36" t="str">
        <f aca="false">IF(N118="","",IF(COUNTIF(AD$10:AD$1203,AD118)=1,1,""))</f>
        <v/>
      </c>
      <c r="AC118" s="37" t="str">
        <f aca="false">IF(N118="","",CONCATENATE(N118," ",F118))</f>
        <v>L109 SI</v>
      </c>
      <c r="AD118" s="37" t="str">
        <f aca="false">IF(OR(N118="",CONCATENATE(G118,H118)=""),"",CONCATENATE(N118," ",G118))</f>
        <v/>
      </c>
      <c r="AE118" s="37" t="str">
        <f aca="false">IF(K118=1,CONCATENATE(N118," ",1),"")</f>
        <v/>
      </c>
    </row>
    <row r="119" customFormat="false" ht="32.25" hidden="false" customHeight="true" outlineLevel="0" collapsed="false">
      <c r="A119" s="21" t="str">
        <f aca="false">IF(J119="","",J119)</f>
        <v>ERRORI / ANOMALIE</v>
      </c>
      <c r="B119" s="57" t="s">
        <v>1230</v>
      </c>
      <c r="C119" s="44" t="s">
        <v>1231</v>
      </c>
      <c r="D119" s="42" t="s">
        <v>1232</v>
      </c>
      <c r="E119" s="42"/>
      <c r="F119" s="64" t="s">
        <v>917</v>
      </c>
      <c r="G119" s="42"/>
      <c r="H119" s="42"/>
      <c r="J119" s="20" t="str">
        <f aca="false">IF(AND(K119="",L119="",N119=""),"",IF(OR(K119=1,L119=1),"ERRORI / ANOMALIE","OK"))</f>
        <v>ERRORI / ANOMALIE</v>
      </c>
      <c r="K119" s="20" t="str">
        <f aca="false">IF(N119="","",IF(SUM(Q119:AA119)&gt;0,1,""))</f>
        <v/>
      </c>
      <c r="L119" s="20" t="n">
        <f aca="false">IF(N119="","",IF(_xlfn.IFNA(VLOOKUP(CONCATENATE(N119," ",1),Lotti!AS$7:AT$601,2,0),1)=1,"",1))</f>
        <v>1</v>
      </c>
      <c r="N119" s="36" t="str">
        <f aca="false">TRIM(B119)</f>
        <v>L110</v>
      </c>
      <c r="O119" s="36"/>
      <c r="P119" s="36" t="str">
        <f aca="false">IF(K119="","",1)</f>
        <v/>
      </c>
      <c r="Q119" s="36" t="n">
        <f aca="false">IF(N119="","",_xlfn.IFNA(VLOOKUP(N119,Lotti!C$7:D$1000,2,0),1))</f>
        <v>0</v>
      </c>
      <c r="S119" s="36" t="str">
        <f aca="false">IF(N119="","",IF(OR(AND(E119="",LEN(TRIM(D119))&lt;&gt;11,LEN(TRIM(D119))&lt;&gt;16),AND(D119="",E119=""),AND(D119&lt;&gt;"",E119&lt;&gt;"")),1,""))</f>
        <v/>
      </c>
      <c r="U119" s="36" t="str">
        <f aca="false">IF(N119="","",IF(C119="",1,""))</f>
        <v/>
      </c>
      <c r="V119" s="36" t="n">
        <f aca="false">IF(N119="","",_xlfn.IFNA(VLOOKUP(F119,TabelleFisse!$B$33:$C$34,2,0),1))</f>
        <v>0</v>
      </c>
      <c r="W119" s="36" t="str">
        <f aca="false">IF(N119="","",_xlfn.IFNA(IF(VLOOKUP(CONCATENATE(N119," SI"),AC$10:AC$1203,1,0)=CONCATENATE(N119," SI"),"",1),1))</f>
        <v/>
      </c>
      <c r="Y119" s="36" t="str">
        <f aca="false">IF(OR(N119="",G119=""),"",_xlfn.IFNA(VLOOKUP(H119,TabelleFisse!$B$25:$C$29,2,0),1))</f>
        <v/>
      </c>
      <c r="Z119" s="36" t="str">
        <f aca="false">IF(AND(G119="",H119&lt;&gt;""),1,"")</f>
        <v/>
      </c>
      <c r="AA119" s="36" t="str">
        <f aca="false">IF(N119="","",IF(COUNTIF(AD$10:AD$1203,AD119)=1,1,""))</f>
        <v/>
      </c>
      <c r="AC119" s="37" t="str">
        <f aca="false">IF(N119="","",CONCATENATE(N119," ",F119))</f>
        <v>L110 SI</v>
      </c>
      <c r="AD119" s="37" t="str">
        <f aca="false">IF(OR(N119="",CONCATENATE(G119,H119)=""),"",CONCATENATE(N119," ",G119))</f>
        <v/>
      </c>
      <c r="AE119" s="37" t="str">
        <f aca="false">IF(K119=1,CONCATENATE(N119," ",1),"")</f>
        <v/>
      </c>
    </row>
    <row r="120" customFormat="false" ht="32.25" hidden="false" customHeight="true" outlineLevel="0" collapsed="false">
      <c r="A120" s="21" t="str">
        <f aca="false">IF(J120="","",J120)</f>
        <v>ERRORI / ANOMALIE</v>
      </c>
      <c r="B120" s="57" t="s">
        <v>1233</v>
      </c>
      <c r="C120" s="44" t="s">
        <v>1093</v>
      </c>
      <c r="D120" s="42" t="s">
        <v>1094</v>
      </c>
      <c r="E120" s="42"/>
      <c r="F120" s="64" t="s">
        <v>917</v>
      </c>
      <c r="G120" s="42"/>
      <c r="H120" s="42"/>
      <c r="J120" s="20" t="str">
        <f aca="false">IF(AND(K120="",L120="",N120=""),"",IF(OR(K120=1,L120=1),"ERRORI / ANOMALIE","OK"))</f>
        <v>ERRORI / ANOMALIE</v>
      </c>
      <c r="K120" s="20" t="str">
        <f aca="false">IF(N120="","",IF(SUM(Q120:AA120)&gt;0,1,""))</f>
        <v/>
      </c>
      <c r="L120" s="20" t="n">
        <f aca="false">IF(N120="","",IF(_xlfn.IFNA(VLOOKUP(CONCATENATE(N120," ",1),Lotti!AS$7:AT$601,2,0),1)=1,"",1))</f>
        <v>1</v>
      </c>
      <c r="N120" s="36" t="str">
        <f aca="false">TRIM(B120)</f>
        <v>L111</v>
      </c>
      <c r="O120" s="36"/>
      <c r="P120" s="36" t="str">
        <f aca="false">IF(K120="","",1)</f>
        <v/>
      </c>
      <c r="Q120" s="36" t="n">
        <f aca="false">IF(N120="","",_xlfn.IFNA(VLOOKUP(N120,Lotti!C$7:D$1000,2,0),1))</f>
        <v>0</v>
      </c>
      <c r="S120" s="36" t="str">
        <f aca="false">IF(N120="","",IF(OR(AND(E120="",LEN(TRIM(D120))&lt;&gt;11,LEN(TRIM(D120))&lt;&gt;16),AND(D120="",E120=""),AND(D120&lt;&gt;"",E120&lt;&gt;"")),1,""))</f>
        <v/>
      </c>
      <c r="U120" s="36" t="str">
        <f aca="false">IF(N120="","",IF(C120="",1,""))</f>
        <v/>
      </c>
      <c r="V120" s="36" t="n">
        <f aca="false">IF(N120="","",_xlfn.IFNA(VLOOKUP(F120,TabelleFisse!$B$33:$C$34,2,0),1))</f>
        <v>0</v>
      </c>
      <c r="W120" s="36" t="str">
        <f aca="false">IF(N120="","",_xlfn.IFNA(IF(VLOOKUP(CONCATENATE(N120," SI"),AC$10:AC$1203,1,0)=CONCATENATE(N120," SI"),"",1),1))</f>
        <v/>
      </c>
      <c r="Y120" s="36" t="str">
        <f aca="false">IF(OR(N120="",G120=""),"",_xlfn.IFNA(VLOOKUP(H120,TabelleFisse!$B$25:$C$29,2,0),1))</f>
        <v/>
      </c>
      <c r="Z120" s="36" t="str">
        <f aca="false">IF(AND(G120="",H120&lt;&gt;""),1,"")</f>
        <v/>
      </c>
      <c r="AA120" s="36" t="str">
        <f aca="false">IF(N120="","",IF(COUNTIF(AD$10:AD$1203,AD120)=1,1,""))</f>
        <v/>
      </c>
      <c r="AC120" s="37" t="str">
        <f aca="false">IF(N120="","",CONCATENATE(N120," ",F120))</f>
        <v>L111 SI</v>
      </c>
      <c r="AD120" s="37" t="str">
        <f aca="false">IF(OR(N120="",CONCATENATE(G120,H120)=""),"",CONCATENATE(N120," ",G120))</f>
        <v/>
      </c>
      <c r="AE120" s="37" t="str">
        <f aca="false">IF(K120=1,CONCATENATE(N120," ",1),"")</f>
        <v/>
      </c>
    </row>
    <row r="121" customFormat="false" ht="32.25" hidden="false" customHeight="true" outlineLevel="0" collapsed="false">
      <c r="A121" s="21" t="str">
        <f aca="false">IF(J121="","",J121)</f>
        <v>ERRORI / ANOMALIE</v>
      </c>
      <c r="B121" s="57" t="s">
        <v>1234</v>
      </c>
      <c r="C121" s="44" t="s">
        <v>1235</v>
      </c>
      <c r="D121" s="42" t="s">
        <v>1236</v>
      </c>
      <c r="E121" s="42"/>
      <c r="F121" s="64" t="s">
        <v>917</v>
      </c>
      <c r="G121" s="42"/>
      <c r="H121" s="42"/>
      <c r="J121" s="20" t="str">
        <f aca="false">IF(AND(K121="",L121="",N121=""),"",IF(OR(K121=1,L121=1),"ERRORI / ANOMALIE","OK"))</f>
        <v>ERRORI / ANOMALIE</v>
      </c>
      <c r="K121" s="20" t="str">
        <f aca="false">IF(N121="","",IF(SUM(Q121:AA121)&gt;0,1,""))</f>
        <v/>
      </c>
      <c r="L121" s="20" t="n">
        <f aca="false">IF(N121="","",IF(_xlfn.IFNA(VLOOKUP(CONCATENATE(N121," ",1),Lotti!AS$7:AT$601,2,0),1)=1,"",1))</f>
        <v>1</v>
      </c>
      <c r="N121" s="36" t="str">
        <f aca="false">TRIM(B121)</f>
        <v>L112</v>
      </c>
      <c r="O121" s="36"/>
      <c r="P121" s="36" t="str">
        <f aca="false">IF(K121="","",1)</f>
        <v/>
      </c>
      <c r="Q121" s="36" t="n">
        <f aca="false">IF(N121="","",_xlfn.IFNA(VLOOKUP(N121,Lotti!C$7:D$1000,2,0),1))</f>
        <v>0</v>
      </c>
      <c r="S121" s="36" t="str">
        <f aca="false">IF(N121="","",IF(OR(AND(E121="",LEN(TRIM(D121))&lt;&gt;11,LEN(TRIM(D121))&lt;&gt;16),AND(D121="",E121=""),AND(D121&lt;&gt;"",E121&lt;&gt;"")),1,""))</f>
        <v/>
      </c>
      <c r="U121" s="36" t="str">
        <f aca="false">IF(N121="","",IF(C121="",1,""))</f>
        <v/>
      </c>
      <c r="V121" s="36" t="n">
        <f aca="false">IF(N121="","",_xlfn.IFNA(VLOOKUP(F121,TabelleFisse!$B$33:$C$34,2,0),1))</f>
        <v>0</v>
      </c>
      <c r="W121" s="36" t="str">
        <f aca="false">IF(N121="","",_xlfn.IFNA(IF(VLOOKUP(CONCATENATE(N121," SI"),AC$10:AC$1203,1,0)=CONCATENATE(N121," SI"),"",1),1))</f>
        <v/>
      </c>
      <c r="Y121" s="36" t="str">
        <f aca="false">IF(OR(N121="",G121=""),"",_xlfn.IFNA(VLOOKUP(H121,TabelleFisse!$B$25:$C$29,2,0),1))</f>
        <v/>
      </c>
      <c r="Z121" s="36" t="str">
        <f aca="false">IF(AND(G121="",H121&lt;&gt;""),1,"")</f>
        <v/>
      </c>
      <c r="AA121" s="36" t="str">
        <f aca="false">IF(N121="","",IF(COUNTIF(AD$10:AD$1203,AD121)=1,1,""))</f>
        <v/>
      </c>
      <c r="AC121" s="37" t="str">
        <f aca="false">IF(N121="","",CONCATENATE(N121," ",F121))</f>
        <v>L112 SI</v>
      </c>
      <c r="AD121" s="37" t="str">
        <f aca="false">IF(OR(N121="",CONCATENATE(G121,H121)=""),"",CONCATENATE(N121," ",G121))</f>
        <v/>
      </c>
      <c r="AE121" s="37" t="str">
        <f aca="false">IF(K121=1,CONCATENATE(N121," ",1),"")</f>
        <v/>
      </c>
    </row>
    <row r="122" customFormat="false" ht="32.25" hidden="false" customHeight="true" outlineLevel="0" collapsed="false">
      <c r="A122" s="21" t="str">
        <f aca="false">IF(J122="","",J122)</f>
        <v>ERRORI / ANOMALIE</v>
      </c>
      <c r="B122" s="57" t="s">
        <v>1237</v>
      </c>
      <c r="C122" s="44" t="s">
        <v>1238</v>
      </c>
      <c r="D122" s="42" t="s">
        <v>1239</v>
      </c>
      <c r="E122" s="42"/>
      <c r="F122" s="64" t="s">
        <v>917</v>
      </c>
      <c r="G122" s="42"/>
      <c r="H122" s="42"/>
      <c r="J122" s="20" t="str">
        <f aca="false">IF(AND(K122="",L122="",N122=""),"",IF(OR(K122=1,L122=1),"ERRORI / ANOMALIE","OK"))</f>
        <v>ERRORI / ANOMALIE</v>
      </c>
      <c r="K122" s="20" t="str">
        <f aca="false">IF(N122="","",IF(SUM(Q122:AA122)&gt;0,1,""))</f>
        <v/>
      </c>
      <c r="L122" s="20" t="n">
        <f aca="false">IF(N122="","",IF(_xlfn.IFNA(VLOOKUP(CONCATENATE(N122," ",1),Lotti!AS$7:AT$601,2,0),1)=1,"",1))</f>
        <v>1</v>
      </c>
      <c r="N122" s="36" t="str">
        <f aca="false">TRIM(B122)</f>
        <v>L113</v>
      </c>
      <c r="O122" s="36"/>
      <c r="P122" s="36" t="str">
        <f aca="false">IF(K122="","",1)</f>
        <v/>
      </c>
      <c r="Q122" s="36" t="n">
        <f aca="false">IF(N122="","",_xlfn.IFNA(VLOOKUP(N122,Lotti!C$7:D$1000,2,0),1))</f>
        <v>0</v>
      </c>
      <c r="S122" s="36" t="str">
        <f aca="false">IF(N122="","",IF(OR(AND(E122="",LEN(TRIM(D122))&lt;&gt;11,LEN(TRIM(D122))&lt;&gt;16),AND(D122="",E122=""),AND(D122&lt;&gt;"",E122&lt;&gt;"")),1,""))</f>
        <v/>
      </c>
      <c r="U122" s="36" t="str">
        <f aca="false">IF(N122="","",IF(C122="",1,""))</f>
        <v/>
      </c>
      <c r="V122" s="36" t="n">
        <f aca="false">IF(N122="","",_xlfn.IFNA(VLOOKUP(F122,TabelleFisse!$B$33:$C$34,2,0),1))</f>
        <v>0</v>
      </c>
      <c r="W122" s="36" t="str">
        <f aca="false">IF(N122="","",_xlfn.IFNA(IF(VLOOKUP(CONCATENATE(N122," SI"),AC$10:AC$1203,1,0)=CONCATENATE(N122," SI"),"",1),1))</f>
        <v/>
      </c>
      <c r="Y122" s="36" t="str">
        <f aca="false">IF(OR(N122="",G122=""),"",_xlfn.IFNA(VLOOKUP(H122,TabelleFisse!$B$25:$C$29,2,0),1))</f>
        <v/>
      </c>
      <c r="Z122" s="36" t="str">
        <f aca="false">IF(AND(G122="",H122&lt;&gt;""),1,"")</f>
        <v/>
      </c>
      <c r="AA122" s="36" t="str">
        <f aca="false">IF(N122="","",IF(COUNTIF(AD$10:AD$1203,AD122)=1,1,""))</f>
        <v/>
      </c>
      <c r="AC122" s="37" t="str">
        <f aca="false">IF(N122="","",CONCATENATE(N122," ",F122))</f>
        <v>L113 SI</v>
      </c>
      <c r="AD122" s="37" t="str">
        <f aca="false">IF(OR(N122="",CONCATENATE(G122,H122)=""),"",CONCATENATE(N122," ",G122))</f>
        <v/>
      </c>
      <c r="AE122" s="37" t="str">
        <f aca="false">IF(K122=1,CONCATENATE(N122," ",1),"")</f>
        <v/>
      </c>
    </row>
    <row r="123" customFormat="false" ht="32.25" hidden="false" customHeight="true" outlineLevel="0" collapsed="false">
      <c r="A123" s="21" t="str">
        <f aca="false">IF(J123="","",J123)</f>
        <v>ERRORI / ANOMALIE</v>
      </c>
      <c r="B123" s="57" t="s">
        <v>1240</v>
      </c>
      <c r="C123" s="44" t="s">
        <v>1241</v>
      </c>
      <c r="D123" s="42" t="s">
        <v>1242</v>
      </c>
      <c r="E123" s="42"/>
      <c r="F123" s="64" t="s">
        <v>917</v>
      </c>
      <c r="G123" s="42"/>
      <c r="H123" s="42"/>
      <c r="J123" s="20" t="str">
        <f aca="false">IF(AND(K123="",L123="",N123=""),"",IF(OR(K123=1,L123=1),"ERRORI / ANOMALIE","OK"))</f>
        <v>ERRORI / ANOMALIE</v>
      </c>
      <c r="K123" s="20" t="str">
        <f aca="false">IF(N123="","",IF(SUM(Q123:AA123)&gt;0,1,""))</f>
        <v/>
      </c>
      <c r="L123" s="20" t="n">
        <f aca="false">IF(N123="","",IF(_xlfn.IFNA(VLOOKUP(CONCATENATE(N123," ",1),Lotti!AS$7:AT$601,2,0),1)=1,"",1))</f>
        <v>1</v>
      </c>
      <c r="N123" s="36" t="str">
        <f aca="false">TRIM(B123)</f>
        <v>L114</v>
      </c>
      <c r="O123" s="36"/>
      <c r="P123" s="36" t="str">
        <f aca="false">IF(K123="","",1)</f>
        <v/>
      </c>
      <c r="Q123" s="36" t="n">
        <f aca="false">IF(N123="","",_xlfn.IFNA(VLOOKUP(N123,Lotti!C$7:D$1000,2,0),1))</f>
        <v>0</v>
      </c>
      <c r="S123" s="36" t="str">
        <f aca="false">IF(N123="","",IF(OR(AND(E123="",LEN(TRIM(D123))&lt;&gt;11,LEN(TRIM(D123))&lt;&gt;16),AND(D123="",E123=""),AND(D123&lt;&gt;"",E123&lt;&gt;"")),1,""))</f>
        <v/>
      </c>
      <c r="U123" s="36" t="str">
        <f aca="false">IF(N123="","",IF(C123="",1,""))</f>
        <v/>
      </c>
      <c r="V123" s="36" t="n">
        <f aca="false">IF(N123="","",_xlfn.IFNA(VLOOKUP(F123,TabelleFisse!$B$33:$C$34,2,0),1))</f>
        <v>0</v>
      </c>
      <c r="W123" s="36" t="str">
        <f aca="false">IF(N123="","",_xlfn.IFNA(IF(VLOOKUP(CONCATENATE(N123," SI"),AC$10:AC$1203,1,0)=CONCATENATE(N123," SI"),"",1),1))</f>
        <v/>
      </c>
      <c r="Y123" s="36" t="str">
        <f aca="false">IF(OR(N123="",G123=""),"",_xlfn.IFNA(VLOOKUP(H123,TabelleFisse!$B$25:$C$29,2,0),1))</f>
        <v/>
      </c>
      <c r="Z123" s="36" t="str">
        <f aca="false">IF(AND(G123="",H123&lt;&gt;""),1,"")</f>
        <v/>
      </c>
      <c r="AA123" s="36" t="str">
        <f aca="false">IF(N123="","",IF(COUNTIF(AD$10:AD$1203,AD123)=1,1,""))</f>
        <v/>
      </c>
      <c r="AC123" s="37" t="str">
        <f aca="false">IF(N123="","",CONCATENATE(N123," ",F123))</f>
        <v>L114 SI</v>
      </c>
      <c r="AD123" s="37" t="str">
        <f aca="false">IF(OR(N123="",CONCATENATE(G123,H123)=""),"",CONCATENATE(N123," ",G123))</f>
        <v/>
      </c>
      <c r="AE123" s="37" t="str">
        <f aca="false">IF(K123=1,CONCATENATE(N123," ",1),"")</f>
        <v/>
      </c>
    </row>
    <row r="124" customFormat="false" ht="32.25" hidden="false" customHeight="true" outlineLevel="0" collapsed="false">
      <c r="A124" s="21" t="str">
        <f aca="false">IF(J124="","",J124)</f>
        <v>ERRORI / ANOMALIE</v>
      </c>
      <c r="B124" s="57" t="s">
        <v>1243</v>
      </c>
      <c r="C124" s="44" t="s">
        <v>1244</v>
      </c>
      <c r="D124" s="42" t="s">
        <v>1245</v>
      </c>
      <c r="E124" s="42"/>
      <c r="F124" s="64" t="s">
        <v>917</v>
      </c>
      <c r="G124" s="42"/>
      <c r="H124" s="42"/>
      <c r="J124" s="20" t="str">
        <f aca="false">IF(AND(K124="",L124="",N124=""),"",IF(OR(K124=1,L124=1),"ERRORI / ANOMALIE","OK"))</f>
        <v>ERRORI / ANOMALIE</v>
      </c>
      <c r="K124" s="20" t="str">
        <f aca="false">IF(N124="","",IF(SUM(Q124:AA124)&gt;0,1,""))</f>
        <v/>
      </c>
      <c r="L124" s="20" t="n">
        <f aca="false">IF(N124="","",IF(_xlfn.IFNA(VLOOKUP(CONCATENATE(N124," ",1),Lotti!AS$7:AT$601,2,0),1)=1,"",1))</f>
        <v>1</v>
      </c>
      <c r="N124" s="36" t="str">
        <f aca="false">TRIM(B124)</f>
        <v>L115</v>
      </c>
      <c r="O124" s="36"/>
      <c r="P124" s="36" t="str">
        <f aca="false">IF(K124="","",1)</f>
        <v/>
      </c>
      <c r="Q124" s="36" t="n">
        <f aca="false">IF(N124="","",_xlfn.IFNA(VLOOKUP(N124,Lotti!C$7:D$1000,2,0),1))</f>
        <v>0</v>
      </c>
      <c r="S124" s="36" t="str">
        <f aca="false">IF(N124="","",IF(OR(AND(E124="",LEN(TRIM(D124))&lt;&gt;11,LEN(TRIM(D124))&lt;&gt;16),AND(D124="",E124=""),AND(D124&lt;&gt;"",E124&lt;&gt;"")),1,""))</f>
        <v/>
      </c>
      <c r="U124" s="36" t="str">
        <f aca="false">IF(N124="","",IF(C124="",1,""))</f>
        <v/>
      </c>
      <c r="V124" s="36" t="n">
        <f aca="false">IF(N124="","",_xlfn.IFNA(VLOOKUP(F124,TabelleFisse!$B$33:$C$34,2,0),1))</f>
        <v>0</v>
      </c>
      <c r="W124" s="36" t="str">
        <f aca="false">IF(N124="","",_xlfn.IFNA(IF(VLOOKUP(CONCATENATE(N124," SI"),AC$10:AC$1203,1,0)=CONCATENATE(N124," SI"),"",1),1))</f>
        <v/>
      </c>
      <c r="Y124" s="36" t="str">
        <f aca="false">IF(OR(N124="",G124=""),"",_xlfn.IFNA(VLOOKUP(H124,TabelleFisse!$B$25:$C$29,2,0),1))</f>
        <v/>
      </c>
      <c r="Z124" s="36" t="str">
        <f aca="false">IF(AND(G124="",H124&lt;&gt;""),1,"")</f>
        <v/>
      </c>
      <c r="AA124" s="36" t="str">
        <f aca="false">IF(N124="","",IF(COUNTIF(AD$10:AD$1203,AD124)=1,1,""))</f>
        <v/>
      </c>
      <c r="AC124" s="37" t="str">
        <f aca="false">IF(N124="","",CONCATENATE(N124," ",F124))</f>
        <v>L115 SI</v>
      </c>
      <c r="AD124" s="37" t="str">
        <f aca="false">IF(OR(N124="",CONCATENATE(G124,H124)=""),"",CONCATENATE(N124," ",G124))</f>
        <v/>
      </c>
      <c r="AE124" s="37" t="str">
        <f aca="false">IF(K124=1,CONCATENATE(N124," ",1),"")</f>
        <v/>
      </c>
    </row>
    <row r="125" customFormat="false" ht="32.25" hidden="false" customHeight="true" outlineLevel="0" collapsed="false">
      <c r="A125" s="21" t="str">
        <f aca="false">IF(J125="","",J125)</f>
        <v>ERRORI / ANOMALIE</v>
      </c>
      <c r="B125" s="57" t="s">
        <v>1246</v>
      </c>
      <c r="C125" s="44" t="s">
        <v>1247</v>
      </c>
      <c r="D125" s="42" t="s">
        <v>1248</v>
      </c>
      <c r="E125" s="42"/>
      <c r="F125" s="64" t="s">
        <v>917</v>
      </c>
      <c r="G125" s="42"/>
      <c r="H125" s="42"/>
      <c r="J125" s="20" t="str">
        <f aca="false">IF(AND(K125="",L125="",N125=""),"",IF(OR(K125=1,L125=1),"ERRORI / ANOMALIE","OK"))</f>
        <v>ERRORI / ANOMALIE</v>
      </c>
      <c r="K125" s="20" t="str">
        <f aca="false">IF(N125="","",IF(SUM(Q125:AA125)&gt;0,1,""))</f>
        <v/>
      </c>
      <c r="L125" s="20" t="n">
        <f aca="false">IF(N125="","",IF(_xlfn.IFNA(VLOOKUP(CONCATENATE(N125," ",1),Lotti!AS$7:AT$601,2,0),1)=1,"",1))</f>
        <v>1</v>
      </c>
      <c r="N125" s="36" t="str">
        <f aca="false">TRIM(B125)</f>
        <v>L116</v>
      </c>
      <c r="O125" s="36"/>
      <c r="P125" s="36" t="str">
        <f aca="false">IF(K125="","",1)</f>
        <v/>
      </c>
      <c r="Q125" s="36" t="n">
        <f aca="false">IF(N125="","",_xlfn.IFNA(VLOOKUP(N125,Lotti!C$7:D$1000,2,0),1))</f>
        <v>0</v>
      </c>
      <c r="S125" s="36" t="str">
        <f aca="false">IF(N125="","",IF(OR(AND(E125="",LEN(TRIM(D125))&lt;&gt;11,LEN(TRIM(D125))&lt;&gt;16),AND(D125="",E125=""),AND(D125&lt;&gt;"",E125&lt;&gt;"")),1,""))</f>
        <v/>
      </c>
      <c r="U125" s="36" t="str">
        <f aca="false">IF(N125="","",IF(C125="",1,""))</f>
        <v/>
      </c>
      <c r="V125" s="36" t="n">
        <f aca="false">IF(N125="","",_xlfn.IFNA(VLOOKUP(F125,TabelleFisse!$B$33:$C$34,2,0),1))</f>
        <v>0</v>
      </c>
      <c r="W125" s="36" t="str">
        <f aca="false">IF(N125="","",_xlfn.IFNA(IF(VLOOKUP(CONCATENATE(N125," SI"),AC$10:AC$1203,1,0)=CONCATENATE(N125," SI"),"",1),1))</f>
        <v/>
      </c>
      <c r="Y125" s="36" t="str">
        <f aca="false">IF(OR(N125="",G125=""),"",_xlfn.IFNA(VLOOKUP(H125,TabelleFisse!$B$25:$C$29,2,0),1))</f>
        <v/>
      </c>
      <c r="Z125" s="36" t="str">
        <f aca="false">IF(AND(G125="",H125&lt;&gt;""),1,"")</f>
        <v/>
      </c>
      <c r="AA125" s="36" t="str">
        <f aca="false">IF(N125="","",IF(COUNTIF(AD$10:AD$1203,AD125)=1,1,""))</f>
        <v/>
      </c>
      <c r="AC125" s="37" t="str">
        <f aca="false">IF(N125="","",CONCATENATE(N125," ",F125))</f>
        <v>L116 SI</v>
      </c>
      <c r="AD125" s="37" t="str">
        <f aca="false">IF(OR(N125="",CONCATENATE(G125,H125)=""),"",CONCATENATE(N125," ",G125))</f>
        <v/>
      </c>
      <c r="AE125" s="37" t="str">
        <f aca="false">IF(K125=1,CONCATENATE(N125," ",1),"")</f>
        <v/>
      </c>
    </row>
    <row r="126" customFormat="false" ht="32.25" hidden="false" customHeight="true" outlineLevel="0" collapsed="false">
      <c r="A126" s="21" t="str">
        <f aca="false">IF(J126="","",J126)</f>
        <v>ERRORI / ANOMALIE</v>
      </c>
      <c r="B126" s="57" t="s">
        <v>1249</v>
      </c>
      <c r="C126" s="44" t="s">
        <v>1250</v>
      </c>
      <c r="D126" s="42" t="s">
        <v>1251</v>
      </c>
      <c r="E126" s="42"/>
      <c r="F126" s="64" t="s">
        <v>917</v>
      </c>
      <c r="G126" s="42"/>
      <c r="H126" s="42"/>
      <c r="J126" s="20" t="str">
        <f aca="false">IF(AND(K126="",L126="",N126=""),"",IF(OR(K126=1,L126=1),"ERRORI / ANOMALIE","OK"))</f>
        <v>ERRORI / ANOMALIE</v>
      </c>
      <c r="K126" s="20" t="str">
        <f aca="false">IF(N126="","",IF(SUM(Q126:AA126)&gt;0,1,""))</f>
        <v/>
      </c>
      <c r="L126" s="20" t="n">
        <f aca="false">IF(N126="","",IF(_xlfn.IFNA(VLOOKUP(CONCATENATE(N126," ",1),Lotti!AS$7:AT$601,2,0),1)=1,"",1))</f>
        <v>1</v>
      </c>
      <c r="N126" s="36" t="str">
        <f aca="false">TRIM(B126)</f>
        <v>L117</v>
      </c>
      <c r="O126" s="36"/>
      <c r="P126" s="36" t="str">
        <f aca="false">IF(K126="","",1)</f>
        <v/>
      </c>
      <c r="Q126" s="36" t="n">
        <f aca="false">IF(N126="","",_xlfn.IFNA(VLOOKUP(N126,Lotti!C$7:D$1000,2,0),1))</f>
        <v>0</v>
      </c>
      <c r="S126" s="36" t="str">
        <f aca="false">IF(N126="","",IF(OR(AND(E126="",LEN(TRIM(D126))&lt;&gt;11,LEN(TRIM(D126))&lt;&gt;16),AND(D126="",E126=""),AND(D126&lt;&gt;"",E126&lt;&gt;"")),1,""))</f>
        <v/>
      </c>
      <c r="U126" s="36" t="str">
        <f aca="false">IF(N126="","",IF(C126="",1,""))</f>
        <v/>
      </c>
      <c r="V126" s="36" t="n">
        <f aca="false">IF(N126="","",_xlfn.IFNA(VLOOKUP(F126,TabelleFisse!$B$33:$C$34,2,0),1))</f>
        <v>0</v>
      </c>
      <c r="W126" s="36" t="str">
        <f aca="false">IF(N126="","",_xlfn.IFNA(IF(VLOOKUP(CONCATENATE(N126," SI"),AC$10:AC$1203,1,0)=CONCATENATE(N126," SI"),"",1),1))</f>
        <v/>
      </c>
      <c r="Y126" s="36" t="str">
        <f aca="false">IF(OR(N126="",G126=""),"",_xlfn.IFNA(VLOOKUP(H126,TabelleFisse!$B$25:$C$29,2,0),1))</f>
        <v/>
      </c>
      <c r="Z126" s="36" t="str">
        <f aca="false">IF(AND(G126="",H126&lt;&gt;""),1,"")</f>
        <v/>
      </c>
      <c r="AA126" s="36" t="str">
        <f aca="false">IF(N126="","",IF(COUNTIF(AD$10:AD$1203,AD126)=1,1,""))</f>
        <v/>
      </c>
      <c r="AC126" s="37" t="str">
        <f aca="false">IF(N126="","",CONCATENATE(N126," ",F126))</f>
        <v>L117 SI</v>
      </c>
      <c r="AD126" s="37" t="str">
        <f aca="false">IF(OR(N126="",CONCATENATE(G126,H126)=""),"",CONCATENATE(N126," ",G126))</f>
        <v/>
      </c>
      <c r="AE126" s="37" t="str">
        <f aca="false">IF(K126=1,CONCATENATE(N126," ",1),"")</f>
        <v/>
      </c>
    </row>
    <row r="127" customFormat="false" ht="32.25" hidden="false" customHeight="true" outlineLevel="0" collapsed="false">
      <c r="A127" s="21" t="str">
        <f aca="false">IF(J127="","",J127)</f>
        <v>ERRORI / ANOMALIE</v>
      </c>
      <c r="B127" s="57" t="s">
        <v>1252</v>
      </c>
      <c r="C127" s="44" t="s">
        <v>1253</v>
      </c>
      <c r="D127" s="42" t="s">
        <v>1254</v>
      </c>
      <c r="E127" s="42"/>
      <c r="F127" s="64" t="s">
        <v>917</v>
      </c>
      <c r="G127" s="42"/>
      <c r="H127" s="42"/>
      <c r="J127" s="20" t="str">
        <f aca="false">IF(AND(K127="",L127="",N127=""),"",IF(OR(K127=1,L127=1),"ERRORI / ANOMALIE","OK"))</f>
        <v>ERRORI / ANOMALIE</v>
      </c>
      <c r="K127" s="20" t="str">
        <f aca="false">IF(N127="","",IF(SUM(Q127:AA127)&gt;0,1,""))</f>
        <v/>
      </c>
      <c r="L127" s="20" t="n">
        <f aca="false">IF(N127="","",IF(_xlfn.IFNA(VLOOKUP(CONCATENATE(N127," ",1),Lotti!AS$7:AT$601,2,0),1)=1,"",1))</f>
        <v>1</v>
      </c>
      <c r="N127" s="36" t="str">
        <f aca="false">TRIM(B127)</f>
        <v>L118</v>
      </c>
      <c r="O127" s="36"/>
      <c r="P127" s="36" t="str">
        <f aca="false">IF(K127="","",1)</f>
        <v/>
      </c>
      <c r="Q127" s="36" t="n">
        <f aca="false">IF(N127="","",_xlfn.IFNA(VLOOKUP(N127,Lotti!C$7:D$1000,2,0),1))</f>
        <v>0</v>
      </c>
      <c r="S127" s="36" t="str">
        <f aca="false">IF(N127="","",IF(OR(AND(E127="",LEN(TRIM(D127))&lt;&gt;11,LEN(TRIM(D127))&lt;&gt;16),AND(D127="",E127=""),AND(D127&lt;&gt;"",E127&lt;&gt;"")),1,""))</f>
        <v/>
      </c>
      <c r="U127" s="36" t="str">
        <f aca="false">IF(N127="","",IF(C127="",1,""))</f>
        <v/>
      </c>
      <c r="V127" s="36" t="n">
        <f aca="false">IF(N127="","",_xlfn.IFNA(VLOOKUP(F127,TabelleFisse!$B$33:$C$34,2,0),1))</f>
        <v>0</v>
      </c>
      <c r="W127" s="36" t="str">
        <f aca="false">IF(N127="","",_xlfn.IFNA(IF(VLOOKUP(CONCATENATE(N127," SI"),AC$10:AC$1203,1,0)=CONCATENATE(N127," SI"),"",1),1))</f>
        <v/>
      </c>
      <c r="Y127" s="36" t="str">
        <f aca="false">IF(OR(N127="",G127=""),"",_xlfn.IFNA(VLOOKUP(H127,TabelleFisse!$B$25:$C$29,2,0),1))</f>
        <v/>
      </c>
      <c r="Z127" s="36" t="str">
        <f aca="false">IF(AND(G127="",H127&lt;&gt;""),1,"")</f>
        <v/>
      </c>
      <c r="AA127" s="36" t="str">
        <f aca="false">IF(N127="","",IF(COUNTIF(AD$10:AD$1203,AD127)=1,1,""))</f>
        <v/>
      </c>
      <c r="AC127" s="37" t="str">
        <f aca="false">IF(N127="","",CONCATENATE(N127," ",F127))</f>
        <v>L118 SI</v>
      </c>
      <c r="AD127" s="37" t="str">
        <f aca="false">IF(OR(N127="",CONCATENATE(G127,H127)=""),"",CONCATENATE(N127," ",G127))</f>
        <v/>
      </c>
      <c r="AE127" s="37" t="str">
        <f aca="false">IF(K127=1,CONCATENATE(N127," ",1),"")</f>
        <v/>
      </c>
    </row>
    <row r="128" customFormat="false" ht="32.25" hidden="false" customHeight="true" outlineLevel="0" collapsed="false">
      <c r="A128" s="21" t="str">
        <f aca="false">IF(J128="","",J128)</f>
        <v>ERRORI / ANOMALIE</v>
      </c>
      <c r="B128" s="66" t="s">
        <v>1255</v>
      </c>
      <c r="C128" s="67" t="s">
        <v>1256</v>
      </c>
      <c r="D128" s="42" t="s">
        <v>1257</v>
      </c>
      <c r="E128" s="42"/>
      <c r="F128" s="64" t="s">
        <v>917</v>
      </c>
      <c r="G128" s="42"/>
      <c r="H128" s="42"/>
      <c r="J128" s="20" t="str">
        <f aca="false">IF(AND(K128="",L128="",N128=""),"",IF(OR(K128=1,L128=1),"ERRORI / ANOMALIE","OK"))</f>
        <v>ERRORI / ANOMALIE</v>
      </c>
      <c r="K128" s="20" t="str">
        <f aca="false">IF(N128="","",IF(SUM(Q128:AA128)&gt;0,1,""))</f>
        <v/>
      </c>
      <c r="L128" s="20" t="n">
        <f aca="false">IF(N128="","",IF(_xlfn.IFNA(VLOOKUP(CONCATENATE(N128," ",1),Lotti!AS$7:AT$601,2,0),1)=1,"",1))</f>
        <v>1</v>
      </c>
      <c r="N128" s="36" t="str">
        <f aca="false">TRIM(B128)</f>
        <v>L119</v>
      </c>
      <c r="O128" s="36"/>
      <c r="P128" s="36" t="str">
        <f aca="false">IF(K128="","",1)</f>
        <v/>
      </c>
      <c r="Q128" s="36" t="n">
        <f aca="false">IF(N128="","",_xlfn.IFNA(VLOOKUP(N128,Lotti!C$7:D$1000,2,0),1))</f>
        <v>0</v>
      </c>
      <c r="S128" s="36" t="str">
        <f aca="false">IF(N128="","",IF(OR(AND(E128="",LEN(TRIM(D128))&lt;&gt;11,LEN(TRIM(D128))&lt;&gt;16),AND(D128="",E128=""),AND(D128&lt;&gt;"",E128&lt;&gt;"")),1,""))</f>
        <v/>
      </c>
      <c r="U128" s="36" t="str">
        <f aca="false">IF(N128="","",IF(C128="",1,""))</f>
        <v/>
      </c>
      <c r="V128" s="36" t="n">
        <f aca="false">IF(N128="","",_xlfn.IFNA(VLOOKUP(F128,TabelleFisse!$B$33:$C$34,2,0),1))</f>
        <v>0</v>
      </c>
      <c r="W128" s="36" t="str">
        <f aca="false">IF(N128="","",_xlfn.IFNA(IF(VLOOKUP(CONCATENATE(N128," SI"),AC$10:AC$1203,1,0)=CONCATENATE(N128," SI"),"",1),1))</f>
        <v/>
      </c>
      <c r="Y128" s="36" t="str">
        <f aca="false">IF(OR(N128="",G128=""),"",_xlfn.IFNA(VLOOKUP(H128,TabelleFisse!$B$25:$C$29,2,0),1))</f>
        <v/>
      </c>
      <c r="Z128" s="36" t="str">
        <f aca="false">IF(AND(G128="",H128&lt;&gt;""),1,"")</f>
        <v/>
      </c>
      <c r="AA128" s="36" t="str">
        <f aca="false">IF(N128="","",IF(COUNTIF(AD$10:AD$1203,AD128)=1,1,""))</f>
        <v/>
      </c>
      <c r="AC128" s="37" t="str">
        <f aca="false">IF(N128="","",CONCATENATE(N128," ",F128))</f>
        <v>L119 SI</v>
      </c>
      <c r="AD128" s="37" t="str">
        <f aca="false">IF(OR(N128="",CONCATENATE(G128,H128)=""),"",CONCATENATE(N128," ",G128))</f>
        <v/>
      </c>
      <c r="AE128" s="37" t="str">
        <f aca="false">IF(K128=1,CONCATENATE(N128," ",1),"")</f>
        <v/>
      </c>
    </row>
    <row r="129" customFormat="false" ht="32.25" hidden="false" customHeight="true" outlineLevel="0" collapsed="false">
      <c r="A129" s="21" t="str">
        <f aca="false">IF(J129="","",J129)</f>
        <v>ERRORI / ANOMALIE</v>
      </c>
      <c r="B129" s="66" t="s">
        <v>1258</v>
      </c>
      <c r="C129" s="67" t="s">
        <v>1259</v>
      </c>
      <c r="D129" s="42" t="s">
        <v>1260</v>
      </c>
      <c r="E129" s="42"/>
      <c r="F129" s="64" t="s">
        <v>917</v>
      </c>
      <c r="G129" s="42"/>
      <c r="H129" s="42"/>
      <c r="J129" s="20" t="str">
        <f aca="false">IF(AND(K129="",L129="",N129=""),"",IF(OR(K129=1,L129=1),"ERRORI / ANOMALIE","OK"))</f>
        <v>ERRORI / ANOMALIE</v>
      </c>
      <c r="K129" s="20" t="str">
        <f aca="false">IF(N129="","",IF(SUM(Q129:AA129)&gt;0,1,""))</f>
        <v/>
      </c>
      <c r="L129" s="20" t="n">
        <f aca="false">IF(N129="","",IF(_xlfn.IFNA(VLOOKUP(CONCATENATE(N129," ",1),Lotti!AS$7:AT$601,2,0),1)=1,"",1))</f>
        <v>1</v>
      </c>
      <c r="N129" s="36" t="str">
        <f aca="false">TRIM(B129)</f>
        <v>L120</v>
      </c>
      <c r="O129" s="36"/>
      <c r="P129" s="36" t="str">
        <f aca="false">IF(K129="","",1)</f>
        <v/>
      </c>
      <c r="Q129" s="36" t="n">
        <f aca="false">IF(N129="","",_xlfn.IFNA(VLOOKUP(N129,Lotti!C$7:D$1000,2,0),1))</f>
        <v>0</v>
      </c>
      <c r="S129" s="36" t="str">
        <f aca="false">IF(N129="","",IF(OR(AND(E129="",LEN(TRIM(D129))&lt;&gt;11,LEN(TRIM(D129))&lt;&gt;16),AND(D129="",E129=""),AND(D129&lt;&gt;"",E129&lt;&gt;"")),1,""))</f>
        <v/>
      </c>
      <c r="U129" s="36" t="str">
        <f aca="false">IF(N129="","",IF(C129="",1,""))</f>
        <v/>
      </c>
      <c r="V129" s="36" t="n">
        <f aca="false">IF(N129="","",_xlfn.IFNA(VLOOKUP(F129,TabelleFisse!$B$33:$C$34,2,0),1))</f>
        <v>0</v>
      </c>
      <c r="W129" s="36" t="str">
        <f aca="false">IF(N129="","",_xlfn.IFNA(IF(VLOOKUP(CONCATENATE(N129," SI"),AC$10:AC$1203,1,0)=CONCATENATE(N129," SI"),"",1),1))</f>
        <v/>
      </c>
      <c r="Y129" s="36" t="str">
        <f aca="false">IF(OR(N129="",G129=""),"",_xlfn.IFNA(VLOOKUP(H129,TabelleFisse!$B$25:$C$29,2,0),1))</f>
        <v/>
      </c>
      <c r="Z129" s="36" t="str">
        <f aca="false">IF(AND(G129="",H129&lt;&gt;""),1,"")</f>
        <v/>
      </c>
      <c r="AA129" s="36" t="str">
        <f aca="false">IF(N129="","",IF(COUNTIF(AD$10:AD$1203,AD129)=1,1,""))</f>
        <v/>
      </c>
      <c r="AC129" s="37" t="str">
        <f aca="false">IF(N129="","",CONCATENATE(N129," ",F129))</f>
        <v>L120 SI</v>
      </c>
      <c r="AD129" s="37" t="str">
        <f aca="false">IF(OR(N129="",CONCATENATE(G129,H129)=""),"",CONCATENATE(N129," ",G129))</f>
        <v/>
      </c>
      <c r="AE129" s="37" t="str">
        <f aca="false">IF(K129=1,CONCATENATE(N129," ",1),"")</f>
        <v/>
      </c>
    </row>
    <row r="130" customFormat="false" ht="32.25" hidden="false" customHeight="true" outlineLevel="0" collapsed="false">
      <c r="A130" s="21" t="str">
        <f aca="false">IF(J130="","",J130)</f>
        <v>ERRORI / ANOMALIE</v>
      </c>
      <c r="B130" s="66" t="s">
        <v>1261</v>
      </c>
      <c r="C130" s="44" t="s">
        <v>1259</v>
      </c>
      <c r="D130" s="42" t="s">
        <v>1260</v>
      </c>
      <c r="E130" s="42"/>
      <c r="F130" s="64" t="s">
        <v>917</v>
      </c>
      <c r="G130" s="42"/>
      <c r="H130" s="42"/>
      <c r="J130" s="20" t="str">
        <f aca="false">IF(AND(K130="",L130="",N130=""),"",IF(OR(K130=1,L130=1),"ERRORI / ANOMALIE","OK"))</f>
        <v>ERRORI / ANOMALIE</v>
      </c>
      <c r="K130" s="20" t="str">
        <f aca="false">IF(N130="","",IF(SUM(Q130:AA130)&gt;0,1,""))</f>
        <v/>
      </c>
      <c r="L130" s="20" t="n">
        <f aca="false">IF(N130="","",IF(_xlfn.IFNA(VLOOKUP(CONCATENATE(N130," ",1),Lotti!AS$7:AT$601,2,0),1)=1,"",1))</f>
        <v>1</v>
      </c>
      <c r="N130" s="36" t="str">
        <f aca="false">TRIM(B130)</f>
        <v>L121</v>
      </c>
      <c r="O130" s="36"/>
      <c r="P130" s="36" t="str">
        <f aca="false">IF(K130="","",1)</f>
        <v/>
      </c>
      <c r="Q130" s="36" t="n">
        <f aca="false">IF(N130="","",_xlfn.IFNA(VLOOKUP(N130,Lotti!C$7:D$1000,2,0),1))</f>
        <v>0</v>
      </c>
      <c r="S130" s="36" t="str">
        <f aca="false">IF(N130="","",IF(OR(AND(E130="",LEN(TRIM(D130))&lt;&gt;11,LEN(TRIM(D130))&lt;&gt;16),AND(D130="",E130=""),AND(D130&lt;&gt;"",E130&lt;&gt;"")),1,""))</f>
        <v/>
      </c>
      <c r="U130" s="36" t="str">
        <f aca="false">IF(N130="","",IF(C130="",1,""))</f>
        <v/>
      </c>
      <c r="V130" s="36" t="n">
        <f aca="false">IF(N130="","",_xlfn.IFNA(VLOOKUP(F130,TabelleFisse!$B$33:$C$34,2,0),1))</f>
        <v>0</v>
      </c>
      <c r="W130" s="36" t="str">
        <f aca="false">IF(N130="","",_xlfn.IFNA(IF(VLOOKUP(CONCATENATE(N130," SI"),AC$10:AC$1203,1,0)=CONCATENATE(N130," SI"),"",1),1))</f>
        <v/>
      </c>
      <c r="Y130" s="36" t="str">
        <f aca="false">IF(OR(N130="",G130=""),"",_xlfn.IFNA(VLOOKUP(H130,TabelleFisse!$B$25:$C$29,2,0),1))</f>
        <v/>
      </c>
      <c r="Z130" s="36" t="str">
        <f aca="false">IF(AND(G130="",H130&lt;&gt;""),1,"")</f>
        <v/>
      </c>
      <c r="AA130" s="36" t="str">
        <f aca="false">IF(N130="","",IF(COUNTIF(AD$10:AD$1203,AD130)=1,1,""))</f>
        <v/>
      </c>
      <c r="AC130" s="37" t="str">
        <f aca="false">IF(N130="","",CONCATENATE(N130," ",F130))</f>
        <v>L121 SI</v>
      </c>
      <c r="AD130" s="37" t="str">
        <f aca="false">IF(OR(N130="",CONCATENATE(G130,H130)=""),"",CONCATENATE(N130," ",G130))</f>
        <v/>
      </c>
      <c r="AE130" s="37" t="str">
        <f aca="false">IF(K130=1,CONCATENATE(N130," ",1),"")</f>
        <v/>
      </c>
    </row>
    <row r="131" customFormat="false" ht="32.25" hidden="false" customHeight="true" outlineLevel="0" collapsed="false">
      <c r="A131" s="21" t="str">
        <f aca="false">IF(J131="","",J131)</f>
        <v>ERRORI / ANOMALIE</v>
      </c>
      <c r="B131" s="66" t="s">
        <v>1262</v>
      </c>
      <c r="C131" s="44" t="s">
        <v>1263</v>
      </c>
      <c r="D131" s="42" t="s">
        <v>1264</v>
      </c>
      <c r="E131" s="42"/>
      <c r="F131" s="64" t="s">
        <v>917</v>
      </c>
      <c r="G131" s="42"/>
      <c r="H131" s="42"/>
      <c r="J131" s="20" t="str">
        <f aca="false">IF(AND(K131="",L131="",N131=""),"",IF(OR(K131=1,L131=1),"ERRORI / ANOMALIE","OK"))</f>
        <v>ERRORI / ANOMALIE</v>
      </c>
      <c r="K131" s="20" t="str">
        <f aca="false">IF(N131="","",IF(SUM(Q131:AA131)&gt;0,1,""))</f>
        <v/>
      </c>
      <c r="L131" s="20" t="n">
        <f aca="false">IF(N131="","",IF(_xlfn.IFNA(VLOOKUP(CONCATENATE(N131," ",1),Lotti!AS$7:AT$601,2,0),1)=1,"",1))</f>
        <v>1</v>
      </c>
      <c r="N131" s="36" t="str">
        <f aca="false">TRIM(B131)</f>
        <v>L122</v>
      </c>
      <c r="O131" s="36"/>
      <c r="P131" s="36" t="str">
        <f aca="false">IF(K131="","",1)</f>
        <v/>
      </c>
      <c r="Q131" s="36" t="n">
        <f aca="false">IF(N131="","",_xlfn.IFNA(VLOOKUP(N131,Lotti!C$7:D$1000,2,0),1))</f>
        <v>0</v>
      </c>
      <c r="S131" s="36" t="str">
        <f aca="false">IF(N131="","",IF(OR(AND(E131="",LEN(TRIM(D131))&lt;&gt;11,LEN(TRIM(D131))&lt;&gt;16),AND(D131="",E131=""),AND(D131&lt;&gt;"",E131&lt;&gt;"")),1,""))</f>
        <v/>
      </c>
      <c r="U131" s="36" t="str">
        <f aca="false">IF(N131="","",IF(C131="",1,""))</f>
        <v/>
      </c>
      <c r="V131" s="36" t="n">
        <f aca="false">IF(N131="","",_xlfn.IFNA(VLOOKUP(F131,TabelleFisse!$B$33:$C$34,2,0),1))</f>
        <v>0</v>
      </c>
      <c r="W131" s="36" t="str">
        <f aca="false">IF(N131="","",_xlfn.IFNA(IF(VLOOKUP(CONCATENATE(N131," SI"),AC$10:AC$1203,1,0)=CONCATENATE(N131," SI"),"",1),1))</f>
        <v/>
      </c>
      <c r="Y131" s="36" t="str">
        <f aca="false">IF(OR(N131="",G131=""),"",_xlfn.IFNA(VLOOKUP(H131,TabelleFisse!$B$25:$C$29,2,0),1))</f>
        <v/>
      </c>
      <c r="Z131" s="36" t="str">
        <f aca="false">IF(AND(G131="",H131&lt;&gt;""),1,"")</f>
        <v/>
      </c>
      <c r="AA131" s="36" t="str">
        <f aca="false">IF(N131="","",IF(COUNTIF(AD$10:AD$1203,AD131)=1,1,""))</f>
        <v/>
      </c>
      <c r="AC131" s="37" t="str">
        <f aca="false">IF(N131="","",CONCATENATE(N131," ",F131))</f>
        <v>L122 SI</v>
      </c>
      <c r="AD131" s="37" t="str">
        <f aca="false">IF(OR(N131="",CONCATENATE(G131,H131)=""),"",CONCATENATE(N131," ",G131))</f>
        <v/>
      </c>
      <c r="AE131" s="37" t="str">
        <f aca="false">IF(K131=1,CONCATENATE(N131," ",1),"")</f>
        <v/>
      </c>
    </row>
    <row r="132" customFormat="false" ht="32.25" hidden="false" customHeight="true" outlineLevel="0" collapsed="false">
      <c r="A132" s="21" t="str">
        <f aca="false">IF(J132="","",J132)</f>
        <v>ERRORI / ANOMALIE</v>
      </c>
      <c r="B132" s="66" t="s">
        <v>1265</v>
      </c>
      <c r="C132" s="44" t="s">
        <v>1266</v>
      </c>
      <c r="D132" s="42" t="s">
        <v>1267</v>
      </c>
      <c r="E132" s="42"/>
      <c r="F132" s="64" t="s">
        <v>917</v>
      </c>
      <c r="G132" s="42"/>
      <c r="H132" s="42"/>
      <c r="J132" s="20" t="str">
        <f aca="false">IF(AND(K132="",L132="",N132=""),"",IF(OR(K132=1,L132=1),"ERRORI / ANOMALIE","OK"))</f>
        <v>ERRORI / ANOMALIE</v>
      </c>
      <c r="K132" s="20" t="str">
        <f aca="false">IF(N132="","",IF(SUM(Q132:AA132)&gt;0,1,""))</f>
        <v/>
      </c>
      <c r="L132" s="20" t="n">
        <f aca="false">IF(N132="","",IF(_xlfn.IFNA(VLOOKUP(CONCATENATE(N132," ",1),Lotti!AS$7:AT$601,2,0),1)=1,"",1))</f>
        <v>1</v>
      </c>
      <c r="N132" s="36" t="str">
        <f aca="false">TRIM(B132)</f>
        <v>L123</v>
      </c>
      <c r="O132" s="36"/>
      <c r="P132" s="36" t="str">
        <f aca="false">IF(K132="","",1)</f>
        <v/>
      </c>
      <c r="Q132" s="36" t="n">
        <f aca="false">IF(N132="","",_xlfn.IFNA(VLOOKUP(N132,Lotti!C$7:D$1000,2,0),1))</f>
        <v>0</v>
      </c>
      <c r="S132" s="36" t="str">
        <f aca="false">IF(N132="","",IF(OR(AND(E132="",LEN(TRIM(D132))&lt;&gt;11,LEN(TRIM(D132))&lt;&gt;16),AND(D132="",E132=""),AND(D132&lt;&gt;"",E132&lt;&gt;"")),1,""))</f>
        <v/>
      </c>
      <c r="U132" s="36" t="str">
        <f aca="false">IF(N132="","",IF(C132="",1,""))</f>
        <v/>
      </c>
      <c r="V132" s="36" t="n">
        <f aca="false">IF(N132="","",_xlfn.IFNA(VLOOKUP(F132,TabelleFisse!$B$33:$C$34,2,0),1))</f>
        <v>0</v>
      </c>
      <c r="W132" s="36" t="str">
        <f aca="false">IF(N132="","",_xlfn.IFNA(IF(VLOOKUP(CONCATENATE(N132," SI"),AC$10:AC$1203,1,0)=CONCATENATE(N132," SI"),"",1),1))</f>
        <v/>
      </c>
      <c r="Y132" s="36" t="str">
        <f aca="false">IF(OR(N132="",G132=""),"",_xlfn.IFNA(VLOOKUP(H132,TabelleFisse!$B$25:$C$29,2,0),1))</f>
        <v/>
      </c>
      <c r="Z132" s="36" t="str">
        <f aca="false">IF(AND(G132="",H132&lt;&gt;""),1,"")</f>
        <v/>
      </c>
      <c r="AA132" s="36" t="str">
        <f aca="false">IF(N132="","",IF(COUNTIF(AD$10:AD$1203,AD132)=1,1,""))</f>
        <v/>
      </c>
      <c r="AC132" s="37" t="str">
        <f aca="false">IF(N132="","",CONCATENATE(N132," ",F132))</f>
        <v>L123 SI</v>
      </c>
      <c r="AD132" s="37" t="str">
        <f aca="false">IF(OR(N132="",CONCATENATE(G132,H132)=""),"",CONCATENATE(N132," ",G132))</f>
        <v/>
      </c>
      <c r="AE132" s="37" t="str">
        <f aca="false">IF(K132=1,CONCATENATE(N132," ",1),"")</f>
        <v/>
      </c>
    </row>
    <row r="133" customFormat="false" ht="32.25" hidden="false" customHeight="true" outlineLevel="0" collapsed="false">
      <c r="A133" s="21" t="str">
        <f aca="false">IF(J133="","",J133)</f>
        <v>ERRORI / ANOMALIE</v>
      </c>
      <c r="B133" s="66" t="s">
        <v>1268</v>
      </c>
      <c r="C133" s="44" t="s">
        <v>1269</v>
      </c>
      <c r="D133" s="42" t="s">
        <v>1270</v>
      </c>
      <c r="E133" s="42"/>
      <c r="F133" s="64" t="s">
        <v>917</v>
      </c>
      <c r="G133" s="42"/>
      <c r="H133" s="42"/>
      <c r="J133" s="20" t="str">
        <f aca="false">IF(AND(K133="",L133="",N133=""),"",IF(OR(K133=1,L133=1),"ERRORI / ANOMALIE","OK"))</f>
        <v>ERRORI / ANOMALIE</v>
      </c>
      <c r="K133" s="20" t="str">
        <f aca="false">IF(N133="","",IF(SUM(Q133:AA133)&gt;0,1,""))</f>
        <v/>
      </c>
      <c r="L133" s="20" t="n">
        <f aca="false">IF(N133="","",IF(_xlfn.IFNA(VLOOKUP(CONCATENATE(N133," ",1),Lotti!AS$7:AT$601,2,0),1)=1,"",1))</f>
        <v>1</v>
      </c>
      <c r="N133" s="36" t="str">
        <f aca="false">TRIM(B133)</f>
        <v>L124</v>
      </c>
      <c r="O133" s="36"/>
      <c r="P133" s="36" t="str">
        <f aca="false">IF(K133="","",1)</f>
        <v/>
      </c>
      <c r="Q133" s="36" t="n">
        <f aca="false">IF(N133="","",_xlfn.IFNA(VLOOKUP(N133,Lotti!C$7:D$1000,2,0),1))</f>
        <v>0</v>
      </c>
      <c r="S133" s="36" t="str">
        <f aca="false">IF(N133="","",IF(OR(AND(E133="",LEN(TRIM(D133))&lt;&gt;11,LEN(TRIM(D133))&lt;&gt;16),AND(D133="",E133=""),AND(D133&lt;&gt;"",E133&lt;&gt;"")),1,""))</f>
        <v/>
      </c>
      <c r="U133" s="36" t="str">
        <f aca="false">IF(N133="","",IF(C133="",1,""))</f>
        <v/>
      </c>
      <c r="V133" s="36" t="n">
        <f aca="false">IF(N133="","",_xlfn.IFNA(VLOOKUP(F133,TabelleFisse!$B$33:$C$34,2,0),1))</f>
        <v>0</v>
      </c>
      <c r="W133" s="36" t="str">
        <f aca="false">IF(N133="","",_xlfn.IFNA(IF(VLOOKUP(CONCATENATE(N133," SI"),AC$10:AC$1203,1,0)=CONCATENATE(N133," SI"),"",1),1))</f>
        <v/>
      </c>
      <c r="Y133" s="36" t="str">
        <f aca="false">IF(OR(N133="",G133=""),"",_xlfn.IFNA(VLOOKUP(H133,TabelleFisse!$B$25:$C$29,2,0),1))</f>
        <v/>
      </c>
      <c r="Z133" s="36" t="str">
        <f aca="false">IF(AND(G133="",H133&lt;&gt;""),1,"")</f>
        <v/>
      </c>
      <c r="AA133" s="36" t="str">
        <f aca="false">IF(N133="","",IF(COUNTIF(AD$10:AD$1203,AD133)=1,1,""))</f>
        <v/>
      </c>
      <c r="AC133" s="37" t="str">
        <f aca="false">IF(N133="","",CONCATENATE(N133," ",F133))</f>
        <v>L124 SI</v>
      </c>
      <c r="AD133" s="37" t="str">
        <f aca="false">IF(OR(N133="",CONCATENATE(G133,H133)=""),"",CONCATENATE(N133," ",G133))</f>
        <v/>
      </c>
      <c r="AE133" s="37" t="str">
        <f aca="false">IF(K133=1,CONCATENATE(N133," ",1),"")</f>
        <v/>
      </c>
    </row>
    <row r="134" customFormat="false" ht="32.25" hidden="false" customHeight="true" outlineLevel="0" collapsed="false">
      <c r="A134" s="21" t="str">
        <f aca="false">IF(J134="","",J134)</f>
        <v>ERRORI / ANOMALIE</v>
      </c>
      <c r="B134" s="66" t="s">
        <v>1271</v>
      </c>
      <c r="C134" s="44" t="s">
        <v>1272</v>
      </c>
      <c r="D134" s="42" t="s">
        <v>1273</v>
      </c>
      <c r="E134" s="42"/>
      <c r="F134" s="64" t="s">
        <v>917</v>
      </c>
      <c r="G134" s="42"/>
      <c r="H134" s="42"/>
      <c r="J134" s="20" t="str">
        <f aca="false">IF(AND(K134="",L134="",N134=""),"",IF(OR(K134=1,L134=1),"ERRORI / ANOMALIE","OK"))</f>
        <v>ERRORI / ANOMALIE</v>
      </c>
      <c r="K134" s="20" t="str">
        <f aca="false">IF(N134="","",IF(SUM(Q134:AA134)&gt;0,1,""))</f>
        <v/>
      </c>
      <c r="L134" s="20" t="n">
        <f aca="false">IF(N134="","",IF(_xlfn.IFNA(VLOOKUP(CONCATENATE(N134," ",1),Lotti!AS$7:AT$601,2,0),1)=1,"",1))</f>
        <v>1</v>
      </c>
      <c r="N134" s="36" t="str">
        <f aca="false">TRIM(B134)</f>
        <v>L125</v>
      </c>
      <c r="O134" s="36"/>
      <c r="P134" s="36" t="str">
        <f aca="false">IF(K134="","",1)</f>
        <v/>
      </c>
      <c r="Q134" s="36" t="n">
        <f aca="false">IF(N134="","",_xlfn.IFNA(VLOOKUP(N134,Lotti!C$7:D$1000,2,0),1))</f>
        <v>0</v>
      </c>
      <c r="S134" s="36" t="str">
        <f aca="false">IF(N134="","",IF(OR(AND(E134="",LEN(TRIM(D134))&lt;&gt;11,LEN(TRIM(D134))&lt;&gt;16),AND(D134="",E134=""),AND(D134&lt;&gt;"",E134&lt;&gt;"")),1,""))</f>
        <v/>
      </c>
      <c r="U134" s="36" t="str">
        <f aca="false">IF(N134="","",IF(C134="",1,""))</f>
        <v/>
      </c>
      <c r="V134" s="36" t="n">
        <f aca="false">IF(N134="","",_xlfn.IFNA(VLOOKUP(F134,TabelleFisse!$B$33:$C$34,2,0),1))</f>
        <v>0</v>
      </c>
      <c r="W134" s="36" t="str">
        <f aca="false">IF(N134="","",_xlfn.IFNA(IF(VLOOKUP(CONCATENATE(N134," SI"),AC$10:AC$1203,1,0)=CONCATENATE(N134," SI"),"",1),1))</f>
        <v/>
      </c>
      <c r="Y134" s="36" t="str">
        <f aca="false">IF(OR(N134="",G134=""),"",_xlfn.IFNA(VLOOKUP(H134,TabelleFisse!$B$25:$C$29,2,0),1))</f>
        <v/>
      </c>
      <c r="Z134" s="36" t="str">
        <f aca="false">IF(AND(G134="",H134&lt;&gt;""),1,"")</f>
        <v/>
      </c>
      <c r="AA134" s="36" t="str">
        <f aca="false">IF(N134="","",IF(COUNTIF(AD$10:AD$1203,AD134)=1,1,""))</f>
        <v/>
      </c>
      <c r="AC134" s="37" t="str">
        <f aca="false">IF(N134="","",CONCATENATE(N134," ",F134))</f>
        <v>L125 SI</v>
      </c>
      <c r="AD134" s="37" t="str">
        <f aca="false">IF(OR(N134="",CONCATENATE(G134,H134)=""),"",CONCATENATE(N134," ",G134))</f>
        <v/>
      </c>
      <c r="AE134" s="37" t="str">
        <f aca="false">IF(K134=1,CONCATENATE(N134," ",1),"")</f>
        <v/>
      </c>
    </row>
    <row r="135" customFormat="false" ht="32.25" hidden="false" customHeight="true" outlineLevel="0" collapsed="false">
      <c r="A135" s="21" t="str">
        <f aca="false">IF(J135="","",J135)</f>
        <v>ERRORI / ANOMALIE</v>
      </c>
      <c r="B135" s="66" t="s">
        <v>1274</v>
      </c>
      <c r="C135" s="44" t="s">
        <v>1275</v>
      </c>
      <c r="D135" s="42" t="s">
        <v>1276</v>
      </c>
      <c r="E135" s="42"/>
      <c r="F135" s="64" t="s">
        <v>917</v>
      </c>
      <c r="G135" s="42"/>
      <c r="H135" s="42"/>
      <c r="J135" s="20" t="str">
        <f aca="false">IF(AND(K135="",L135="",N135=""),"",IF(OR(K135=1,L135=1),"ERRORI / ANOMALIE","OK"))</f>
        <v>ERRORI / ANOMALIE</v>
      </c>
      <c r="K135" s="20" t="str">
        <f aca="false">IF(N135="","",IF(SUM(Q135:AA135)&gt;0,1,""))</f>
        <v/>
      </c>
      <c r="L135" s="20" t="n">
        <f aca="false">IF(N135="","",IF(_xlfn.IFNA(VLOOKUP(CONCATENATE(N135," ",1),Lotti!AS$7:AT$601,2,0),1)=1,"",1))</f>
        <v>1</v>
      </c>
      <c r="N135" s="36" t="str">
        <f aca="false">TRIM(B135)</f>
        <v>L126</v>
      </c>
      <c r="O135" s="36"/>
      <c r="P135" s="36" t="str">
        <f aca="false">IF(K135="","",1)</f>
        <v/>
      </c>
      <c r="Q135" s="36" t="n">
        <f aca="false">IF(N135="","",_xlfn.IFNA(VLOOKUP(N135,Lotti!C$7:D$1000,2,0),1))</f>
        <v>0</v>
      </c>
      <c r="S135" s="36" t="str">
        <f aca="false">IF(N135="","",IF(OR(AND(E135="",LEN(TRIM(D135))&lt;&gt;11,LEN(TRIM(D135))&lt;&gt;16),AND(D135="",E135=""),AND(D135&lt;&gt;"",E135&lt;&gt;"")),1,""))</f>
        <v/>
      </c>
      <c r="U135" s="36" t="str">
        <f aca="false">IF(N135="","",IF(C135="",1,""))</f>
        <v/>
      </c>
      <c r="V135" s="36" t="n">
        <f aca="false">IF(N135="","",_xlfn.IFNA(VLOOKUP(F135,TabelleFisse!$B$33:$C$34,2,0),1))</f>
        <v>0</v>
      </c>
      <c r="W135" s="36" t="str">
        <f aca="false">IF(N135="","",_xlfn.IFNA(IF(VLOOKUP(CONCATENATE(N135," SI"),AC$10:AC$1203,1,0)=CONCATENATE(N135," SI"),"",1),1))</f>
        <v/>
      </c>
      <c r="Y135" s="36" t="str">
        <f aca="false">IF(OR(N135="",G135=""),"",_xlfn.IFNA(VLOOKUP(H135,TabelleFisse!$B$25:$C$29,2,0),1))</f>
        <v/>
      </c>
      <c r="Z135" s="36" t="str">
        <f aca="false">IF(AND(G135="",H135&lt;&gt;""),1,"")</f>
        <v/>
      </c>
      <c r="AA135" s="36" t="str">
        <f aca="false">IF(N135="","",IF(COUNTIF(AD$10:AD$1203,AD135)=1,1,""))</f>
        <v/>
      </c>
      <c r="AC135" s="37" t="str">
        <f aca="false">IF(N135="","",CONCATENATE(N135," ",F135))</f>
        <v>L126 SI</v>
      </c>
      <c r="AD135" s="37" t="str">
        <f aca="false">IF(OR(N135="",CONCATENATE(G135,H135)=""),"",CONCATENATE(N135," ",G135))</f>
        <v/>
      </c>
      <c r="AE135" s="37" t="str">
        <f aca="false">IF(K135=1,CONCATENATE(N135," ",1),"")</f>
        <v/>
      </c>
    </row>
    <row r="136" customFormat="false" ht="32.25" hidden="false" customHeight="true" outlineLevel="0" collapsed="false">
      <c r="A136" s="21" t="str">
        <f aca="false">IF(J136="","",J136)</f>
        <v>ERRORI / ANOMALIE</v>
      </c>
      <c r="B136" s="66" t="s">
        <v>1277</v>
      </c>
      <c r="C136" s="44" t="s">
        <v>1278</v>
      </c>
      <c r="D136" s="42" t="s">
        <v>1279</v>
      </c>
      <c r="E136" s="42"/>
      <c r="F136" s="64" t="s">
        <v>917</v>
      </c>
      <c r="G136" s="42"/>
      <c r="H136" s="42"/>
      <c r="J136" s="20" t="str">
        <f aca="false">IF(AND(K136="",L136="",N136=""),"",IF(OR(K136=1,L136=1),"ERRORI / ANOMALIE","OK"))</f>
        <v>ERRORI / ANOMALIE</v>
      </c>
      <c r="K136" s="20" t="str">
        <f aca="false">IF(N136="","",IF(SUM(Q136:AA136)&gt;0,1,""))</f>
        <v/>
      </c>
      <c r="L136" s="20" t="n">
        <f aca="false">IF(N136="","",IF(_xlfn.IFNA(VLOOKUP(CONCATENATE(N136," ",1),Lotti!AS$7:AT$601,2,0),1)=1,"",1))</f>
        <v>1</v>
      </c>
      <c r="N136" s="36" t="str">
        <f aca="false">TRIM(B136)</f>
        <v>L127</v>
      </c>
      <c r="O136" s="36"/>
      <c r="P136" s="36" t="str">
        <f aca="false">IF(K136="","",1)</f>
        <v/>
      </c>
      <c r="Q136" s="36" t="n">
        <f aca="false">IF(N136="","",_xlfn.IFNA(VLOOKUP(N136,Lotti!C$7:D$1000,2,0),1))</f>
        <v>0</v>
      </c>
      <c r="S136" s="36" t="str">
        <f aca="false">IF(N136="","",IF(OR(AND(E136="",LEN(TRIM(D136))&lt;&gt;11,LEN(TRIM(D136))&lt;&gt;16),AND(D136="",E136=""),AND(D136&lt;&gt;"",E136&lt;&gt;"")),1,""))</f>
        <v/>
      </c>
      <c r="U136" s="36" t="str">
        <f aca="false">IF(N136="","",IF(C136="",1,""))</f>
        <v/>
      </c>
      <c r="V136" s="36" t="n">
        <f aca="false">IF(N136="","",_xlfn.IFNA(VLOOKUP(F136,TabelleFisse!$B$33:$C$34,2,0),1))</f>
        <v>0</v>
      </c>
      <c r="W136" s="36" t="str">
        <f aca="false">IF(N136="","",_xlfn.IFNA(IF(VLOOKUP(CONCATENATE(N136," SI"),AC$10:AC$1203,1,0)=CONCATENATE(N136," SI"),"",1),1))</f>
        <v/>
      </c>
      <c r="Y136" s="36" t="str">
        <f aca="false">IF(OR(N136="",G136=""),"",_xlfn.IFNA(VLOOKUP(H136,TabelleFisse!$B$25:$C$29,2,0),1))</f>
        <v/>
      </c>
      <c r="Z136" s="36" t="str">
        <f aca="false">IF(AND(G136="",H136&lt;&gt;""),1,"")</f>
        <v/>
      </c>
      <c r="AA136" s="36" t="str">
        <f aca="false">IF(N136="","",IF(COUNTIF(AD$10:AD$1203,AD136)=1,1,""))</f>
        <v/>
      </c>
      <c r="AC136" s="37" t="str">
        <f aca="false">IF(N136="","",CONCATENATE(N136," ",F136))</f>
        <v>L127 SI</v>
      </c>
      <c r="AD136" s="37" t="str">
        <f aca="false">IF(OR(N136="",CONCATENATE(G136,H136)=""),"",CONCATENATE(N136," ",G136))</f>
        <v/>
      </c>
      <c r="AE136" s="37" t="str">
        <f aca="false">IF(K136=1,CONCATENATE(N136," ",1),"")</f>
        <v/>
      </c>
    </row>
    <row r="137" customFormat="false" ht="32.25" hidden="false" customHeight="true" outlineLevel="0" collapsed="false">
      <c r="A137" s="21" t="str">
        <f aca="false">IF(J137="","",J137)</f>
        <v>ERRORI / ANOMALIE</v>
      </c>
      <c r="B137" s="66" t="s">
        <v>1280</v>
      </c>
      <c r="C137" s="44" t="s">
        <v>1148</v>
      </c>
      <c r="D137" s="42" t="s">
        <v>1149</v>
      </c>
      <c r="E137" s="42"/>
      <c r="F137" s="64" t="s">
        <v>917</v>
      </c>
      <c r="G137" s="42"/>
      <c r="H137" s="42"/>
      <c r="J137" s="20" t="str">
        <f aca="false">IF(AND(K137="",L137="",N137=""),"",IF(OR(K137=1,L137=1),"ERRORI / ANOMALIE","OK"))</f>
        <v>ERRORI / ANOMALIE</v>
      </c>
      <c r="K137" s="20" t="str">
        <f aca="false">IF(N137="","",IF(SUM(Q137:AA137)&gt;0,1,""))</f>
        <v/>
      </c>
      <c r="L137" s="20" t="n">
        <f aca="false">IF(N137="","",IF(_xlfn.IFNA(VLOOKUP(CONCATENATE(N137," ",1),Lotti!AS$7:AT$601,2,0),1)=1,"",1))</f>
        <v>1</v>
      </c>
      <c r="N137" s="36" t="str">
        <f aca="false">TRIM(B137)</f>
        <v>L128</v>
      </c>
      <c r="O137" s="36"/>
      <c r="P137" s="36" t="str">
        <f aca="false">IF(K137="","",1)</f>
        <v/>
      </c>
      <c r="Q137" s="36" t="n">
        <f aca="false">IF(N137="","",_xlfn.IFNA(VLOOKUP(N137,Lotti!C$7:D$1000,2,0),1))</f>
        <v>0</v>
      </c>
      <c r="S137" s="36" t="str">
        <f aca="false">IF(N137="","",IF(OR(AND(E137="",LEN(TRIM(D137))&lt;&gt;11,LEN(TRIM(D137))&lt;&gt;16),AND(D137="",E137=""),AND(D137&lt;&gt;"",E137&lt;&gt;"")),1,""))</f>
        <v/>
      </c>
      <c r="U137" s="36" t="str">
        <f aca="false">IF(N137="","",IF(C137="",1,""))</f>
        <v/>
      </c>
      <c r="V137" s="36" t="n">
        <f aca="false">IF(N137="","",_xlfn.IFNA(VLOOKUP(F137,TabelleFisse!$B$33:$C$34,2,0),1))</f>
        <v>0</v>
      </c>
      <c r="W137" s="36" t="str">
        <f aca="false">IF(N137="","",_xlfn.IFNA(IF(VLOOKUP(CONCATENATE(N137," SI"),AC$10:AC$1203,1,0)=CONCATENATE(N137," SI"),"",1),1))</f>
        <v/>
      </c>
      <c r="Y137" s="36" t="str">
        <f aca="false">IF(OR(N137="",G137=""),"",_xlfn.IFNA(VLOOKUP(H137,TabelleFisse!$B$25:$C$29,2,0),1))</f>
        <v/>
      </c>
      <c r="Z137" s="36" t="str">
        <f aca="false">IF(AND(G137="",H137&lt;&gt;""),1,"")</f>
        <v/>
      </c>
      <c r="AA137" s="36" t="str">
        <f aca="false">IF(N137="","",IF(COUNTIF(AD$10:AD$1203,AD137)=1,1,""))</f>
        <v/>
      </c>
      <c r="AC137" s="37" t="str">
        <f aca="false">IF(N137="","",CONCATENATE(N137," ",F137))</f>
        <v>L128 SI</v>
      </c>
      <c r="AD137" s="37" t="str">
        <f aca="false">IF(OR(N137="",CONCATENATE(G137,H137)=""),"",CONCATENATE(N137," ",G137))</f>
        <v/>
      </c>
      <c r="AE137" s="37" t="str">
        <f aca="false">IF(K137=1,CONCATENATE(N137," ",1),"")</f>
        <v/>
      </c>
    </row>
    <row r="138" customFormat="false" ht="32.25" hidden="false" customHeight="true" outlineLevel="0" collapsed="false">
      <c r="A138" s="21" t="str">
        <f aca="false">IF(J138="","",J138)</f>
        <v>ERRORI / ANOMALIE</v>
      </c>
      <c r="B138" s="66" t="s">
        <v>1281</v>
      </c>
      <c r="C138" s="44" t="s">
        <v>1282</v>
      </c>
      <c r="D138" s="28" t="s">
        <v>1283</v>
      </c>
      <c r="E138" s="42"/>
      <c r="F138" s="64" t="s">
        <v>917</v>
      </c>
      <c r="G138" s="42"/>
      <c r="H138" s="42"/>
      <c r="J138" s="20" t="str">
        <f aca="false">IF(AND(K138="",L138="",N138=""),"",IF(OR(K138=1,L138=1),"ERRORI / ANOMALIE","OK"))</f>
        <v>ERRORI / ANOMALIE</v>
      </c>
      <c r="K138" s="20" t="str">
        <f aca="false">IF(N138="","",IF(SUM(Q138:AA138)&gt;0,1,""))</f>
        <v/>
      </c>
      <c r="L138" s="20" t="n">
        <f aca="false">IF(N138="","",IF(_xlfn.IFNA(VLOOKUP(CONCATENATE(N138," ",1),Lotti!AS$7:AT$601,2,0),1)=1,"",1))</f>
        <v>1</v>
      </c>
      <c r="N138" s="36" t="str">
        <f aca="false">TRIM(B138)</f>
        <v>L129</v>
      </c>
      <c r="O138" s="36"/>
      <c r="P138" s="36" t="str">
        <f aca="false">IF(K138="","",1)</f>
        <v/>
      </c>
      <c r="Q138" s="36" t="n">
        <f aca="false">IF(N138="","",_xlfn.IFNA(VLOOKUP(N138,Lotti!C$7:D$1000,2,0),1))</f>
        <v>0</v>
      </c>
      <c r="S138" s="36" t="str">
        <f aca="false">IF(N138="","",IF(OR(AND(E138="",LEN(TRIM(D138))&lt;&gt;11,LEN(TRIM(D138))&lt;&gt;16),AND(D138="",E138=""),AND(D138&lt;&gt;"",E138&lt;&gt;"")),1,""))</f>
        <v/>
      </c>
      <c r="U138" s="36" t="str">
        <f aca="false">IF(N138="","",IF(C138="",1,""))</f>
        <v/>
      </c>
      <c r="V138" s="36" t="n">
        <f aca="false">IF(N138="","",_xlfn.IFNA(VLOOKUP(F138,TabelleFisse!$B$33:$C$34,2,0),1))</f>
        <v>0</v>
      </c>
      <c r="W138" s="36" t="str">
        <f aca="false">IF(N138="","",_xlfn.IFNA(IF(VLOOKUP(CONCATENATE(N138," SI"),AC$10:AC$1203,1,0)=CONCATENATE(N138," SI"),"",1),1))</f>
        <v/>
      </c>
      <c r="Y138" s="36" t="str">
        <f aca="false">IF(OR(N138="",G138=""),"",_xlfn.IFNA(VLOOKUP(H138,TabelleFisse!$B$25:$C$29,2,0),1))</f>
        <v/>
      </c>
      <c r="Z138" s="36" t="str">
        <f aca="false">IF(AND(G138="",H138&lt;&gt;""),1,"")</f>
        <v/>
      </c>
      <c r="AA138" s="36" t="str">
        <f aca="false">IF(N138="","",IF(COUNTIF(AD$10:AD$1203,AD138)=1,1,""))</f>
        <v/>
      </c>
      <c r="AC138" s="37" t="str">
        <f aca="false">IF(N138="","",CONCATENATE(N138," ",F138))</f>
        <v>L129 SI</v>
      </c>
      <c r="AD138" s="37" t="str">
        <f aca="false">IF(OR(N138="",CONCATENATE(G138,H138)=""),"",CONCATENATE(N138," ",G138))</f>
        <v/>
      </c>
      <c r="AE138" s="37" t="str">
        <f aca="false">IF(K138=1,CONCATENATE(N138," ",1),"")</f>
        <v/>
      </c>
    </row>
    <row r="139" customFormat="false" ht="32.25" hidden="false" customHeight="true" outlineLevel="0" collapsed="false">
      <c r="A139" s="21" t="str">
        <f aca="false">IF(J139="","",J139)</f>
        <v>ERRORI / ANOMALIE</v>
      </c>
      <c r="B139" s="66" t="s">
        <v>1284</v>
      </c>
      <c r="C139" s="44" t="s">
        <v>1009</v>
      </c>
      <c r="D139" s="42" t="s">
        <v>1010</v>
      </c>
      <c r="E139" s="42"/>
      <c r="F139" s="64" t="s">
        <v>917</v>
      </c>
      <c r="G139" s="42"/>
      <c r="H139" s="42"/>
      <c r="J139" s="20" t="str">
        <f aca="false">IF(AND(K139="",L139="",N139=""),"",IF(OR(K139=1,L139=1),"ERRORI / ANOMALIE","OK"))</f>
        <v>ERRORI / ANOMALIE</v>
      </c>
      <c r="K139" s="20" t="str">
        <f aca="false">IF(N139="","",IF(SUM(Q139:AA139)&gt;0,1,""))</f>
        <v/>
      </c>
      <c r="L139" s="20" t="n">
        <f aca="false">IF(N139="","",IF(_xlfn.IFNA(VLOOKUP(CONCATENATE(N139," ",1),Lotti!AS$7:AT$601,2,0),1)=1,"",1))</f>
        <v>1</v>
      </c>
      <c r="N139" s="36" t="str">
        <f aca="false">TRIM(B139)</f>
        <v>L130</v>
      </c>
      <c r="O139" s="36"/>
      <c r="P139" s="36" t="str">
        <f aca="false">IF(K139="","",1)</f>
        <v/>
      </c>
      <c r="Q139" s="36" t="n">
        <f aca="false">IF(N139="","",_xlfn.IFNA(VLOOKUP(N139,Lotti!C$7:D$1000,2,0),1))</f>
        <v>0</v>
      </c>
      <c r="S139" s="36" t="str">
        <f aca="false">IF(N139="","",IF(OR(AND(E139="",LEN(TRIM(D139))&lt;&gt;11,LEN(TRIM(D139))&lt;&gt;16),AND(D139="",E139=""),AND(D139&lt;&gt;"",E139&lt;&gt;"")),1,""))</f>
        <v/>
      </c>
      <c r="U139" s="36" t="str">
        <f aca="false">IF(N139="","",IF(C139="",1,""))</f>
        <v/>
      </c>
      <c r="V139" s="36" t="n">
        <f aca="false">IF(N139="","",_xlfn.IFNA(VLOOKUP(F139,TabelleFisse!$B$33:$C$34,2,0),1))</f>
        <v>0</v>
      </c>
      <c r="W139" s="36" t="str">
        <f aca="false">IF(N139="","",_xlfn.IFNA(IF(VLOOKUP(CONCATENATE(N139," SI"),AC$10:AC$1203,1,0)=CONCATENATE(N139," SI"),"",1),1))</f>
        <v/>
      </c>
      <c r="Y139" s="36" t="str">
        <f aca="false">IF(OR(N139="",G139=""),"",_xlfn.IFNA(VLOOKUP(H139,TabelleFisse!$B$25:$C$29,2,0),1))</f>
        <v/>
      </c>
      <c r="Z139" s="36" t="str">
        <f aca="false">IF(AND(G139="",H139&lt;&gt;""),1,"")</f>
        <v/>
      </c>
      <c r="AA139" s="36" t="str">
        <f aca="false">IF(N139="","",IF(COUNTIF(AD$10:AD$1203,AD139)=1,1,""))</f>
        <v/>
      </c>
      <c r="AC139" s="37" t="str">
        <f aca="false">IF(N139="","",CONCATENATE(N139," ",F139))</f>
        <v>L130 SI</v>
      </c>
      <c r="AD139" s="37" t="str">
        <f aca="false">IF(OR(N139="",CONCATENATE(G139,H139)=""),"",CONCATENATE(N139," ",G139))</f>
        <v/>
      </c>
      <c r="AE139" s="37" t="str">
        <f aca="false">IF(K139=1,CONCATENATE(N139," ",1),"")</f>
        <v/>
      </c>
    </row>
    <row r="140" customFormat="false" ht="32.25" hidden="false" customHeight="true" outlineLevel="0" collapsed="false">
      <c r="A140" s="21" t="str">
        <f aca="false">IF(J140="","",J140)</f>
        <v>ERRORI / ANOMALIE</v>
      </c>
      <c r="B140" s="66" t="s">
        <v>1285</v>
      </c>
      <c r="C140" s="44" t="s">
        <v>1286</v>
      </c>
      <c r="D140" s="42" t="s">
        <v>1287</v>
      </c>
      <c r="E140" s="42"/>
      <c r="F140" s="64" t="s">
        <v>917</v>
      </c>
      <c r="G140" s="42"/>
      <c r="H140" s="42"/>
      <c r="J140" s="20" t="str">
        <f aca="false">IF(AND(K140="",L140="",N140=""),"",IF(OR(K140=1,L140=1),"ERRORI / ANOMALIE","OK"))</f>
        <v>ERRORI / ANOMALIE</v>
      </c>
      <c r="K140" s="20" t="str">
        <f aca="false">IF(N140="","",IF(SUM(Q140:AA140)&gt;0,1,""))</f>
        <v/>
      </c>
      <c r="L140" s="20" t="n">
        <f aca="false">IF(N140="","",IF(_xlfn.IFNA(VLOOKUP(CONCATENATE(N140," ",1),Lotti!AS$7:AT$601,2,0),1)=1,"",1))</f>
        <v>1</v>
      </c>
      <c r="N140" s="36" t="str">
        <f aca="false">TRIM(B140)</f>
        <v>L131</v>
      </c>
      <c r="O140" s="36"/>
      <c r="P140" s="36" t="str">
        <f aca="false">IF(K140="","",1)</f>
        <v/>
      </c>
      <c r="Q140" s="36" t="n">
        <f aca="false">IF(N140="","",_xlfn.IFNA(VLOOKUP(N140,Lotti!C$7:D$1000,2,0),1))</f>
        <v>0</v>
      </c>
      <c r="S140" s="36" t="str">
        <f aca="false">IF(N140="","",IF(OR(AND(E140="",LEN(TRIM(D140))&lt;&gt;11,LEN(TRIM(D140))&lt;&gt;16),AND(D140="",E140=""),AND(D140&lt;&gt;"",E140&lt;&gt;"")),1,""))</f>
        <v/>
      </c>
      <c r="U140" s="36" t="str">
        <f aca="false">IF(N140="","",IF(C140="",1,""))</f>
        <v/>
      </c>
      <c r="V140" s="36" t="n">
        <f aca="false">IF(N140="","",_xlfn.IFNA(VLOOKUP(F140,TabelleFisse!$B$33:$C$34,2,0),1))</f>
        <v>0</v>
      </c>
      <c r="W140" s="36" t="str">
        <f aca="false">IF(N140="","",_xlfn.IFNA(IF(VLOOKUP(CONCATENATE(N140," SI"),AC$10:AC$1203,1,0)=CONCATENATE(N140," SI"),"",1),1))</f>
        <v/>
      </c>
      <c r="Y140" s="36" t="str">
        <f aca="false">IF(OR(N140="",G140=""),"",_xlfn.IFNA(VLOOKUP(H140,TabelleFisse!$B$25:$C$29,2,0),1))</f>
        <v/>
      </c>
      <c r="Z140" s="36" t="str">
        <f aca="false">IF(AND(G140="",H140&lt;&gt;""),1,"")</f>
        <v/>
      </c>
      <c r="AA140" s="36" t="str">
        <f aca="false">IF(N140="","",IF(COUNTIF(AD$10:AD$1203,AD140)=1,1,""))</f>
        <v/>
      </c>
      <c r="AC140" s="37" t="str">
        <f aca="false">IF(N140="","",CONCATENATE(N140," ",F140))</f>
        <v>L131 SI</v>
      </c>
      <c r="AD140" s="37" t="str">
        <f aca="false">IF(OR(N140="",CONCATENATE(G140,H140)=""),"",CONCATENATE(N140," ",G140))</f>
        <v/>
      </c>
      <c r="AE140" s="37" t="str">
        <f aca="false">IF(K140=1,CONCATENATE(N140," ",1),"")</f>
        <v/>
      </c>
    </row>
    <row r="141" customFormat="false" ht="32.25" hidden="false" customHeight="true" outlineLevel="0" collapsed="false">
      <c r="A141" s="21" t="str">
        <f aca="false">IF(J141="","",J141)</f>
        <v>ERRORI / ANOMALIE</v>
      </c>
      <c r="B141" s="66" t="s">
        <v>1288</v>
      </c>
      <c r="C141" s="44" t="s">
        <v>1289</v>
      </c>
      <c r="D141" s="42" t="s">
        <v>1290</v>
      </c>
      <c r="E141" s="42"/>
      <c r="F141" s="64" t="s">
        <v>917</v>
      </c>
      <c r="G141" s="42"/>
      <c r="H141" s="42"/>
      <c r="J141" s="20" t="str">
        <f aca="false">IF(AND(K141="",L141="",N141=""),"",IF(OR(K141=1,L141=1),"ERRORI / ANOMALIE","OK"))</f>
        <v>ERRORI / ANOMALIE</v>
      </c>
      <c r="K141" s="20" t="str">
        <f aca="false">IF(N141="","",IF(SUM(Q141:AA141)&gt;0,1,""))</f>
        <v/>
      </c>
      <c r="L141" s="20" t="n">
        <f aca="false">IF(N141="","",IF(_xlfn.IFNA(VLOOKUP(CONCATENATE(N141," ",1),Lotti!AS$7:AT$601,2,0),1)=1,"",1))</f>
        <v>1</v>
      </c>
      <c r="N141" s="36" t="str">
        <f aca="false">TRIM(B141)</f>
        <v>L132</v>
      </c>
      <c r="O141" s="36"/>
      <c r="P141" s="36" t="str">
        <f aca="false">IF(K141="","",1)</f>
        <v/>
      </c>
      <c r="Q141" s="36" t="n">
        <f aca="false">IF(N141="","",_xlfn.IFNA(VLOOKUP(N141,Lotti!C$7:D$1000,2,0),1))</f>
        <v>0</v>
      </c>
      <c r="S141" s="36" t="str">
        <f aca="false">IF(N141="","",IF(OR(AND(E141="",LEN(TRIM(D141))&lt;&gt;11,LEN(TRIM(D141))&lt;&gt;16),AND(D141="",E141=""),AND(D141&lt;&gt;"",E141&lt;&gt;"")),1,""))</f>
        <v/>
      </c>
      <c r="U141" s="36" t="str">
        <f aca="false">IF(N141="","",IF(C141="",1,""))</f>
        <v/>
      </c>
      <c r="V141" s="36" t="n">
        <f aca="false">IF(N141="","",_xlfn.IFNA(VLOOKUP(F141,TabelleFisse!$B$33:$C$34,2,0),1))</f>
        <v>0</v>
      </c>
      <c r="W141" s="36" t="str">
        <f aca="false">IF(N141="","",_xlfn.IFNA(IF(VLOOKUP(CONCATENATE(N141," SI"),AC$10:AC$1203,1,0)=CONCATENATE(N141," SI"),"",1),1))</f>
        <v/>
      </c>
      <c r="Y141" s="36" t="str">
        <f aca="false">IF(OR(N141="",G141=""),"",_xlfn.IFNA(VLOOKUP(H141,TabelleFisse!$B$25:$C$29,2,0),1))</f>
        <v/>
      </c>
      <c r="Z141" s="36" t="str">
        <f aca="false">IF(AND(G141="",H141&lt;&gt;""),1,"")</f>
        <v/>
      </c>
      <c r="AA141" s="36" t="str">
        <f aca="false">IF(N141="","",IF(COUNTIF(AD$10:AD$1203,AD141)=1,1,""))</f>
        <v/>
      </c>
      <c r="AC141" s="37" t="str">
        <f aca="false">IF(N141="","",CONCATENATE(N141," ",F141))</f>
        <v>L132 SI</v>
      </c>
      <c r="AD141" s="37" t="str">
        <f aca="false">IF(OR(N141="",CONCATENATE(G141,H141)=""),"",CONCATENATE(N141," ",G141))</f>
        <v/>
      </c>
      <c r="AE141" s="37" t="str">
        <f aca="false">IF(K141=1,CONCATENATE(N141," ",1),"")</f>
        <v/>
      </c>
    </row>
    <row r="142" customFormat="false" ht="32.25" hidden="false" customHeight="true" outlineLevel="0" collapsed="false">
      <c r="A142" s="21" t="str">
        <f aca="false">IF(J142="","",J142)</f>
        <v>ERRORI / ANOMALIE</v>
      </c>
      <c r="B142" s="66" t="s">
        <v>1291</v>
      </c>
      <c r="C142" s="44" t="s">
        <v>1292</v>
      </c>
      <c r="D142" s="42" t="s">
        <v>1293</v>
      </c>
      <c r="E142" s="42"/>
      <c r="F142" s="64" t="s">
        <v>917</v>
      </c>
      <c r="G142" s="42"/>
      <c r="H142" s="42"/>
      <c r="J142" s="20" t="str">
        <f aca="false">IF(AND(K142="",L142="",N142=""),"",IF(OR(K142=1,L142=1),"ERRORI / ANOMALIE","OK"))</f>
        <v>ERRORI / ANOMALIE</v>
      </c>
      <c r="K142" s="20" t="str">
        <f aca="false">IF(N142="","",IF(SUM(Q142:AA142)&gt;0,1,""))</f>
        <v/>
      </c>
      <c r="L142" s="20" t="n">
        <f aca="false">IF(N142="","",IF(_xlfn.IFNA(VLOOKUP(CONCATENATE(N142," ",1),Lotti!AS$7:AT$601,2,0),1)=1,"",1))</f>
        <v>1</v>
      </c>
      <c r="N142" s="36" t="str">
        <f aca="false">TRIM(B142)</f>
        <v>L133</v>
      </c>
      <c r="O142" s="36"/>
      <c r="P142" s="36" t="str">
        <f aca="false">IF(K142="","",1)</f>
        <v/>
      </c>
      <c r="Q142" s="36" t="n">
        <f aca="false">IF(N142="","",_xlfn.IFNA(VLOOKUP(N142,Lotti!C$7:D$1000,2,0),1))</f>
        <v>0</v>
      </c>
      <c r="S142" s="36" t="str">
        <f aca="false">IF(N142="","",IF(OR(AND(E142="",LEN(TRIM(D142))&lt;&gt;11,LEN(TRIM(D142))&lt;&gt;16),AND(D142="",E142=""),AND(D142&lt;&gt;"",E142&lt;&gt;"")),1,""))</f>
        <v/>
      </c>
      <c r="U142" s="36" t="str">
        <f aca="false">IF(N142="","",IF(C142="",1,""))</f>
        <v/>
      </c>
      <c r="V142" s="36" t="n">
        <f aca="false">IF(N142="","",_xlfn.IFNA(VLOOKUP(F142,TabelleFisse!$B$33:$C$34,2,0),1))</f>
        <v>0</v>
      </c>
      <c r="W142" s="36" t="str">
        <f aca="false">IF(N142="","",_xlfn.IFNA(IF(VLOOKUP(CONCATENATE(N142," SI"),AC$10:AC$1203,1,0)=CONCATENATE(N142," SI"),"",1),1))</f>
        <v/>
      </c>
      <c r="Y142" s="36" t="str">
        <f aca="false">IF(OR(N142="",G142=""),"",_xlfn.IFNA(VLOOKUP(H142,TabelleFisse!$B$25:$C$29,2,0),1))</f>
        <v/>
      </c>
      <c r="Z142" s="36" t="str">
        <f aca="false">IF(AND(G142="",H142&lt;&gt;""),1,"")</f>
        <v/>
      </c>
      <c r="AA142" s="36" t="str">
        <f aca="false">IF(N142="","",IF(COUNTIF(AD$10:AD$1203,AD142)=1,1,""))</f>
        <v/>
      </c>
      <c r="AC142" s="37" t="str">
        <f aca="false">IF(N142="","",CONCATENATE(N142," ",F142))</f>
        <v>L133 SI</v>
      </c>
      <c r="AD142" s="37" t="str">
        <f aca="false">IF(OR(N142="",CONCATENATE(G142,H142)=""),"",CONCATENATE(N142," ",G142))</f>
        <v/>
      </c>
      <c r="AE142" s="37" t="str">
        <f aca="false">IF(K142=1,CONCATENATE(N142," ",1),"")</f>
        <v/>
      </c>
    </row>
    <row r="143" customFormat="false" ht="32.25" hidden="false" customHeight="true" outlineLevel="0" collapsed="false">
      <c r="A143" s="21" t="str">
        <f aca="false">IF(J143="","",J143)</f>
        <v>ERRORI / ANOMALIE</v>
      </c>
      <c r="B143" s="66" t="s">
        <v>1294</v>
      </c>
      <c r="C143" s="44" t="s">
        <v>1295</v>
      </c>
      <c r="D143" s="42" t="s">
        <v>1296</v>
      </c>
      <c r="E143" s="42"/>
      <c r="F143" s="64" t="s">
        <v>917</v>
      </c>
      <c r="G143" s="42"/>
      <c r="H143" s="42"/>
      <c r="J143" s="20" t="str">
        <f aca="false">IF(AND(K143="",L143="",N143=""),"",IF(OR(K143=1,L143=1),"ERRORI / ANOMALIE","OK"))</f>
        <v>ERRORI / ANOMALIE</v>
      </c>
      <c r="K143" s="20" t="str">
        <f aca="false">IF(N143="","",IF(SUM(Q143:AA143)&gt;0,1,""))</f>
        <v/>
      </c>
      <c r="L143" s="20" t="n">
        <f aca="false">IF(N143="","",IF(_xlfn.IFNA(VLOOKUP(CONCATENATE(N143," ",1),Lotti!AS$7:AT$601,2,0),1)=1,"",1))</f>
        <v>1</v>
      </c>
      <c r="N143" s="36" t="str">
        <f aca="false">TRIM(B143)</f>
        <v>L134</v>
      </c>
      <c r="O143" s="36"/>
      <c r="P143" s="36" t="str">
        <f aca="false">IF(K143="","",1)</f>
        <v/>
      </c>
      <c r="Q143" s="36" t="n">
        <f aca="false">IF(N143="","",_xlfn.IFNA(VLOOKUP(N143,Lotti!C$7:D$1000,2,0),1))</f>
        <v>0</v>
      </c>
      <c r="S143" s="36" t="str">
        <f aca="false">IF(N143="","",IF(OR(AND(E143="",LEN(TRIM(D143))&lt;&gt;11,LEN(TRIM(D143))&lt;&gt;16),AND(D143="",E143=""),AND(D143&lt;&gt;"",E143&lt;&gt;"")),1,""))</f>
        <v/>
      </c>
      <c r="U143" s="36" t="str">
        <f aca="false">IF(N143="","",IF(C143="",1,""))</f>
        <v/>
      </c>
      <c r="V143" s="36" t="n">
        <f aca="false">IF(N143="","",_xlfn.IFNA(VLOOKUP(F143,TabelleFisse!$B$33:$C$34,2,0),1))</f>
        <v>0</v>
      </c>
      <c r="W143" s="36" t="str">
        <f aca="false">IF(N143="","",_xlfn.IFNA(IF(VLOOKUP(CONCATENATE(N143," SI"),AC$10:AC$1203,1,0)=CONCATENATE(N143," SI"),"",1),1))</f>
        <v/>
      </c>
      <c r="Y143" s="36" t="str">
        <f aca="false">IF(OR(N143="",G143=""),"",_xlfn.IFNA(VLOOKUP(H143,TabelleFisse!$B$25:$C$29,2,0),1))</f>
        <v/>
      </c>
      <c r="Z143" s="36" t="str">
        <f aca="false">IF(AND(G143="",H143&lt;&gt;""),1,"")</f>
        <v/>
      </c>
      <c r="AA143" s="36" t="str">
        <f aca="false">IF(N143="","",IF(COUNTIF(AD$10:AD$1203,AD143)=1,1,""))</f>
        <v/>
      </c>
      <c r="AC143" s="37" t="str">
        <f aca="false">IF(N143="","",CONCATENATE(N143," ",F143))</f>
        <v>L134 SI</v>
      </c>
      <c r="AD143" s="37" t="str">
        <f aca="false">IF(OR(N143="",CONCATENATE(G143,H143)=""),"",CONCATENATE(N143," ",G143))</f>
        <v/>
      </c>
      <c r="AE143" s="37" t="str">
        <f aca="false">IF(K143=1,CONCATENATE(N143," ",1),"")</f>
        <v/>
      </c>
    </row>
    <row r="144" customFormat="false" ht="32.25" hidden="false" customHeight="true" outlineLevel="0" collapsed="false">
      <c r="A144" s="21" t="str">
        <f aca="false">IF(J144="","",J144)</f>
        <v>ERRORI / ANOMALIE</v>
      </c>
      <c r="B144" s="66" t="s">
        <v>1297</v>
      </c>
      <c r="C144" s="44" t="s">
        <v>1298</v>
      </c>
      <c r="D144" s="42" t="s">
        <v>1299</v>
      </c>
      <c r="E144" s="42"/>
      <c r="F144" s="64" t="s">
        <v>917</v>
      </c>
      <c r="G144" s="42"/>
      <c r="H144" s="42"/>
      <c r="J144" s="20" t="str">
        <f aca="false">IF(AND(K144="",L144="",N144=""),"",IF(OR(K144=1,L144=1),"ERRORI / ANOMALIE","OK"))</f>
        <v>ERRORI / ANOMALIE</v>
      </c>
      <c r="K144" s="20" t="str">
        <f aca="false">IF(N144="","",IF(SUM(Q144:AA144)&gt;0,1,""))</f>
        <v/>
      </c>
      <c r="L144" s="20" t="n">
        <f aca="false">IF(N144="","",IF(_xlfn.IFNA(VLOOKUP(CONCATENATE(N144," ",1),Lotti!AS$7:AT$601,2,0),1)=1,"",1))</f>
        <v>1</v>
      </c>
      <c r="N144" s="36" t="str">
        <f aca="false">TRIM(B144)</f>
        <v>L135</v>
      </c>
      <c r="O144" s="36"/>
      <c r="P144" s="36" t="str">
        <f aca="false">IF(K144="","",1)</f>
        <v/>
      </c>
      <c r="Q144" s="36" t="n">
        <f aca="false">IF(N144="","",_xlfn.IFNA(VLOOKUP(N144,Lotti!C$7:D$1000,2,0),1))</f>
        <v>0</v>
      </c>
      <c r="S144" s="36" t="str">
        <f aca="false">IF(N144="","",IF(OR(AND(E144="",LEN(TRIM(D144))&lt;&gt;11,LEN(TRIM(D144))&lt;&gt;16),AND(D144="",E144=""),AND(D144&lt;&gt;"",E144&lt;&gt;"")),1,""))</f>
        <v/>
      </c>
      <c r="U144" s="36" t="str">
        <f aca="false">IF(N144="","",IF(C144="",1,""))</f>
        <v/>
      </c>
      <c r="V144" s="36" t="n">
        <f aca="false">IF(N144="","",_xlfn.IFNA(VLOOKUP(F144,TabelleFisse!$B$33:$C$34,2,0),1))</f>
        <v>0</v>
      </c>
      <c r="W144" s="36" t="str">
        <f aca="false">IF(N144="","",_xlfn.IFNA(IF(VLOOKUP(CONCATENATE(N144," SI"),AC$10:AC$1203,1,0)=CONCATENATE(N144," SI"),"",1),1))</f>
        <v/>
      </c>
      <c r="Y144" s="36" t="str">
        <f aca="false">IF(OR(N144="",G144=""),"",_xlfn.IFNA(VLOOKUP(H144,TabelleFisse!$B$25:$C$29,2,0),1))</f>
        <v/>
      </c>
      <c r="Z144" s="36" t="str">
        <f aca="false">IF(AND(G144="",H144&lt;&gt;""),1,"")</f>
        <v/>
      </c>
      <c r="AA144" s="36" t="str">
        <f aca="false">IF(N144="","",IF(COUNTIF(AD$10:AD$1203,AD144)=1,1,""))</f>
        <v/>
      </c>
      <c r="AC144" s="37" t="str">
        <f aca="false">IF(N144="","",CONCATENATE(N144," ",F144))</f>
        <v>L135 SI</v>
      </c>
      <c r="AD144" s="37" t="str">
        <f aca="false">IF(OR(N144="",CONCATENATE(G144,H144)=""),"",CONCATENATE(N144," ",G144))</f>
        <v/>
      </c>
      <c r="AE144" s="37" t="str">
        <f aca="false">IF(K144=1,CONCATENATE(N144," ",1),"")</f>
        <v/>
      </c>
    </row>
    <row r="145" customFormat="false" ht="32.25" hidden="false" customHeight="true" outlineLevel="0" collapsed="false">
      <c r="A145" s="21" t="str">
        <f aca="false">IF(J145="","",J145)</f>
        <v>ERRORI / ANOMALIE</v>
      </c>
      <c r="B145" s="66" t="s">
        <v>1300</v>
      </c>
      <c r="C145" s="44" t="s">
        <v>1301</v>
      </c>
      <c r="D145" s="42" t="s">
        <v>1302</v>
      </c>
      <c r="E145" s="42"/>
      <c r="F145" s="64" t="s">
        <v>917</v>
      </c>
      <c r="G145" s="42"/>
      <c r="H145" s="42"/>
      <c r="J145" s="20" t="str">
        <f aca="false">IF(AND(K145="",L145="",N145=""),"",IF(OR(K145=1,L145=1),"ERRORI / ANOMALIE","OK"))</f>
        <v>ERRORI / ANOMALIE</v>
      </c>
      <c r="K145" s="20" t="str">
        <f aca="false">IF(N145="","",IF(SUM(Q145:AA145)&gt;0,1,""))</f>
        <v/>
      </c>
      <c r="L145" s="20" t="n">
        <f aca="false">IF(N145="","",IF(_xlfn.IFNA(VLOOKUP(CONCATENATE(N145," ",1),Lotti!AS$7:AT$601,2,0),1)=1,"",1))</f>
        <v>1</v>
      </c>
      <c r="N145" s="36" t="str">
        <f aca="false">TRIM(B145)</f>
        <v>L136</v>
      </c>
      <c r="O145" s="36"/>
      <c r="P145" s="36" t="str">
        <f aca="false">IF(K145="","",1)</f>
        <v/>
      </c>
      <c r="Q145" s="36" t="n">
        <f aca="false">IF(N145="","",_xlfn.IFNA(VLOOKUP(N145,Lotti!C$7:D$1000,2,0),1))</f>
        <v>0</v>
      </c>
      <c r="S145" s="36" t="str">
        <f aca="false">IF(N145="","",IF(OR(AND(E145="",LEN(TRIM(D145))&lt;&gt;11,LEN(TRIM(D145))&lt;&gt;16),AND(D145="",E145=""),AND(D145&lt;&gt;"",E145&lt;&gt;"")),1,""))</f>
        <v/>
      </c>
      <c r="U145" s="36" t="str">
        <f aca="false">IF(N145="","",IF(C145="",1,""))</f>
        <v/>
      </c>
      <c r="V145" s="36" t="n">
        <f aca="false">IF(N145="","",_xlfn.IFNA(VLOOKUP(F145,TabelleFisse!$B$33:$C$34,2,0),1))</f>
        <v>0</v>
      </c>
      <c r="W145" s="36" t="str">
        <f aca="false">IF(N145="","",_xlfn.IFNA(IF(VLOOKUP(CONCATENATE(N145," SI"),AC$10:AC$1203,1,0)=CONCATENATE(N145," SI"),"",1),1))</f>
        <v/>
      </c>
      <c r="Y145" s="36" t="str">
        <f aca="false">IF(OR(N145="",G145=""),"",_xlfn.IFNA(VLOOKUP(H145,TabelleFisse!$B$25:$C$29,2,0),1))</f>
        <v/>
      </c>
      <c r="Z145" s="36" t="str">
        <f aca="false">IF(AND(G145="",H145&lt;&gt;""),1,"")</f>
        <v/>
      </c>
      <c r="AA145" s="36" t="str">
        <f aca="false">IF(N145="","",IF(COUNTIF(AD$10:AD$1203,AD145)=1,1,""))</f>
        <v/>
      </c>
      <c r="AC145" s="37" t="str">
        <f aca="false">IF(N145="","",CONCATENATE(N145," ",F145))</f>
        <v>L136 SI</v>
      </c>
      <c r="AD145" s="37" t="str">
        <f aca="false">IF(OR(N145="",CONCATENATE(G145,H145)=""),"",CONCATENATE(N145," ",G145))</f>
        <v/>
      </c>
      <c r="AE145" s="37" t="str">
        <f aca="false">IF(K145=1,CONCATENATE(N145," ",1),"")</f>
        <v/>
      </c>
    </row>
    <row r="146" customFormat="false" ht="32.25" hidden="false" customHeight="true" outlineLevel="0" collapsed="false">
      <c r="A146" s="21" t="str">
        <f aca="false">IF(J146="","",J146)</f>
        <v>ERRORI / ANOMALIE</v>
      </c>
      <c r="B146" s="66" t="s">
        <v>1303</v>
      </c>
      <c r="C146" s="44" t="s">
        <v>1304</v>
      </c>
      <c r="D146" s="42" t="s">
        <v>1305</v>
      </c>
      <c r="E146" s="42"/>
      <c r="F146" s="64" t="s">
        <v>917</v>
      </c>
      <c r="G146" s="42"/>
      <c r="H146" s="42"/>
      <c r="J146" s="20" t="str">
        <f aca="false">IF(AND(K146="",L146="",N146=""),"",IF(OR(K146=1,L146=1),"ERRORI / ANOMALIE","OK"))</f>
        <v>ERRORI / ANOMALIE</v>
      </c>
      <c r="K146" s="20" t="str">
        <f aca="false">IF(N146="","",IF(SUM(Q146:AA146)&gt;0,1,""))</f>
        <v/>
      </c>
      <c r="L146" s="20" t="n">
        <f aca="false">IF(N146="","",IF(_xlfn.IFNA(VLOOKUP(CONCATENATE(N146," ",1),Lotti!AS$7:AT$601,2,0),1)=1,"",1))</f>
        <v>1</v>
      </c>
      <c r="N146" s="36" t="str">
        <f aca="false">TRIM(B146)</f>
        <v>L137</v>
      </c>
      <c r="O146" s="36"/>
      <c r="P146" s="36" t="str">
        <f aca="false">IF(K146="","",1)</f>
        <v/>
      </c>
      <c r="Q146" s="36" t="n">
        <f aca="false">IF(N146="","",_xlfn.IFNA(VLOOKUP(N146,Lotti!C$7:D$1000,2,0),1))</f>
        <v>0</v>
      </c>
      <c r="S146" s="36" t="str">
        <f aca="false">IF(N146="","",IF(OR(AND(E146="",LEN(TRIM(D146))&lt;&gt;11,LEN(TRIM(D146))&lt;&gt;16),AND(D146="",E146=""),AND(D146&lt;&gt;"",E146&lt;&gt;"")),1,""))</f>
        <v/>
      </c>
      <c r="U146" s="36" t="str">
        <f aca="false">IF(N146="","",IF(C146="",1,""))</f>
        <v/>
      </c>
      <c r="V146" s="36" t="n">
        <f aca="false">IF(N146="","",_xlfn.IFNA(VLOOKUP(F146,TabelleFisse!$B$33:$C$34,2,0),1))</f>
        <v>0</v>
      </c>
      <c r="W146" s="36" t="str">
        <f aca="false">IF(N146="","",_xlfn.IFNA(IF(VLOOKUP(CONCATENATE(N146," SI"),AC$10:AC$1203,1,0)=CONCATENATE(N146," SI"),"",1),1))</f>
        <v/>
      </c>
      <c r="Y146" s="36" t="str">
        <f aca="false">IF(OR(N146="",G146=""),"",_xlfn.IFNA(VLOOKUP(H146,TabelleFisse!$B$25:$C$29,2,0),1))</f>
        <v/>
      </c>
      <c r="Z146" s="36" t="str">
        <f aca="false">IF(AND(G146="",H146&lt;&gt;""),1,"")</f>
        <v/>
      </c>
      <c r="AA146" s="36" t="str">
        <f aca="false">IF(N146="","",IF(COUNTIF(AD$10:AD$1203,AD146)=1,1,""))</f>
        <v/>
      </c>
      <c r="AC146" s="37" t="str">
        <f aca="false">IF(N146="","",CONCATENATE(N146," ",F146))</f>
        <v>L137 SI</v>
      </c>
      <c r="AD146" s="37" t="str">
        <f aca="false">IF(OR(N146="",CONCATENATE(G146,H146)=""),"",CONCATENATE(N146," ",G146))</f>
        <v/>
      </c>
      <c r="AE146" s="37" t="str">
        <f aca="false">IF(K146=1,CONCATENATE(N146," ",1),"")</f>
        <v/>
      </c>
    </row>
    <row r="147" customFormat="false" ht="32.25" hidden="false" customHeight="true" outlineLevel="0" collapsed="false">
      <c r="A147" s="21" t="str">
        <f aca="false">IF(J147="","",J147)</f>
        <v>ERRORI / ANOMALIE</v>
      </c>
      <c r="B147" s="66" t="s">
        <v>1306</v>
      </c>
      <c r="C147" s="44" t="s">
        <v>1307</v>
      </c>
      <c r="D147" s="42" t="s">
        <v>1308</v>
      </c>
      <c r="E147" s="42"/>
      <c r="F147" s="64" t="s">
        <v>917</v>
      </c>
      <c r="G147" s="42"/>
      <c r="H147" s="42"/>
      <c r="J147" s="20" t="str">
        <f aca="false">IF(AND(K147="",L147="",N147=""),"",IF(OR(K147=1,L147=1),"ERRORI / ANOMALIE","OK"))</f>
        <v>ERRORI / ANOMALIE</v>
      </c>
      <c r="K147" s="20" t="str">
        <f aca="false">IF(N147="","",IF(SUM(Q147:AA147)&gt;0,1,""))</f>
        <v/>
      </c>
      <c r="L147" s="20" t="n">
        <f aca="false">IF(N147="","",IF(_xlfn.IFNA(VLOOKUP(CONCATENATE(N147," ",1),Lotti!AS$7:AT$601,2,0),1)=1,"",1))</f>
        <v>1</v>
      </c>
      <c r="N147" s="36" t="str">
        <f aca="false">TRIM(B147)</f>
        <v>L138</v>
      </c>
      <c r="O147" s="36"/>
      <c r="P147" s="36" t="str">
        <f aca="false">IF(K147="","",1)</f>
        <v/>
      </c>
      <c r="Q147" s="36" t="n">
        <f aca="false">IF(N147="","",_xlfn.IFNA(VLOOKUP(N147,Lotti!C$7:D$1000,2,0),1))</f>
        <v>0</v>
      </c>
      <c r="S147" s="36" t="str">
        <f aca="false">IF(N147="","",IF(OR(AND(E147="",LEN(TRIM(D147))&lt;&gt;11,LEN(TRIM(D147))&lt;&gt;16),AND(D147="",E147=""),AND(D147&lt;&gt;"",E147&lt;&gt;"")),1,""))</f>
        <v/>
      </c>
      <c r="U147" s="36" t="str">
        <f aca="false">IF(N147="","",IF(C147="",1,""))</f>
        <v/>
      </c>
      <c r="V147" s="36" t="n">
        <f aca="false">IF(N147="","",_xlfn.IFNA(VLOOKUP(F147,TabelleFisse!$B$33:$C$34,2,0),1))</f>
        <v>0</v>
      </c>
      <c r="W147" s="36" t="str">
        <f aca="false">IF(N147="","",_xlfn.IFNA(IF(VLOOKUP(CONCATENATE(N147," SI"),AC$10:AC$1203,1,0)=CONCATENATE(N147," SI"),"",1),1))</f>
        <v/>
      </c>
      <c r="Y147" s="36" t="str">
        <f aca="false">IF(OR(N147="",G147=""),"",_xlfn.IFNA(VLOOKUP(H147,TabelleFisse!$B$25:$C$29,2,0),1))</f>
        <v/>
      </c>
      <c r="Z147" s="36" t="str">
        <f aca="false">IF(AND(G147="",H147&lt;&gt;""),1,"")</f>
        <v/>
      </c>
      <c r="AA147" s="36" t="str">
        <f aca="false">IF(N147="","",IF(COUNTIF(AD$10:AD$1203,AD147)=1,1,""))</f>
        <v/>
      </c>
      <c r="AC147" s="37" t="str">
        <f aca="false">IF(N147="","",CONCATENATE(N147," ",F147))</f>
        <v>L138 SI</v>
      </c>
      <c r="AD147" s="37" t="str">
        <f aca="false">IF(OR(N147="",CONCATENATE(G147,H147)=""),"",CONCATENATE(N147," ",G147))</f>
        <v/>
      </c>
      <c r="AE147" s="37" t="str">
        <f aca="false">IF(K147=1,CONCATENATE(N147," ",1),"")</f>
        <v/>
      </c>
    </row>
    <row r="148" customFormat="false" ht="32.25" hidden="false" customHeight="true" outlineLevel="0" collapsed="false">
      <c r="A148" s="21" t="str">
        <f aca="false">IF(J148="","",J148)</f>
        <v>ERRORI / ANOMALIE</v>
      </c>
      <c r="B148" s="66" t="s">
        <v>1309</v>
      </c>
      <c r="C148" s="44" t="s">
        <v>1310</v>
      </c>
      <c r="D148" s="42" t="s">
        <v>1311</v>
      </c>
      <c r="E148" s="42"/>
      <c r="F148" s="64" t="s">
        <v>917</v>
      </c>
      <c r="G148" s="42"/>
      <c r="H148" s="42"/>
      <c r="J148" s="20" t="str">
        <f aca="false">IF(AND(K148="",L148="",N148=""),"",IF(OR(K148=1,L148=1),"ERRORI / ANOMALIE","OK"))</f>
        <v>ERRORI / ANOMALIE</v>
      </c>
      <c r="K148" s="20" t="str">
        <f aca="false">IF(N148="","",IF(SUM(Q148:AA148)&gt;0,1,""))</f>
        <v/>
      </c>
      <c r="L148" s="20" t="n">
        <f aca="false">IF(N148="","",IF(_xlfn.IFNA(VLOOKUP(CONCATENATE(N148," ",1),Lotti!AS$7:AT$601,2,0),1)=1,"",1))</f>
        <v>1</v>
      </c>
      <c r="N148" s="36" t="str">
        <f aca="false">TRIM(B148)</f>
        <v>L139</v>
      </c>
      <c r="O148" s="36"/>
      <c r="P148" s="36" t="str">
        <f aca="false">IF(K148="","",1)</f>
        <v/>
      </c>
      <c r="Q148" s="36" t="n">
        <f aca="false">IF(N148="","",_xlfn.IFNA(VLOOKUP(N148,Lotti!C$7:D$1000,2,0),1))</f>
        <v>0</v>
      </c>
      <c r="S148" s="36" t="str">
        <f aca="false">IF(N148="","",IF(OR(AND(E148="",LEN(TRIM(D148))&lt;&gt;11,LEN(TRIM(D148))&lt;&gt;16),AND(D148="",E148=""),AND(D148&lt;&gt;"",E148&lt;&gt;"")),1,""))</f>
        <v/>
      </c>
      <c r="U148" s="36" t="str">
        <f aca="false">IF(N148="","",IF(C148="",1,""))</f>
        <v/>
      </c>
      <c r="V148" s="36" t="n">
        <f aca="false">IF(N148="","",_xlfn.IFNA(VLOOKUP(F148,TabelleFisse!$B$33:$C$34,2,0),1))</f>
        <v>0</v>
      </c>
      <c r="W148" s="36" t="str">
        <f aca="false">IF(N148="","",_xlfn.IFNA(IF(VLOOKUP(CONCATENATE(N148," SI"),AC$10:AC$1203,1,0)=CONCATENATE(N148," SI"),"",1),1))</f>
        <v/>
      </c>
      <c r="Y148" s="36" t="str">
        <f aca="false">IF(OR(N148="",G148=""),"",_xlfn.IFNA(VLOOKUP(H148,TabelleFisse!$B$25:$C$29,2,0),1))</f>
        <v/>
      </c>
      <c r="Z148" s="36" t="str">
        <f aca="false">IF(AND(G148="",H148&lt;&gt;""),1,"")</f>
        <v/>
      </c>
      <c r="AA148" s="36" t="str">
        <f aca="false">IF(N148="","",IF(COUNTIF(AD$10:AD$1203,AD148)=1,1,""))</f>
        <v/>
      </c>
      <c r="AC148" s="37" t="str">
        <f aca="false">IF(N148="","",CONCATENATE(N148," ",F148))</f>
        <v>L139 SI</v>
      </c>
      <c r="AD148" s="37" t="str">
        <f aca="false">IF(OR(N148="",CONCATENATE(G148,H148)=""),"",CONCATENATE(N148," ",G148))</f>
        <v/>
      </c>
      <c r="AE148" s="37" t="str">
        <f aca="false">IF(K148=1,CONCATENATE(N148," ",1),"")</f>
        <v/>
      </c>
    </row>
    <row r="149" customFormat="false" ht="32.25" hidden="false" customHeight="true" outlineLevel="0" collapsed="false">
      <c r="A149" s="21" t="str">
        <f aca="false">IF(J149="","",J149)</f>
        <v>ERRORI / ANOMALIE</v>
      </c>
      <c r="B149" s="66" t="s">
        <v>1312</v>
      </c>
      <c r="C149" s="44" t="s">
        <v>1313</v>
      </c>
      <c r="D149" s="42" t="s">
        <v>1314</v>
      </c>
      <c r="E149" s="42"/>
      <c r="F149" s="64" t="s">
        <v>917</v>
      </c>
      <c r="G149" s="42"/>
      <c r="H149" s="42"/>
      <c r="J149" s="20" t="str">
        <f aca="false">IF(AND(K149="",L149="",N149=""),"",IF(OR(K149=1,L149=1),"ERRORI / ANOMALIE","OK"))</f>
        <v>ERRORI / ANOMALIE</v>
      </c>
      <c r="K149" s="20" t="str">
        <f aca="false">IF(N149="","",IF(SUM(Q149:AA149)&gt;0,1,""))</f>
        <v/>
      </c>
      <c r="L149" s="20" t="n">
        <f aca="false">IF(N149="","",IF(_xlfn.IFNA(VLOOKUP(CONCATENATE(N149," ",1),Lotti!AS$7:AT$601,2,0),1)=1,"",1))</f>
        <v>1</v>
      </c>
      <c r="N149" s="36" t="str">
        <f aca="false">TRIM(B149)</f>
        <v>L140</v>
      </c>
      <c r="O149" s="36"/>
      <c r="P149" s="36" t="str">
        <f aca="false">IF(K149="","",1)</f>
        <v/>
      </c>
      <c r="Q149" s="36" t="n">
        <f aca="false">IF(N149="","",_xlfn.IFNA(VLOOKUP(N149,Lotti!C$7:D$1000,2,0),1))</f>
        <v>0</v>
      </c>
      <c r="S149" s="36" t="str">
        <f aca="false">IF(N149="","",IF(OR(AND(E149="",LEN(TRIM(D149))&lt;&gt;11,LEN(TRIM(D149))&lt;&gt;16),AND(D149="",E149=""),AND(D149&lt;&gt;"",E149&lt;&gt;"")),1,""))</f>
        <v/>
      </c>
      <c r="U149" s="36" t="str">
        <f aca="false">IF(N149="","",IF(C149="",1,""))</f>
        <v/>
      </c>
      <c r="V149" s="36" t="n">
        <f aca="false">IF(N149="","",_xlfn.IFNA(VLOOKUP(F149,TabelleFisse!$B$33:$C$34,2,0),1))</f>
        <v>0</v>
      </c>
      <c r="W149" s="36" t="str">
        <f aca="false">IF(N149="","",_xlfn.IFNA(IF(VLOOKUP(CONCATENATE(N149," SI"),AC$10:AC$1203,1,0)=CONCATENATE(N149," SI"),"",1),1))</f>
        <v/>
      </c>
      <c r="Y149" s="36" t="str">
        <f aca="false">IF(OR(N149="",G149=""),"",_xlfn.IFNA(VLOOKUP(H149,TabelleFisse!$B$25:$C$29,2,0),1))</f>
        <v/>
      </c>
      <c r="Z149" s="36" t="str">
        <f aca="false">IF(AND(G149="",H149&lt;&gt;""),1,"")</f>
        <v/>
      </c>
      <c r="AA149" s="36" t="str">
        <f aca="false">IF(N149="","",IF(COUNTIF(AD$10:AD$1203,AD149)=1,1,""))</f>
        <v/>
      </c>
      <c r="AC149" s="37" t="str">
        <f aca="false">IF(N149="","",CONCATENATE(N149," ",F149))</f>
        <v>L140 SI</v>
      </c>
      <c r="AD149" s="37" t="str">
        <f aca="false">IF(OR(N149="",CONCATENATE(G149,H149)=""),"",CONCATENATE(N149," ",G149))</f>
        <v/>
      </c>
      <c r="AE149" s="37" t="str">
        <f aca="false">IF(K149=1,CONCATENATE(N149," ",1),"")</f>
        <v/>
      </c>
    </row>
    <row r="150" customFormat="false" ht="32.25" hidden="false" customHeight="true" outlineLevel="0" collapsed="false">
      <c r="A150" s="21" t="str">
        <f aca="false">IF(J150="","",J150)</f>
        <v>ERRORI / ANOMALIE</v>
      </c>
      <c r="B150" s="66" t="s">
        <v>1315</v>
      </c>
      <c r="C150" s="44" t="s">
        <v>1316</v>
      </c>
      <c r="D150" s="42" t="s">
        <v>1317</v>
      </c>
      <c r="E150" s="42"/>
      <c r="F150" s="64" t="s">
        <v>917</v>
      </c>
      <c r="G150" s="42"/>
      <c r="H150" s="42"/>
      <c r="J150" s="20" t="str">
        <f aca="false">IF(AND(K150="",L150="",N150=""),"",IF(OR(K150=1,L150=1),"ERRORI / ANOMALIE","OK"))</f>
        <v>ERRORI / ANOMALIE</v>
      </c>
      <c r="K150" s="20" t="str">
        <f aca="false">IF(N150="","",IF(SUM(Q150:AA150)&gt;0,1,""))</f>
        <v/>
      </c>
      <c r="L150" s="20" t="n">
        <f aca="false">IF(N150="","",IF(_xlfn.IFNA(VLOOKUP(CONCATENATE(N150," ",1),Lotti!AS$7:AT$601,2,0),1)=1,"",1))</f>
        <v>1</v>
      </c>
      <c r="N150" s="36" t="str">
        <f aca="false">TRIM(B150)</f>
        <v>L141</v>
      </c>
      <c r="O150" s="36"/>
      <c r="P150" s="36" t="str">
        <f aca="false">IF(K150="","",1)</f>
        <v/>
      </c>
      <c r="Q150" s="36" t="n">
        <f aca="false">IF(N150="","",_xlfn.IFNA(VLOOKUP(N150,Lotti!C$7:D$1000,2,0),1))</f>
        <v>0</v>
      </c>
      <c r="S150" s="36" t="str">
        <f aca="false">IF(N150="","",IF(OR(AND(E150="",LEN(TRIM(D150))&lt;&gt;11,LEN(TRIM(D150))&lt;&gt;16),AND(D150="",E150=""),AND(D150&lt;&gt;"",E150&lt;&gt;"")),1,""))</f>
        <v/>
      </c>
      <c r="U150" s="36" t="str">
        <f aca="false">IF(N150="","",IF(C150="",1,""))</f>
        <v/>
      </c>
      <c r="V150" s="36" t="n">
        <f aca="false">IF(N150="","",_xlfn.IFNA(VLOOKUP(F150,TabelleFisse!$B$33:$C$34,2,0),1))</f>
        <v>0</v>
      </c>
      <c r="W150" s="36" t="str">
        <f aca="false">IF(N150="","",_xlfn.IFNA(IF(VLOOKUP(CONCATENATE(N150," SI"),AC$10:AC$1203,1,0)=CONCATENATE(N150," SI"),"",1),1))</f>
        <v/>
      </c>
      <c r="Y150" s="36" t="str">
        <f aca="false">IF(OR(N150="",G150=""),"",_xlfn.IFNA(VLOOKUP(H150,TabelleFisse!$B$25:$C$29,2,0),1))</f>
        <v/>
      </c>
      <c r="Z150" s="36" t="str">
        <f aca="false">IF(AND(G150="",H150&lt;&gt;""),1,"")</f>
        <v/>
      </c>
      <c r="AA150" s="36" t="str">
        <f aca="false">IF(N150="","",IF(COUNTIF(AD$10:AD$1203,AD150)=1,1,""))</f>
        <v/>
      </c>
      <c r="AC150" s="37" t="str">
        <f aca="false">IF(N150="","",CONCATENATE(N150," ",F150))</f>
        <v>L141 SI</v>
      </c>
      <c r="AD150" s="37" t="str">
        <f aca="false">IF(OR(N150="",CONCATENATE(G150,H150)=""),"",CONCATENATE(N150," ",G150))</f>
        <v/>
      </c>
      <c r="AE150" s="37" t="str">
        <f aca="false">IF(K150=1,CONCATENATE(N150," ",1),"")</f>
        <v/>
      </c>
    </row>
    <row r="151" customFormat="false" ht="32.25" hidden="false" customHeight="true" outlineLevel="0" collapsed="false">
      <c r="A151" s="21" t="str">
        <f aca="false">IF(J151="","",J151)</f>
        <v>ERRORI / ANOMALIE</v>
      </c>
      <c r="B151" s="66" t="s">
        <v>1318</v>
      </c>
      <c r="C151" s="44" t="s">
        <v>1319</v>
      </c>
      <c r="D151" s="42" t="s">
        <v>1320</v>
      </c>
      <c r="E151" s="42"/>
      <c r="F151" s="64" t="s">
        <v>917</v>
      </c>
      <c r="G151" s="42"/>
      <c r="H151" s="42"/>
      <c r="J151" s="20" t="str">
        <f aca="false">IF(AND(K151="",L151="",N151=""),"",IF(OR(K151=1,L151=1),"ERRORI / ANOMALIE","OK"))</f>
        <v>ERRORI / ANOMALIE</v>
      </c>
      <c r="K151" s="20" t="str">
        <f aca="false">IF(N151="","",IF(SUM(Q151:AA151)&gt;0,1,""))</f>
        <v/>
      </c>
      <c r="L151" s="20" t="n">
        <f aca="false">IF(N151="","",IF(_xlfn.IFNA(VLOOKUP(CONCATENATE(N151," ",1),Lotti!AS$7:AT$601,2,0),1)=1,"",1))</f>
        <v>1</v>
      </c>
      <c r="N151" s="36" t="str">
        <f aca="false">TRIM(B151)</f>
        <v>L142</v>
      </c>
      <c r="O151" s="36"/>
      <c r="P151" s="36" t="str">
        <f aca="false">IF(K151="","",1)</f>
        <v/>
      </c>
      <c r="Q151" s="36" t="n">
        <f aca="false">IF(N151="","",_xlfn.IFNA(VLOOKUP(N151,Lotti!C$7:D$1000,2,0),1))</f>
        <v>0</v>
      </c>
      <c r="S151" s="36" t="str">
        <f aca="false">IF(N151="","",IF(OR(AND(E151="",LEN(TRIM(D151))&lt;&gt;11,LEN(TRIM(D151))&lt;&gt;16),AND(D151="",E151=""),AND(D151&lt;&gt;"",E151&lt;&gt;"")),1,""))</f>
        <v/>
      </c>
      <c r="U151" s="36" t="str">
        <f aca="false">IF(N151="","",IF(C151="",1,""))</f>
        <v/>
      </c>
      <c r="V151" s="36" t="n">
        <f aca="false">IF(N151="","",_xlfn.IFNA(VLOOKUP(F151,TabelleFisse!$B$33:$C$34,2,0),1))</f>
        <v>0</v>
      </c>
      <c r="W151" s="36" t="str">
        <f aca="false">IF(N151="","",_xlfn.IFNA(IF(VLOOKUP(CONCATENATE(N151," SI"),AC$10:AC$1203,1,0)=CONCATENATE(N151," SI"),"",1),1))</f>
        <v/>
      </c>
      <c r="Y151" s="36" t="str">
        <f aca="false">IF(OR(N151="",G151=""),"",_xlfn.IFNA(VLOOKUP(H151,TabelleFisse!$B$25:$C$29,2,0),1))</f>
        <v/>
      </c>
      <c r="Z151" s="36" t="str">
        <f aca="false">IF(AND(G151="",H151&lt;&gt;""),1,"")</f>
        <v/>
      </c>
      <c r="AA151" s="36" t="str">
        <f aca="false">IF(N151="","",IF(COUNTIF(AD$10:AD$1203,AD151)=1,1,""))</f>
        <v/>
      </c>
      <c r="AC151" s="37" t="str">
        <f aca="false">IF(N151="","",CONCATENATE(N151," ",F151))</f>
        <v>L142 SI</v>
      </c>
      <c r="AD151" s="37" t="str">
        <f aca="false">IF(OR(N151="",CONCATENATE(G151,H151)=""),"",CONCATENATE(N151," ",G151))</f>
        <v/>
      </c>
      <c r="AE151" s="37" t="str">
        <f aca="false">IF(K151=1,CONCATENATE(N151," ",1),"")</f>
        <v/>
      </c>
    </row>
    <row r="152" customFormat="false" ht="32.25" hidden="false" customHeight="true" outlineLevel="0" collapsed="false">
      <c r="A152" s="21" t="str">
        <f aca="false">IF(J152="","",J152)</f>
        <v>ERRORI / ANOMALIE</v>
      </c>
      <c r="B152" s="66" t="s">
        <v>1321</v>
      </c>
      <c r="C152" s="44" t="s">
        <v>937</v>
      </c>
      <c r="D152" s="42" t="s">
        <v>938</v>
      </c>
      <c r="E152" s="42"/>
      <c r="F152" s="64" t="s">
        <v>917</v>
      </c>
      <c r="G152" s="42"/>
      <c r="H152" s="42"/>
      <c r="J152" s="20" t="str">
        <f aca="false">IF(AND(K152="",L152="",N152=""),"",IF(OR(K152=1,L152=1),"ERRORI / ANOMALIE","OK"))</f>
        <v>ERRORI / ANOMALIE</v>
      </c>
      <c r="K152" s="20" t="str">
        <f aca="false">IF(N152="","",IF(SUM(Q152:AA152)&gt;0,1,""))</f>
        <v/>
      </c>
      <c r="L152" s="20" t="n">
        <f aca="false">IF(N152="","",IF(_xlfn.IFNA(VLOOKUP(CONCATENATE(N152," ",1),Lotti!AS$7:AT$601,2,0),1)=1,"",1))</f>
        <v>1</v>
      </c>
      <c r="N152" s="36" t="str">
        <f aca="false">TRIM(B152)</f>
        <v>L143</v>
      </c>
      <c r="O152" s="36"/>
      <c r="P152" s="36" t="str">
        <f aca="false">IF(K152="","",1)</f>
        <v/>
      </c>
      <c r="Q152" s="36" t="n">
        <f aca="false">IF(N152="","",_xlfn.IFNA(VLOOKUP(N152,Lotti!C$7:D$1000,2,0),1))</f>
        <v>0</v>
      </c>
      <c r="S152" s="36" t="str">
        <f aca="false">IF(N152="","",IF(OR(AND(E152="",LEN(TRIM(D152))&lt;&gt;11,LEN(TRIM(D152))&lt;&gt;16),AND(D152="",E152=""),AND(D152&lt;&gt;"",E152&lt;&gt;"")),1,""))</f>
        <v/>
      </c>
      <c r="U152" s="36" t="str">
        <f aca="false">IF(N152="","",IF(C152="",1,""))</f>
        <v/>
      </c>
      <c r="V152" s="36" t="n">
        <f aca="false">IF(N152="","",_xlfn.IFNA(VLOOKUP(F152,TabelleFisse!$B$33:$C$34,2,0),1))</f>
        <v>0</v>
      </c>
      <c r="W152" s="36" t="str">
        <f aca="false">IF(N152="","",_xlfn.IFNA(IF(VLOOKUP(CONCATENATE(N152," SI"),AC$10:AC$1203,1,0)=CONCATENATE(N152," SI"),"",1),1))</f>
        <v/>
      </c>
      <c r="Y152" s="36" t="str">
        <f aca="false">IF(OR(N152="",G152=""),"",_xlfn.IFNA(VLOOKUP(H152,TabelleFisse!$B$25:$C$29,2,0),1))</f>
        <v/>
      </c>
      <c r="Z152" s="36" t="str">
        <f aca="false">IF(AND(G152="",H152&lt;&gt;""),1,"")</f>
        <v/>
      </c>
      <c r="AA152" s="36" t="str">
        <f aca="false">IF(N152="","",IF(COUNTIF(AD$10:AD$1203,AD152)=1,1,""))</f>
        <v/>
      </c>
      <c r="AC152" s="37" t="str">
        <f aca="false">IF(N152="","",CONCATENATE(N152," ",F152))</f>
        <v>L143 SI</v>
      </c>
      <c r="AD152" s="37" t="str">
        <f aca="false">IF(OR(N152="",CONCATENATE(G152,H152)=""),"",CONCATENATE(N152," ",G152))</f>
        <v/>
      </c>
      <c r="AE152" s="37" t="str">
        <f aca="false">IF(K152=1,CONCATENATE(N152," ",1),"")</f>
        <v/>
      </c>
    </row>
    <row r="153" customFormat="false" ht="32.25" hidden="false" customHeight="true" outlineLevel="0" collapsed="false">
      <c r="A153" s="21" t="str">
        <f aca="false">IF(J153="","",J153)</f>
        <v>ERRORI / ANOMALIE</v>
      </c>
      <c r="B153" s="66" t="s">
        <v>1322</v>
      </c>
      <c r="C153" s="44" t="s">
        <v>1323</v>
      </c>
      <c r="D153" s="42" t="s">
        <v>1324</v>
      </c>
      <c r="E153" s="42"/>
      <c r="F153" s="64" t="s">
        <v>917</v>
      </c>
      <c r="G153" s="42"/>
      <c r="H153" s="42"/>
      <c r="J153" s="20" t="str">
        <f aca="false">IF(AND(K153="",L153="",N153=""),"",IF(OR(K153=1,L153=1),"ERRORI / ANOMALIE","OK"))</f>
        <v>ERRORI / ANOMALIE</v>
      </c>
      <c r="K153" s="20" t="str">
        <f aca="false">IF(N153="","",IF(SUM(Q153:AA153)&gt;0,1,""))</f>
        <v/>
      </c>
      <c r="L153" s="20" t="n">
        <f aca="false">IF(N153="","",IF(_xlfn.IFNA(VLOOKUP(CONCATENATE(N153," ",1),Lotti!AS$7:AT$601,2,0),1)=1,"",1))</f>
        <v>1</v>
      </c>
      <c r="N153" s="36" t="str">
        <f aca="false">TRIM(B153)</f>
        <v>L144</v>
      </c>
      <c r="O153" s="36"/>
      <c r="P153" s="36" t="str">
        <f aca="false">IF(K153="","",1)</f>
        <v/>
      </c>
      <c r="Q153" s="36" t="n">
        <f aca="false">IF(N153="","",_xlfn.IFNA(VLOOKUP(N153,Lotti!C$7:D$1000,2,0),1))</f>
        <v>0</v>
      </c>
      <c r="S153" s="36" t="str">
        <f aca="false">IF(N153="","",IF(OR(AND(E153="",LEN(TRIM(D153))&lt;&gt;11,LEN(TRIM(D153))&lt;&gt;16),AND(D153="",E153=""),AND(D153&lt;&gt;"",E153&lt;&gt;"")),1,""))</f>
        <v/>
      </c>
      <c r="U153" s="36" t="str">
        <f aca="false">IF(N153="","",IF(C153="",1,""))</f>
        <v/>
      </c>
      <c r="V153" s="36" t="n">
        <f aca="false">IF(N153="","",_xlfn.IFNA(VLOOKUP(F153,TabelleFisse!$B$33:$C$34,2,0),1))</f>
        <v>0</v>
      </c>
      <c r="W153" s="36" t="str">
        <f aca="false">IF(N153="","",_xlfn.IFNA(IF(VLOOKUP(CONCATENATE(N153," SI"),AC$10:AC$1203,1,0)=CONCATENATE(N153," SI"),"",1),1))</f>
        <v/>
      </c>
      <c r="Y153" s="36" t="str">
        <f aca="false">IF(OR(N153="",G153=""),"",_xlfn.IFNA(VLOOKUP(H153,TabelleFisse!$B$25:$C$29,2,0),1))</f>
        <v/>
      </c>
      <c r="Z153" s="36" t="str">
        <f aca="false">IF(AND(G153="",H153&lt;&gt;""),1,"")</f>
        <v/>
      </c>
      <c r="AA153" s="36" t="str">
        <f aca="false">IF(N153="","",IF(COUNTIF(AD$10:AD$1203,AD153)=1,1,""))</f>
        <v/>
      </c>
      <c r="AC153" s="37" t="str">
        <f aca="false">IF(N153="","",CONCATENATE(N153," ",F153))</f>
        <v>L144 SI</v>
      </c>
      <c r="AD153" s="37" t="str">
        <f aca="false">IF(OR(N153="",CONCATENATE(G153,H153)=""),"",CONCATENATE(N153," ",G153))</f>
        <v/>
      </c>
      <c r="AE153" s="37" t="str">
        <f aca="false">IF(K153=1,CONCATENATE(N153," ",1),"")</f>
        <v/>
      </c>
    </row>
    <row r="154" customFormat="false" ht="32.25" hidden="false" customHeight="true" outlineLevel="0" collapsed="false">
      <c r="A154" s="21" t="str">
        <f aca="false">IF(J154="","",J154)</f>
        <v>ERRORI / ANOMALIE</v>
      </c>
      <c r="B154" s="66" t="s">
        <v>1325</v>
      </c>
      <c r="C154" s="44" t="s">
        <v>1231</v>
      </c>
      <c r="D154" s="42" t="s">
        <v>1232</v>
      </c>
      <c r="E154" s="42"/>
      <c r="F154" s="64" t="s">
        <v>917</v>
      </c>
      <c r="G154" s="42"/>
      <c r="H154" s="42"/>
      <c r="J154" s="20" t="str">
        <f aca="false">IF(AND(K154="",L154="",N154=""),"",IF(OR(K154=1,L154=1),"ERRORI / ANOMALIE","OK"))</f>
        <v>ERRORI / ANOMALIE</v>
      </c>
      <c r="K154" s="20" t="str">
        <f aca="false">IF(N154="","",IF(SUM(Q154:AA154)&gt;0,1,""))</f>
        <v/>
      </c>
      <c r="L154" s="20" t="n">
        <f aca="false">IF(N154="","",IF(_xlfn.IFNA(VLOOKUP(CONCATENATE(N154," ",1),Lotti!AS$7:AT$601,2,0),1)=1,"",1))</f>
        <v>1</v>
      </c>
      <c r="N154" s="36" t="str">
        <f aca="false">TRIM(B154)</f>
        <v>L145</v>
      </c>
      <c r="O154" s="36"/>
      <c r="P154" s="36" t="str">
        <f aca="false">IF(K154="","",1)</f>
        <v/>
      </c>
      <c r="Q154" s="36" t="n">
        <f aca="false">IF(N154="","",_xlfn.IFNA(VLOOKUP(N154,Lotti!C$7:D$1000,2,0),1))</f>
        <v>0</v>
      </c>
      <c r="S154" s="36" t="str">
        <f aca="false">IF(N154="","",IF(OR(AND(E154="",LEN(TRIM(D154))&lt;&gt;11,LEN(TRIM(D154))&lt;&gt;16),AND(D154="",E154=""),AND(D154&lt;&gt;"",E154&lt;&gt;"")),1,""))</f>
        <v/>
      </c>
      <c r="U154" s="36" t="str">
        <f aca="false">IF(N154="","",IF(C154="",1,""))</f>
        <v/>
      </c>
      <c r="V154" s="36" t="n">
        <f aca="false">IF(N154="","",_xlfn.IFNA(VLOOKUP(F154,TabelleFisse!$B$33:$C$34,2,0),1))</f>
        <v>0</v>
      </c>
      <c r="W154" s="36" t="str">
        <f aca="false">IF(N154="","",_xlfn.IFNA(IF(VLOOKUP(CONCATENATE(N154," SI"),AC$10:AC$1203,1,0)=CONCATENATE(N154," SI"),"",1),1))</f>
        <v/>
      </c>
      <c r="Y154" s="36" t="str">
        <f aca="false">IF(OR(N154="",G154=""),"",_xlfn.IFNA(VLOOKUP(H154,TabelleFisse!$B$25:$C$29,2,0),1))</f>
        <v/>
      </c>
      <c r="Z154" s="36" t="str">
        <f aca="false">IF(AND(G154="",H154&lt;&gt;""),1,"")</f>
        <v/>
      </c>
      <c r="AA154" s="36" t="str">
        <f aca="false">IF(N154="","",IF(COUNTIF(AD$10:AD$1203,AD154)=1,1,""))</f>
        <v/>
      </c>
      <c r="AC154" s="37" t="str">
        <f aca="false">IF(N154="","",CONCATENATE(N154," ",F154))</f>
        <v>L145 SI</v>
      </c>
      <c r="AD154" s="37" t="str">
        <f aca="false">IF(OR(N154="",CONCATENATE(G154,H154)=""),"",CONCATENATE(N154," ",G154))</f>
        <v/>
      </c>
      <c r="AE154" s="37" t="str">
        <f aca="false">IF(K154=1,CONCATENATE(N154," ",1),"")</f>
        <v/>
      </c>
    </row>
    <row r="155" customFormat="false" ht="32.25" hidden="false" customHeight="true" outlineLevel="0" collapsed="false">
      <c r="A155" s="21" t="str">
        <f aca="false">IF(J155="","",J155)</f>
        <v>ERRORI / ANOMALIE</v>
      </c>
      <c r="B155" s="66" t="s">
        <v>1326</v>
      </c>
      <c r="C155" s="44" t="s">
        <v>1327</v>
      </c>
      <c r="D155" s="42" t="s">
        <v>1328</v>
      </c>
      <c r="E155" s="42"/>
      <c r="F155" s="64" t="s">
        <v>917</v>
      </c>
      <c r="G155" s="42"/>
      <c r="H155" s="42"/>
      <c r="J155" s="20" t="str">
        <f aca="false">IF(AND(K155="",L155="",N155=""),"",IF(OR(K155=1,L155=1),"ERRORI / ANOMALIE","OK"))</f>
        <v>ERRORI / ANOMALIE</v>
      </c>
      <c r="K155" s="20" t="str">
        <f aca="false">IF(N155="","",IF(SUM(Q155:AA155)&gt;0,1,""))</f>
        <v/>
      </c>
      <c r="L155" s="20" t="n">
        <f aca="false">IF(N155="","",IF(_xlfn.IFNA(VLOOKUP(CONCATENATE(N155," ",1),Lotti!AS$7:AT$601,2,0),1)=1,"",1))</f>
        <v>1</v>
      </c>
      <c r="N155" s="36" t="str">
        <f aca="false">TRIM(B155)</f>
        <v>L146</v>
      </c>
      <c r="O155" s="36"/>
      <c r="P155" s="36" t="str">
        <f aca="false">IF(K155="","",1)</f>
        <v/>
      </c>
      <c r="Q155" s="36" t="n">
        <f aca="false">IF(N155="","",_xlfn.IFNA(VLOOKUP(N155,Lotti!C$7:D$1000,2,0),1))</f>
        <v>0</v>
      </c>
      <c r="S155" s="36" t="str">
        <f aca="false">IF(N155="","",IF(OR(AND(E155="",LEN(TRIM(D155))&lt;&gt;11,LEN(TRIM(D155))&lt;&gt;16),AND(D155="",E155=""),AND(D155&lt;&gt;"",E155&lt;&gt;"")),1,""))</f>
        <v/>
      </c>
      <c r="U155" s="36" t="str">
        <f aca="false">IF(N155="","",IF(C155="",1,""))</f>
        <v/>
      </c>
      <c r="V155" s="36" t="n">
        <f aca="false">IF(N155="","",_xlfn.IFNA(VLOOKUP(F155,TabelleFisse!$B$33:$C$34,2,0),1))</f>
        <v>0</v>
      </c>
      <c r="W155" s="36" t="str">
        <f aca="false">IF(N155="","",_xlfn.IFNA(IF(VLOOKUP(CONCATENATE(N155," SI"),AC$10:AC$1203,1,0)=CONCATENATE(N155," SI"),"",1),1))</f>
        <v/>
      </c>
      <c r="Y155" s="36" t="str">
        <f aca="false">IF(OR(N155="",G155=""),"",_xlfn.IFNA(VLOOKUP(H155,TabelleFisse!$B$25:$C$29,2,0),1))</f>
        <v/>
      </c>
      <c r="Z155" s="36" t="str">
        <f aca="false">IF(AND(G155="",H155&lt;&gt;""),1,"")</f>
        <v/>
      </c>
      <c r="AA155" s="36" t="str">
        <f aca="false">IF(N155="","",IF(COUNTIF(AD$10:AD$1203,AD155)=1,1,""))</f>
        <v/>
      </c>
      <c r="AC155" s="37" t="str">
        <f aca="false">IF(N155="","",CONCATENATE(N155," ",F155))</f>
        <v>L146 SI</v>
      </c>
      <c r="AD155" s="37" t="str">
        <f aca="false">IF(OR(N155="",CONCATENATE(G155,H155)=""),"",CONCATENATE(N155," ",G155))</f>
        <v/>
      </c>
      <c r="AE155" s="37" t="str">
        <f aca="false">IF(K155=1,CONCATENATE(N155," ",1),"")</f>
        <v/>
      </c>
    </row>
    <row r="156" customFormat="false" ht="32.25" hidden="false" customHeight="true" outlineLevel="0" collapsed="false">
      <c r="A156" s="21" t="str">
        <f aca="false">IF(J156="","",J156)</f>
        <v>ERRORI / ANOMALIE</v>
      </c>
      <c r="B156" s="66" t="s">
        <v>1329</v>
      </c>
      <c r="C156" s="44" t="s">
        <v>1330</v>
      </c>
      <c r="D156" s="42" t="s">
        <v>1331</v>
      </c>
      <c r="E156" s="42"/>
      <c r="F156" s="64" t="s">
        <v>917</v>
      </c>
      <c r="G156" s="42"/>
      <c r="H156" s="42"/>
      <c r="J156" s="20" t="str">
        <f aca="false">IF(AND(K156="",L156="",N156=""),"",IF(OR(K156=1,L156=1),"ERRORI / ANOMALIE","OK"))</f>
        <v>ERRORI / ANOMALIE</v>
      </c>
      <c r="K156" s="20" t="str">
        <f aca="false">IF(N156="","",IF(SUM(Q156:AA156)&gt;0,1,""))</f>
        <v/>
      </c>
      <c r="L156" s="20" t="n">
        <f aca="false">IF(N156="","",IF(_xlfn.IFNA(VLOOKUP(CONCATENATE(N156," ",1),Lotti!AS$7:AT$601,2,0),1)=1,"",1))</f>
        <v>1</v>
      </c>
      <c r="N156" s="36" t="str">
        <f aca="false">TRIM(B156)</f>
        <v>L147</v>
      </c>
      <c r="O156" s="36"/>
      <c r="P156" s="36" t="str">
        <f aca="false">IF(K156="","",1)</f>
        <v/>
      </c>
      <c r="Q156" s="36" t="n">
        <f aca="false">IF(N156="","",_xlfn.IFNA(VLOOKUP(N156,Lotti!C$7:D$1000,2,0),1))</f>
        <v>0</v>
      </c>
      <c r="S156" s="36" t="str">
        <f aca="false">IF(N156="","",IF(OR(AND(E156="",LEN(TRIM(D156))&lt;&gt;11,LEN(TRIM(D156))&lt;&gt;16),AND(D156="",E156=""),AND(D156&lt;&gt;"",E156&lt;&gt;"")),1,""))</f>
        <v/>
      </c>
      <c r="U156" s="36" t="str">
        <f aca="false">IF(N156="","",IF(C156="",1,""))</f>
        <v/>
      </c>
      <c r="V156" s="36" t="n">
        <f aca="false">IF(N156="","",_xlfn.IFNA(VLOOKUP(F156,TabelleFisse!$B$33:$C$34,2,0),1))</f>
        <v>0</v>
      </c>
      <c r="W156" s="36" t="str">
        <f aca="false">IF(N156="","",_xlfn.IFNA(IF(VLOOKUP(CONCATENATE(N156," SI"),AC$10:AC$1203,1,0)=CONCATENATE(N156," SI"),"",1),1))</f>
        <v/>
      </c>
      <c r="Y156" s="36" t="str">
        <f aca="false">IF(OR(N156="",G156=""),"",_xlfn.IFNA(VLOOKUP(H156,TabelleFisse!$B$25:$C$29,2,0),1))</f>
        <v/>
      </c>
      <c r="Z156" s="36" t="str">
        <f aca="false">IF(AND(G156="",H156&lt;&gt;""),1,"")</f>
        <v/>
      </c>
      <c r="AA156" s="36" t="str">
        <f aca="false">IF(N156="","",IF(COUNTIF(AD$10:AD$1203,AD156)=1,1,""))</f>
        <v/>
      </c>
      <c r="AC156" s="37" t="str">
        <f aca="false">IF(N156="","",CONCATENATE(N156," ",F156))</f>
        <v>L147 SI</v>
      </c>
      <c r="AD156" s="37" t="str">
        <f aca="false">IF(OR(N156="",CONCATENATE(G156,H156)=""),"",CONCATENATE(N156," ",G156))</f>
        <v/>
      </c>
      <c r="AE156" s="37" t="str">
        <f aca="false">IF(K156=1,CONCATENATE(N156," ",1),"")</f>
        <v/>
      </c>
    </row>
    <row r="157" customFormat="false" ht="32.25" hidden="false" customHeight="true" outlineLevel="0" collapsed="false">
      <c r="A157" s="21" t="str">
        <f aca="false">IF(J157="","",J157)</f>
        <v>ERRORI / ANOMALIE</v>
      </c>
      <c r="B157" s="66" t="s">
        <v>1332</v>
      </c>
      <c r="C157" s="44" t="s">
        <v>1333</v>
      </c>
      <c r="D157" s="42" t="s">
        <v>1334</v>
      </c>
      <c r="E157" s="42"/>
      <c r="F157" s="64" t="s">
        <v>917</v>
      </c>
      <c r="G157" s="42"/>
      <c r="H157" s="42"/>
      <c r="J157" s="20" t="str">
        <f aca="false">IF(AND(K157="",L157="",N157=""),"",IF(OR(K157=1,L157=1),"ERRORI / ANOMALIE","OK"))</f>
        <v>ERRORI / ANOMALIE</v>
      </c>
      <c r="K157" s="20" t="str">
        <f aca="false">IF(N157="","",IF(SUM(Q157:AA157)&gt;0,1,""))</f>
        <v/>
      </c>
      <c r="L157" s="20" t="n">
        <f aca="false">IF(N157="","",IF(_xlfn.IFNA(VLOOKUP(CONCATENATE(N157," ",1),Lotti!AS$7:AT$601,2,0),1)=1,"",1))</f>
        <v>1</v>
      </c>
      <c r="N157" s="36" t="str">
        <f aca="false">TRIM(B157)</f>
        <v>L148</v>
      </c>
      <c r="O157" s="36"/>
      <c r="P157" s="36" t="str">
        <f aca="false">IF(K157="","",1)</f>
        <v/>
      </c>
      <c r="Q157" s="36" t="n">
        <f aca="false">IF(N157="","",_xlfn.IFNA(VLOOKUP(N157,Lotti!C$7:D$1000,2,0),1))</f>
        <v>0</v>
      </c>
      <c r="S157" s="36" t="str">
        <f aca="false">IF(N157="","",IF(OR(AND(E157="",LEN(TRIM(D157))&lt;&gt;11,LEN(TRIM(D157))&lt;&gt;16),AND(D157="",E157=""),AND(D157&lt;&gt;"",E157&lt;&gt;"")),1,""))</f>
        <v/>
      </c>
      <c r="U157" s="36" t="str">
        <f aca="false">IF(N157="","",IF(C157="",1,""))</f>
        <v/>
      </c>
      <c r="V157" s="36" t="n">
        <f aca="false">IF(N157="","",_xlfn.IFNA(VLOOKUP(F157,TabelleFisse!$B$33:$C$34,2,0),1))</f>
        <v>0</v>
      </c>
      <c r="W157" s="36" t="str">
        <f aca="false">IF(N157="","",_xlfn.IFNA(IF(VLOOKUP(CONCATENATE(N157," SI"),AC$10:AC$1203,1,0)=CONCATENATE(N157," SI"),"",1),1))</f>
        <v/>
      </c>
      <c r="Y157" s="36" t="str">
        <f aca="false">IF(OR(N157="",G157=""),"",_xlfn.IFNA(VLOOKUP(H157,TabelleFisse!$B$25:$C$29,2,0),1))</f>
        <v/>
      </c>
      <c r="Z157" s="36" t="str">
        <f aca="false">IF(AND(G157="",H157&lt;&gt;""),1,"")</f>
        <v/>
      </c>
      <c r="AA157" s="36" t="str">
        <f aca="false">IF(N157="","",IF(COUNTIF(AD$10:AD$1203,AD157)=1,1,""))</f>
        <v/>
      </c>
      <c r="AC157" s="37" t="str">
        <f aca="false">IF(N157="","",CONCATENATE(N157," ",F157))</f>
        <v>L148 SI</v>
      </c>
      <c r="AD157" s="37" t="str">
        <f aca="false">IF(OR(N157="",CONCATENATE(G157,H157)=""),"",CONCATENATE(N157," ",G157))</f>
        <v/>
      </c>
      <c r="AE157" s="37" t="str">
        <f aca="false">IF(K157=1,CONCATENATE(N157," ",1),"")</f>
        <v/>
      </c>
    </row>
    <row r="158" customFormat="false" ht="32.25" hidden="false" customHeight="true" outlineLevel="0" collapsed="false">
      <c r="A158" s="21" t="str">
        <f aca="false">IF(J158="","",J158)</f>
        <v>ERRORI / ANOMALIE</v>
      </c>
      <c r="B158" s="66" t="s">
        <v>1335</v>
      </c>
      <c r="C158" s="44" t="s">
        <v>1336</v>
      </c>
      <c r="D158" s="42" t="s">
        <v>1337</v>
      </c>
      <c r="E158" s="42"/>
      <c r="F158" s="64" t="s">
        <v>917</v>
      </c>
      <c r="G158" s="42"/>
      <c r="H158" s="42"/>
      <c r="J158" s="20" t="str">
        <f aca="false">IF(AND(K158="",L158="",N158=""),"",IF(OR(K158=1,L158=1),"ERRORI / ANOMALIE","OK"))</f>
        <v>ERRORI / ANOMALIE</v>
      </c>
      <c r="K158" s="20" t="str">
        <f aca="false">IF(N158="","",IF(SUM(Q158:AA158)&gt;0,1,""))</f>
        <v/>
      </c>
      <c r="L158" s="20" t="n">
        <f aca="false">IF(N158="","",IF(_xlfn.IFNA(VLOOKUP(CONCATENATE(N158," ",1),Lotti!AS$7:AT$601,2,0),1)=1,"",1))</f>
        <v>1</v>
      </c>
      <c r="N158" s="36" t="str">
        <f aca="false">TRIM(B158)</f>
        <v>L149</v>
      </c>
      <c r="O158" s="36"/>
      <c r="P158" s="36" t="str">
        <f aca="false">IF(K158="","",1)</f>
        <v/>
      </c>
      <c r="Q158" s="36" t="n">
        <f aca="false">IF(N158="","",_xlfn.IFNA(VLOOKUP(N158,Lotti!C$7:D$1000,2,0),1))</f>
        <v>0</v>
      </c>
      <c r="S158" s="36" t="str">
        <f aca="false">IF(N158="","",IF(OR(AND(E158="",LEN(TRIM(D158))&lt;&gt;11,LEN(TRIM(D158))&lt;&gt;16),AND(D158="",E158=""),AND(D158&lt;&gt;"",E158&lt;&gt;"")),1,""))</f>
        <v/>
      </c>
      <c r="U158" s="36" t="str">
        <f aca="false">IF(N158="","",IF(C158="",1,""))</f>
        <v/>
      </c>
      <c r="V158" s="36" t="n">
        <f aca="false">IF(N158="","",_xlfn.IFNA(VLOOKUP(F158,TabelleFisse!$B$33:$C$34,2,0),1))</f>
        <v>0</v>
      </c>
      <c r="W158" s="36" t="str">
        <f aca="false">IF(N158="","",_xlfn.IFNA(IF(VLOOKUP(CONCATENATE(N158," SI"),AC$10:AC$1203,1,0)=CONCATENATE(N158," SI"),"",1),1))</f>
        <v/>
      </c>
      <c r="Y158" s="36" t="str">
        <f aca="false">IF(OR(N158="",G158=""),"",_xlfn.IFNA(VLOOKUP(H158,TabelleFisse!$B$25:$C$29,2,0),1))</f>
        <v/>
      </c>
      <c r="Z158" s="36" t="str">
        <f aca="false">IF(AND(G158="",H158&lt;&gt;""),1,"")</f>
        <v/>
      </c>
      <c r="AA158" s="36" t="str">
        <f aca="false">IF(N158="","",IF(COUNTIF(AD$10:AD$1203,AD158)=1,1,""))</f>
        <v/>
      </c>
      <c r="AC158" s="37" t="str">
        <f aca="false">IF(N158="","",CONCATENATE(N158," ",F158))</f>
        <v>L149 SI</v>
      </c>
      <c r="AD158" s="37" t="str">
        <f aca="false">IF(OR(N158="",CONCATENATE(G158,H158)=""),"",CONCATENATE(N158," ",G158))</f>
        <v/>
      </c>
      <c r="AE158" s="37" t="str">
        <f aca="false">IF(K158=1,CONCATENATE(N158," ",1),"")</f>
        <v/>
      </c>
    </row>
    <row r="159" customFormat="false" ht="32.25" hidden="false" customHeight="true" outlineLevel="0" collapsed="false">
      <c r="A159" s="21" t="str">
        <f aca="false">IF(J159="","",J159)</f>
        <v>ERRORI / ANOMALIE</v>
      </c>
      <c r="B159" s="66" t="s">
        <v>1338</v>
      </c>
      <c r="C159" s="44" t="s">
        <v>1339</v>
      </c>
      <c r="D159" s="42" t="s">
        <v>1340</v>
      </c>
      <c r="E159" s="42"/>
      <c r="F159" s="64" t="s">
        <v>917</v>
      </c>
      <c r="G159" s="42"/>
      <c r="H159" s="42"/>
      <c r="J159" s="20" t="str">
        <f aca="false">IF(AND(K159="",L159="",N159=""),"",IF(OR(K159=1,L159=1),"ERRORI / ANOMALIE","OK"))</f>
        <v>ERRORI / ANOMALIE</v>
      </c>
      <c r="K159" s="20" t="str">
        <f aca="false">IF(N159="","",IF(SUM(Q159:AA159)&gt;0,1,""))</f>
        <v/>
      </c>
      <c r="L159" s="20" t="n">
        <f aca="false">IF(N159="","",IF(_xlfn.IFNA(VLOOKUP(CONCATENATE(N159," ",1),Lotti!AS$7:AT$601,2,0),1)=1,"",1))</f>
        <v>1</v>
      </c>
      <c r="N159" s="36" t="str">
        <f aca="false">TRIM(B159)</f>
        <v>L150</v>
      </c>
      <c r="O159" s="36"/>
      <c r="P159" s="36" t="str">
        <f aca="false">IF(K159="","",1)</f>
        <v/>
      </c>
      <c r="Q159" s="36" t="n">
        <f aca="false">IF(N159="","",_xlfn.IFNA(VLOOKUP(N159,Lotti!C$7:D$1000,2,0),1))</f>
        <v>0</v>
      </c>
      <c r="S159" s="36" t="str">
        <f aca="false">IF(N159="","",IF(OR(AND(E159="",LEN(TRIM(D159))&lt;&gt;11,LEN(TRIM(D159))&lt;&gt;16),AND(D159="",E159=""),AND(D159&lt;&gt;"",E159&lt;&gt;"")),1,""))</f>
        <v/>
      </c>
      <c r="U159" s="36" t="str">
        <f aca="false">IF(N159="","",IF(C159="",1,""))</f>
        <v/>
      </c>
      <c r="V159" s="36" t="n">
        <f aca="false">IF(N159="","",_xlfn.IFNA(VLOOKUP(F159,TabelleFisse!$B$33:$C$34,2,0),1))</f>
        <v>0</v>
      </c>
      <c r="W159" s="36" t="str">
        <f aca="false">IF(N159="","",_xlfn.IFNA(IF(VLOOKUP(CONCATENATE(N159," SI"),AC$10:AC$1203,1,0)=CONCATENATE(N159," SI"),"",1),1))</f>
        <v/>
      </c>
      <c r="Y159" s="36" t="str">
        <f aca="false">IF(OR(N159="",G159=""),"",_xlfn.IFNA(VLOOKUP(H159,TabelleFisse!$B$25:$C$29,2,0),1))</f>
        <v/>
      </c>
      <c r="Z159" s="36" t="str">
        <f aca="false">IF(AND(G159="",H159&lt;&gt;""),1,"")</f>
        <v/>
      </c>
      <c r="AA159" s="36" t="str">
        <f aca="false">IF(N159="","",IF(COUNTIF(AD$10:AD$1203,AD159)=1,1,""))</f>
        <v/>
      </c>
      <c r="AC159" s="37" t="str">
        <f aca="false">IF(N159="","",CONCATENATE(N159," ",F159))</f>
        <v>L150 SI</v>
      </c>
      <c r="AD159" s="37" t="str">
        <f aca="false">IF(OR(N159="",CONCATENATE(G159,H159)=""),"",CONCATENATE(N159," ",G159))</f>
        <v/>
      </c>
      <c r="AE159" s="37" t="str">
        <f aca="false">IF(K159=1,CONCATENATE(N159," ",1),"")</f>
        <v/>
      </c>
    </row>
    <row r="160" customFormat="false" ht="32.25" hidden="false" customHeight="true" outlineLevel="0" collapsed="false">
      <c r="A160" s="21" t="str">
        <f aca="false">IF(J160="","",J160)</f>
        <v>ERRORI / ANOMALIE</v>
      </c>
      <c r="B160" s="66" t="s">
        <v>1341</v>
      </c>
      <c r="C160" s="44" t="s">
        <v>1342</v>
      </c>
      <c r="D160" s="42" t="s">
        <v>1343</v>
      </c>
      <c r="E160" s="42"/>
      <c r="F160" s="64" t="s">
        <v>917</v>
      </c>
      <c r="G160" s="42"/>
      <c r="H160" s="42"/>
      <c r="J160" s="20" t="str">
        <f aca="false">IF(AND(K160="",L160="",N160=""),"",IF(OR(K160=1,L160=1),"ERRORI / ANOMALIE","OK"))</f>
        <v>ERRORI / ANOMALIE</v>
      </c>
      <c r="K160" s="20" t="str">
        <f aca="false">IF(N160="","",IF(SUM(Q160:AA160)&gt;0,1,""))</f>
        <v/>
      </c>
      <c r="L160" s="20" t="n">
        <f aca="false">IF(N160="","",IF(_xlfn.IFNA(VLOOKUP(CONCATENATE(N160," ",1),Lotti!AS$7:AT$601,2,0),1)=1,"",1))</f>
        <v>1</v>
      </c>
      <c r="N160" s="36" t="str">
        <f aca="false">TRIM(B160)</f>
        <v>L151</v>
      </c>
      <c r="O160" s="36"/>
      <c r="P160" s="36" t="str">
        <f aca="false">IF(K160="","",1)</f>
        <v/>
      </c>
      <c r="Q160" s="36" t="n">
        <f aca="false">IF(N160="","",_xlfn.IFNA(VLOOKUP(N160,Lotti!C$7:D$1000,2,0),1))</f>
        <v>0</v>
      </c>
      <c r="S160" s="36" t="str">
        <f aca="false">IF(N160="","",IF(OR(AND(E160="",LEN(TRIM(D160))&lt;&gt;11,LEN(TRIM(D160))&lt;&gt;16),AND(D160="",E160=""),AND(D160&lt;&gt;"",E160&lt;&gt;"")),1,""))</f>
        <v/>
      </c>
      <c r="U160" s="36" t="str">
        <f aca="false">IF(N160="","",IF(C160="",1,""))</f>
        <v/>
      </c>
      <c r="V160" s="36" t="n">
        <f aca="false">IF(N160="","",_xlfn.IFNA(VLOOKUP(F160,TabelleFisse!$B$33:$C$34,2,0),1))</f>
        <v>0</v>
      </c>
      <c r="W160" s="36" t="str">
        <f aca="false">IF(N160="","",_xlfn.IFNA(IF(VLOOKUP(CONCATENATE(N160," SI"),AC$10:AC$1203,1,0)=CONCATENATE(N160," SI"),"",1),1))</f>
        <v/>
      </c>
      <c r="Y160" s="36" t="str">
        <f aca="false">IF(OR(N160="",G160=""),"",_xlfn.IFNA(VLOOKUP(H160,TabelleFisse!$B$25:$C$29,2,0),1))</f>
        <v/>
      </c>
      <c r="Z160" s="36" t="str">
        <f aca="false">IF(AND(G160="",H160&lt;&gt;""),1,"")</f>
        <v/>
      </c>
      <c r="AA160" s="36" t="str">
        <f aca="false">IF(N160="","",IF(COUNTIF(AD$10:AD$1203,AD160)=1,1,""))</f>
        <v/>
      </c>
      <c r="AC160" s="37" t="str">
        <f aca="false">IF(N160="","",CONCATENATE(N160," ",F160))</f>
        <v>L151 SI</v>
      </c>
      <c r="AD160" s="37" t="str">
        <f aca="false">IF(OR(N160="",CONCATENATE(G160,H160)=""),"",CONCATENATE(N160," ",G160))</f>
        <v/>
      </c>
      <c r="AE160" s="37" t="str">
        <f aca="false">IF(K160=1,CONCATENATE(N160," ",1),"")</f>
        <v/>
      </c>
    </row>
    <row r="161" customFormat="false" ht="32.25" hidden="false" customHeight="true" outlineLevel="0" collapsed="false">
      <c r="A161" s="21" t="str">
        <f aca="false">IF(J161="","",J161)</f>
        <v>ERRORI / ANOMALIE</v>
      </c>
      <c r="B161" s="66" t="s">
        <v>1344</v>
      </c>
      <c r="C161" s="44" t="s">
        <v>1345</v>
      </c>
      <c r="D161" s="42" t="s">
        <v>1346</v>
      </c>
      <c r="E161" s="42"/>
      <c r="F161" s="64" t="s">
        <v>917</v>
      </c>
      <c r="G161" s="42"/>
      <c r="H161" s="42"/>
      <c r="J161" s="20" t="str">
        <f aca="false">IF(AND(K161="",L161="",N161=""),"",IF(OR(K161=1,L161=1),"ERRORI / ANOMALIE","OK"))</f>
        <v>ERRORI / ANOMALIE</v>
      </c>
      <c r="K161" s="20" t="str">
        <f aca="false">IF(N161="","",IF(SUM(Q161:AA161)&gt;0,1,""))</f>
        <v/>
      </c>
      <c r="L161" s="20" t="n">
        <f aca="false">IF(N161="","",IF(_xlfn.IFNA(VLOOKUP(CONCATENATE(N161," ",1),Lotti!AS$7:AT$601,2,0),1)=1,"",1))</f>
        <v>1</v>
      </c>
      <c r="N161" s="36" t="str">
        <f aca="false">TRIM(B161)</f>
        <v>L152</v>
      </c>
      <c r="O161" s="36"/>
      <c r="P161" s="36" t="str">
        <f aca="false">IF(K161="","",1)</f>
        <v/>
      </c>
      <c r="Q161" s="36" t="n">
        <f aca="false">IF(N161="","",_xlfn.IFNA(VLOOKUP(N161,Lotti!C$7:D$1000,2,0),1))</f>
        <v>0</v>
      </c>
      <c r="S161" s="36" t="str">
        <f aca="false">IF(N161="","",IF(OR(AND(E161="",LEN(TRIM(D161))&lt;&gt;11,LEN(TRIM(D161))&lt;&gt;16),AND(D161="",E161=""),AND(D161&lt;&gt;"",E161&lt;&gt;"")),1,""))</f>
        <v/>
      </c>
      <c r="U161" s="36" t="str">
        <f aca="false">IF(N161="","",IF(C161="",1,""))</f>
        <v/>
      </c>
      <c r="V161" s="36" t="n">
        <f aca="false">IF(N161="","",_xlfn.IFNA(VLOOKUP(F161,TabelleFisse!$B$33:$C$34,2,0),1))</f>
        <v>0</v>
      </c>
      <c r="W161" s="36" t="str">
        <f aca="false">IF(N161="","",_xlfn.IFNA(IF(VLOOKUP(CONCATENATE(N161," SI"),AC$10:AC$1203,1,0)=CONCATENATE(N161," SI"),"",1),1))</f>
        <v/>
      </c>
      <c r="Y161" s="36" t="str">
        <f aca="false">IF(OR(N161="",G161=""),"",_xlfn.IFNA(VLOOKUP(H161,TabelleFisse!$B$25:$C$29,2,0),1))</f>
        <v/>
      </c>
      <c r="Z161" s="36" t="str">
        <f aca="false">IF(AND(G161="",H161&lt;&gt;""),1,"")</f>
        <v/>
      </c>
      <c r="AA161" s="36" t="str">
        <f aca="false">IF(N161="","",IF(COUNTIF(AD$10:AD$1203,AD161)=1,1,""))</f>
        <v/>
      </c>
      <c r="AC161" s="37" t="str">
        <f aca="false">IF(N161="","",CONCATENATE(N161," ",F161))</f>
        <v>L152 SI</v>
      </c>
      <c r="AD161" s="37" t="str">
        <f aca="false">IF(OR(N161="",CONCATENATE(G161,H161)=""),"",CONCATENATE(N161," ",G161))</f>
        <v/>
      </c>
      <c r="AE161" s="37" t="str">
        <f aca="false">IF(K161=1,CONCATENATE(N161," ",1),"")</f>
        <v/>
      </c>
    </row>
    <row r="162" customFormat="false" ht="32.25" hidden="false" customHeight="true" outlineLevel="0" collapsed="false">
      <c r="A162" s="21" t="str">
        <f aca="false">IF(J162="","",J162)</f>
        <v>ERRORI / ANOMALIE</v>
      </c>
      <c r="B162" s="66" t="s">
        <v>1347</v>
      </c>
      <c r="C162" s="44" t="s">
        <v>1348</v>
      </c>
      <c r="D162" s="42" t="s">
        <v>1349</v>
      </c>
      <c r="E162" s="42"/>
      <c r="F162" s="64" t="s">
        <v>917</v>
      </c>
      <c r="G162" s="42"/>
      <c r="H162" s="42"/>
      <c r="J162" s="20" t="str">
        <f aca="false">IF(AND(K162="",L162="",N162=""),"",IF(OR(K162=1,L162=1),"ERRORI / ANOMALIE","OK"))</f>
        <v>ERRORI / ANOMALIE</v>
      </c>
      <c r="K162" s="20" t="str">
        <f aca="false">IF(N162="","",IF(SUM(Q162:AA162)&gt;0,1,""))</f>
        <v/>
      </c>
      <c r="L162" s="20" t="n">
        <f aca="false">IF(N162="","",IF(_xlfn.IFNA(VLOOKUP(CONCATENATE(N162," ",1),Lotti!AS$7:AT$601,2,0),1)=1,"",1))</f>
        <v>1</v>
      </c>
      <c r="N162" s="36" t="str">
        <f aca="false">TRIM(B162)</f>
        <v>L153</v>
      </c>
      <c r="O162" s="36"/>
      <c r="P162" s="36" t="str">
        <f aca="false">IF(K162="","",1)</f>
        <v/>
      </c>
      <c r="Q162" s="36" t="n">
        <f aca="false">IF(N162="","",_xlfn.IFNA(VLOOKUP(N162,Lotti!C$7:D$1000,2,0),1))</f>
        <v>0</v>
      </c>
      <c r="S162" s="36" t="str">
        <f aca="false">IF(N162="","",IF(OR(AND(E162="",LEN(TRIM(D162))&lt;&gt;11,LEN(TRIM(D162))&lt;&gt;16),AND(D162="",E162=""),AND(D162&lt;&gt;"",E162&lt;&gt;"")),1,""))</f>
        <v/>
      </c>
      <c r="U162" s="36" t="str">
        <f aca="false">IF(N162="","",IF(C162="",1,""))</f>
        <v/>
      </c>
      <c r="V162" s="36" t="n">
        <f aca="false">IF(N162="","",_xlfn.IFNA(VLOOKUP(F162,TabelleFisse!$B$33:$C$34,2,0),1))</f>
        <v>0</v>
      </c>
      <c r="W162" s="36" t="str">
        <f aca="false">IF(N162="","",_xlfn.IFNA(IF(VLOOKUP(CONCATENATE(N162," SI"),AC$10:AC$1203,1,0)=CONCATENATE(N162," SI"),"",1),1))</f>
        <v/>
      </c>
      <c r="Y162" s="36" t="str">
        <f aca="false">IF(OR(N162="",G162=""),"",_xlfn.IFNA(VLOOKUP(H162,TabelleFisse!$B$25:$C$29,2,0),1))</f>
        <v/>
      </c>
      <c r="Z162" s="36" t="str">
        <f aca="false">IF(AND(G162="",H162&lt;&gt;""),1,"")</f>
        <v/>
      </c>
      <c r="AA162" s="36" t="str">
        <f aca="false">IF(N162="","",IF(COUNTIF(AD$10:AD$1203,AD162)=1,1,""))</f>
        <v/>
      </c>
      <c r="AC162" s="37" t="str">
        <f aca="false">IF(N162="","",CONCATENATE(N162," ",F162))</f>
        <v>L153 SI</v>
      </c>
      <c r="AD162" s="37" t="str">
        <f aca="false">IF(OR(N162="",CONCATENATE(G162,H162)=""),"",CONCATENATE(N162," ",G162))</f>
        <v/>
      </c>
      <c r="AE162" s="37" t="str">
        <f aca="false">IF(K162=1,CONCATENATE(N162," ",1),"")</f>
        <v/>
      </c>
    </row>
    <row r="163" customFormat="false" ht="32.25" hidden="false" customHeight="true" outlineLevel="0" collapsed="false">
      <c r="A163" s="21" t="str">
        <f aca="false">IF(J163="","",J163)</f>
        <v>ERRORI / ANOMALIE</v>
      </c>
      <c r="B163" s="66" t="s">
        <v>1350</v>
      </c>
      <c r="C163" s="44" t="s">
        <v>1351</v>
      </c>
      <c r="D163" s="42" t="s">
        <v>1352</v>
      </c>
      <c r="E163" s="42"/>
      <c r="F163" s="64" t="s">
        <v>917</v>
      </c>
      <c r="G163" s="42"/>
      <c r="H163" s="42"/>
      <c r="J163" s="20" t="str">
        <f aca="false">IF(AND(K163="",L163="",N163=""),"",IF(OR(K163=1,L163=1),"ERRORI / ANOMALIE","OK"))</f>
        <v>ERRORI / ANOMALIE</v>
      </c>
      <c r="K163" s="20" t="str">
        <f aca="false">IF(N163="","",IF(SUM(Q163:AA163)&gt;0,1,""))</f>
        <v/>
      </c>
      <c r="L163" s="20" t="n">
        <f aca="false">IF(N163="","",IF(_xlfn.IFNA(VLOOKUP(CONCATENATE(N163," ",1),Lotti!AS$7:AT$601,2,0),1)=1,"",1))</f>
        <v>1</v>
      </c>
      <c r="N163" s="36" t="str">
        <f aca="false">TRIM(B163)</f>
        <v>L154</v>
      </c>
      <c r="O163" s="36"/>
      <c r="P163" s="36" t="str">
        <f aca="false">IF(K163="","",1)</f>
        <v/>
      </c>
      <c r="Q163" s="36" t="n">
        <f aca="false">IF(N163="","",_xlfn.IFNA(VLOOKUP(N163,Lotti!C$7:D$1000,2,0),1))</f>
        <v>0</v>
      </c>
      <c r="S163" s="36" t="str">
        <f aca="false">IF(N163="","",IF(OR(AND(E163="",LEN(TRIM(D163))&lt;&gt;11,LEN(TRIM(D163))&lt;&gt;16),AND(D163="",E163=""),AND(D163&lt;&gt;"",E163&lt;&gt;"")),1,""))</f>
        <v/>
      </c>
      <c r="U163" s="36" t="str">
        <f aca="false">IF(N163="","",IF(C163="",1,""))</f>
        <v/>
      </c>
      <c r="V163" s="36" t="n">
        <f aca="false">IF(N163="","",_xlfn.IFNA(VLOOKUP(F163,TabelleFisse!$B$33:$C$34,2,0),1))</f>
        <v>0</v>
      </c>
      <c r="W163" s="36" t="str">
        <f aca="false">IF(N163="","",_xlfn.IFNA(IF(VLOOKUP(CONCATENATE(N163," SI"),AC$10:AC$1203,1,0)=CONCATENATE(N163," SI"),"",1),1))</f>
        <v/>
      </c>
      <c r="Y163" s="36" t="str">
        <f aca="false">IF(OR(N163="",G163=""),"",_xlfn.IFNA(VLOOKUP(H163,TabelleFisse!$B$25:$C$29,2,0),1))</f>
        <v/>
      </c>
      <c r="Z163" s="36" t="str">
        <f aca="false">IF(AND(G163="",H163&lt;&gt;""),1,"")</f>
        <v/>
      </c>
      <c r="AA163" s="36" t="str">
        <f aca="false">IF(N163="","",IF(COUNTIF(AD$10:AD$1203,AD163)=1,1,""))</f>
        <v/>
      </c>
      <c r="AC163" s="37" t="str">
        <f aca="false">IF(N163="","",CONCATENATE(N163," ",F163))</f>
        <v>L154 SI</v>
      </c>
      <c r="AD163" s="37" t="str">
        <f aca="false">IF(OR(N163="",CONCATENATE(G163,H163)=""),"",CONCATENATE(N163," ",G163))</f>
        <v/>
      </c>
      <c r="AE163" s="37" t="str">
        <f aca="false">IF(K163=1,CONCATENATE(N163," ",1),"")</f>
        <v/>
      </c>
    </row>
    <row r="164" customFormat="false" ht="32.25" hidden="false" customHeight="true" outlineLevel="0" collapsed="false">
      <c r="A164" s="21" t="str">
        <f aca="false">IF(J164="","",J164)</f>
        <v>ERRORI / ANOMALIE</v>
      </c>
      <c r="B164" s="66" t="s">
        <v>1353</v>
      </c>
      <c r="C164" s="44" t="s">
        <v>1354</v>
      </c>
      <c r="D164" s="42" t="s">
        <v>1355</v>
      </c>
      <c r="E164" s="42"/>
      <c r="F164" s="64" t="s">
        <v>917</v>
      </c>
      <c r="G164" s="42"/>
      <c r="H164" s="42"/>
      <c r="J164" s="20" t="str">
        <f aca="false">IF(AND(K164="",L164="",N164=""),"",IF(OR(K164=1,L164=1),"ERRORI / ANOMALIE","OK"))</f>
        <v>ERRORI / ANOMALIE</v>
      </c>
      <c r="K164" s="20" t="str">
        <f aca="false">IF(N164="","",IF(SUM(Q164:AA164)&gt;0,1,""))</f>
        <v/>
      </c>
      <c r="L164" s="20" t="n">
        <f aca="false">IF(N164="","",IF(_xlfn.IFNA(VLOOKUP(CONCATENATE(N164," ",1),Lotti!AS$7:AT$601,2,0),1)=1,"",1))</f>
        <v>1</v>
      </c>
      <c r="N164" s="36" t="str">
        <f aca="false">TRIM(B164)</f>
        <v>L155</v>
      </c>
      <c r="O164" s="36"/>
      <c r="P164" s="36" t="str">
        <f aca="false">IF(K164="","",1)</f>
        <v/>
      </c>
      <c r="Q164" s="36" t="n">
        <f aca="false">IF(N164="","",_xlfn.IFNA(VLOOKUP(N164,Lotti!C$7:D$1000,2,0),1))</f>
        <v>0</v>
      </c>
      <c r="S164" s="36" t="str">
        <f aca="false">IF(N164="","",IF(OR(AND(E164="",LEN(TRIM(D164))&lt;&gt;11,LEN(TRIM(D164))&lt;&gt;16),AND(D164="",E164=""),AND(D164&lt;&gt;"",E164&lt;&gt;"")),1,""))</f>
        <v/>
      </c>
      <c r="U164" s="36" t="str">
        <f aca="false">IF(N164="","",IF(C164="",1,""))</f>
        <v/>
      </c>
      <c r="V164" s="36" t="n">
        <f aca="false">IF(N164="","",_xlfn.IFNA(VLOOKUP(F164,TabelleFisse!$B$33:$C$34,2,0),1))</f>
        <v>0</v>
      </c>
      <c r="W164" s="36" t="str">
        <f aca="false">IF(N164="","",_xlfn.IFNA(IF(VLOOKUP(CONCATENATE(N164," SI"),AC$10:AC$1203,1,0)=CONCATENATE(N164," SI"),"",1),1))</f>
        <v/>
      </c>
      <c r="Y164" s="36" t="str">
        <f aca="false">IF(OR(N164="",G164=""),"",_xlfn.IFNA(VLOOKUP(H164,TabelleFisse!$B$25:$C$29,2,0),1))</f>
        <v/>
      </c>
      <c r="Z164" s="36" t="str">
        <f aca="false">IF(AND(G164="",H164&lt;&gt;""),1,"")</f>
        <v/>
      </c>
      <c r="AA164" s="36" t="str">
        <f aca="false">IF(N164="","",IF(COUNTIF(AD$10:AD$1203,AD164)=1,1,""))</f>
        <v/>
      </c>
      <c r="AC164" s="37" t="str">
        <f aca="false">IF(N164="","",CONCATENATE(N164," ",F164))</f>
        <v>L155 SI</v>
      </c>
      <c r="AD164" s="37" t="str">
        <f aca="false">IF(OR(N164="",CONCATENATE(G164,H164)=""),"",CONCATENATE(N164," ",G164))</f>
        <v/>
      </c>
      <c r="AE164" s="37" t="str">
        <f aca="false">IF(K164=1,CONCATENATE(N164," ",1),"")</f>
        <v/>
      </c>
    </row>
    <row r="165" customFormat="false" ht="32.25" hidden="false" customHeight="true" outlineLevel="0" collapsed="false">
      <c r="A165" s="21" t="str">
        <f aca="false">IF(J165="","",J165)</f>
        <v>ERRORI / ANOMALIE</v>
      </c>
      <c r="B165" s="66" t="s">
        <v>1356</v>
      </c>
      <c r="C165" s="44" t="s">
        <v>1357</v>
      </c>
      <c r="D165" s="42" t="s">
        <v>1358</v>
      </c>
      <c r="E165" s="42"/>
      <c r="F165" s="64" t="s">
        <v>917</v>
      </c>
      <c r="G165" s="42"/>
      <c r="H165" s="42"/>
      <c r="J165" s="20" t="str">
        <f aca="false">IF(AND(K165="",L165="",N165=""),"",IF(OR(K165=1,L165=1),"ERRORI / ANOMALIE","OK"))</f>
        <v>ERRORI / ANOMALIE</v>
      </c>
      <c r="K165" s="20" t="str">
        <f aca="false">IF(N165="","",IF(SUM(Q165:AA165)&gt;0,1,""))</f>
        <v/>
      </c>
      <c r="L165" s="20" t="n">
        <f aca="false">IF(N165="","",IF(_xlfn.IFNA(VLOOKUP(CONCATENATE(N165," ",1),Lotti!AS$7:AT$601,2,0),1)=1,"",1))</f>
        <v>1</v>
      </c>
      <c r="N165" s="36" t="str">
        <f aca="false">TRIM(B165)</f>
        <v>L156</v>
      </c>
      <c r="O165" s="36"/>
      <c r="P165" s="36" t="str">
        <f aca="false">IF(K165="","",1)</f>
        <v/>
      </c>
      <c r="Q165" s="36" t="n">
        <f aca="false">IF(N165="","",_xlfn.IFNA(VLOOKUP(N165,Lotti!C$7:D$1000,2,0),1))</f>
        <v>0</v>
      </c>
      <c r="S165" s="36" t="str">
        <f aca="false">IF(N165="","",IF(OR(AND(E165="",LEN(TRIM(D165))&lt;&gt;11,LEN(TRIM(D165))&lt;&gt;16),AND(D165="",E165=""),AND(D165&lt;&gt;"",E165&lt;&gt;"")),1,""))</f>
        <v/>
      </c>
      <c r="U165" s="36" t="str">
        <f aca="false">IF(N165="","",IF(C165="",1,""))</f>
        <v/>
      </c>
      <c r="V165" s="36" t="n">
        <f aca="false">IF(N165="","",_xlfn.IFNA(VLOOKUP(F165,TabelleFisse!$B$33:$C$34,2,0),1))</f>
        <v>0</v>
      </c>
      <c r="W165" s="36" t="str">
        <f aca="false">IF(N165="","",_xlfn.IFNA(IF(VLOOKUP(CONCATENATE(N165," SI"),AC$10:AC$1203,1,0)=CONCATENATE(N165," SI"),"",1),1))</f>
        <v/>
      </c>
      <c r="Y165" s="36" t="str">
        <f aca="false">IF(OR(N165="",G165=""),"",_xlfn.IFNA(VLOOKUP(H165,TabelleFisse!$B$25:$C$29,2,0),1))</f>
        <v/>
      </c>
      <c r="Z165" s="36" t="str">
        <f aca="false">IF(AND(G165="",H165&lt;&gt;""),1,"")</f>
        <v/>
      </c>
      <c r="AA165" s="36" t="str">
        <f aca="false">IF(N165="","",IF(COUNTIF(AD$10:AD$1203,AD165)=1,1,""))</f>
        <v/>
      </c>
      <c r="AC165" s="37" t="str">
        <f aca="false">IF(N165="","",CONCATENATE(N165," ",F165))</f>
        <v>L156 SI</v>
      </c>
      <c r="AD165" s="37" t="str">
        <f aca="false">IF(OR(N165="",CONCATENATE(G165,H165)=""),"",CONCATENATE(N165," ",G165))</f>
        <v/>
      </c>
      <c r="AE165" s="37" t="str">
        <f aca="false">IF(K165=1,CONCATENATE(N165," ",1),"")</f>
        <v/>
      </c>
    </row>
    <row r="166" customFormat="false" ht="32.25" hidden="false" customHeight="true" outlineLevel="0" collapsed="false">
      <c r="A166" s="21" t="str">
        <f aca="false">IF(J166="","",J166)</f>
        <v>ERRORI / ANOMALIE</v>
      </c>
      <c r="B166" s="66" t="s">
        <v>1359</v>
      </c>
      <c r="C166" s="44" t="s">
        <v>1360</v>
      </c>
      <c r="D166" s="42" t="s">
        <v>1361</v>
      </c>
      <c r="E166" s="42"/>
      <c r="F166" s="64" t="s">
        <v>917</v>
      </c>
      <c r="G166" s="42"/>
      <c r="H166" s="42"/>
      <c r="J166" s="20" t="str">
        <f aca="false">IF(AND(K166="",L166="",N166=""),"",IF(OR(K166=1,L166=1),"ERRORI / ANOMALIE","OK"))</f>
        <v>ERRORI / ANOMALIE</v>
      </c>
      <c r="K166" s="20" t="str">
        <f aca="false">IF(N166="","",IF(SUM(Q166:AA166)&gt;0,1,""))</f>
        <v/>
      </c>
      <c r="L166" s="20" t="n">
        <f aca="false">IF(N166="","",IF(_xlfn.IFNA(VLOOKUP(CONCATENATE(N166," ",1),Lotti!AS$7:AT$601,2,0),1)=1,"",1))</f>
        <v>1</v>
      </c>
      <c r="N166" s="36" t="str">
        <f aca="false">TRIM(B166)</f>
        <v>L157</v>
      </c>
      <c r="O166" s="36"/>
      <c r="P166" s="36" t="str">
        <f aca="false">IF(K166="","",1)</f>
        <v/>
      </c>
      <c r="Q166" s="36" t="n">
        <f aca="false">IF(N166="","",_xlfn.IFNA(VLOOKUP(N166,Lotti!C$7:D$1000,2,0),1))</f>
        <v>0</v>
      </c>
      <c r="S166" s="36" t="str">
        <f aca="false">IF(N166="","",IF(OR(AND(E166="",LEN(TRIM(D166))&lt;&gt;11,LEN(TRIM(D166))&lt;&gt;16),AND(D166="",E166=""),AND(D166&lt;&gt;"",E166&lt;&gt;"")),1,""))</f>
        <v/>
      </c>
      <c r="U166" s="36" t="str">
        <f aca="false">IF(N166="","",IF(C166="",1,""))</f>
        <v/>
      </c>
      <c r="V166" s="36" t="n">
        <f aca="false">IF(N166="","",_xlfn.IFNA(VLOOKUP(F166,TabelleFisse!$B$33:$C$34,2,0),1))</f>
        <v>0</v>
      </c>
      <c r="W166" s="36" t="str">
        <f aca="false">IF(N166="","",_xlfn.IFNA(IF(VLOOKUP(CONCATENATE(N166," SI"),AC$10:AC$1203,1,0)=CONCATENATE(N166," SI"),"",1),1))</f>
        <v/>
      </c>
      <c r="Y166" s="36" t="str">
        <f aca="false">IF(OR(N166="",G166=""),"",_xlfn.IFNA(VLOOKUP(H166,TabelleFisse!$B$25:$C$29,2,0),1))</f>
        <v/>
      </c>
      <c r="Z166" s="36" t="str">
        <f aca="false">IF(AND(G166="",H166&lt;&gt;""),1,"")</f>
        <v/>
      </c>
      <c r="AA166" s="36" t="str">
        <f aca="false">IF(N166="","",IF(COUNTIF(AD$10:AD$1203,AD166)=1,1,""))</f>
        <v/>
      </c>
      <c r="AC166" s="37" t="str">
        <f aca="false">IF(N166="","",CONCATENATE(N166," ",F166))</f>
        <v>L157 SI</v>
      </c>
      <c r="AD166" s="37" t="str">
        <f aca="false">IF(OR(N166="",CONCATENATE(G166,H166)=""),"",CONCATENATE(N166," ",G166))</f>
        <v/>
      </c>
      <c r="AE166" s="37" t="str">
        <f aca="false">IF(K166=1,CONCATENATE(N166," ",1),"")</f>
        <v/>
      </c>
    </row>
    <row r="167" customFormat="false" ht="32.25" hidden="false" customHeight="true" outlineLevel="0" collapsed="false">
      <c r="A167" s="21" t="str">
        <f aca="false">IF(J167="","",J167)</f>
        <v>ERRORI / ANOMALIE</v>
      </c>
      <c r="B167" s="66" t="s">
        <v>1362</v>
      </c>
      <c r="C167" s="44" t="s">
        <v>1204</v>
      </c>
      <c r="D167" s="42" t="s">
        <v>1205</v>
      </c>
      <c r="E167" s="42"/>
      <c r="F167" s="64" t="s">
        <v>917</v>
      </c>
      <c r="G167" s="42"/>
      <c r="H167" s="42"/>
      <c r="J167" s="20" t="str">
        <f aca="false">IF(AND(K167="",L167="",N167=""),"",IF(OR(K167=1,L167=1),"ERRORI / ANOMALIE","OK"))</f>
        <v>ERRORI / ANOMALIE</v>
      </c>
      <c r="K167" s="20" t="str">
        <f aca="false">IF(N167="","",IF(SUM(Q167:AA167)&gt;0,1,""))</f>
        <v/>
      </c>
      <c r="L167" s="20" t="n">
        <f aca="false">IF(N167="","",IF(_xlfn.IFNA(VLOOKUP(CONCATENATE(N167," ",1),Lotti!AS$7:AT$601,2,0),1)=1,"",1))</f>
        <v>1</v>
      </c>
      <c r="N167" s="36" t="str">
        <f aca="false">TRIM(B167)</f>
        <v>L158</v>
      </c>
      <c r="O167" s="36"/>
      <c r="P167" s="36" t="str">
        <f aca="false">IF(K167="","",1)</f>
        <v/>
      </c>
      <c r="Q167" s="36" t="n">
        <f aca="false">IF(N167="","",_xlfn.IFNA(VLOOKUP(N167,Lotti!C$7:D$1000,2,0),1))</f>
        <v>0</v>
      </c>
      <c r="S167" s="36" t="str">
        <f aca="false">IF(N167="","",IF(OR(AND(E167="",LEN(TRIM(D167))&lt;&gt;11,LEN(TRIM(D167))&lt;&gt;16),AND(D167="",E167=""),AND(D167&lt;&gt;"",E167&lt;&gt;"")),1,""))</f>
        <v/>
      </c>
      <c r="U167" s="36" t="str">
        <f aca="false">IF(N167="","",IF(C167="",1,""))</f>
        <v/>
      </c>
      <c r="V167" s="36" t="n">
        <f aca="false">IF(N167="","",_xlfn.IFNA(VLOOKUP(F167,TabelleFisse!$B$33:$C$34,2,0),1))</f>
        <v>0</v>
      </c>
      <c r="W167" s="36" t="str">
        <f aca="false">IF(N167="","",_xlfn.IFNA(IF(VLOOKUP(CONCATENATE(N167," SI"),AC$10:AC$1203,1,0)=CONCATENATE(N167," SI"),"",1),1))</f>
        <v/>
      </c>
      <c r="Y167" s="36" t="str">
        <f aca="false">IF(OR(N167="",G167=""),"",_xlfn.IFNA(VLOOKUP(H167,TabelleFisse!$B$25:$C$29,2,0),1))</f>
        <v/>
      </c>
      <c r="Z167" s="36" t="str">
        <f aca="false">IF(AND(G167="",H167&lt;&gt;""),1,"")</f>
        <v/>
      </c>
      <c r="AA167" s="36" t="str">
        <f aca="false">IF(N167="","",IF(COUNTIF(AD$10:AD$1203,AD167)=1,1,""))</f>
        <v/>
      </c>
      <c r="AC167" s="37" t="str">
        <f aca="false">IF(N167="","",CONCATENATE(N167," ",F167))</f>
        <v>L158 SI</v>
      </c>
      <c r="AD167" s="37" t="str">
        <f aca="false">IF(OR(N167="",CONCATENATE(G167,H167)=""),"",CONCATENATE(N167," ",G167))</f>
        <v/>
      </c>
      <c r="AE167" s="37" t="str">
        <f aca="false">IF(K167=1,CONCATENATE(N167," ",1),"")</f>
        <v/>
      </c>
    </row>
    <row r="168" customFormat="false" ht="32.25" hidden="false" customHeight="true" outlineLevel="0" collapsed="false">
      <c r="A168" s="21" t="str">
        <f aca="false">IF(J168="","",J168)</f>
        <v>ERRORI / ANOMALIE</v>
      </c>
      <c r="B168" s="66" t="s">
        <v>1363</v>
      </c>
      <c r="C168" s="44" t="s">
        <v>1364</v>
      </c>
      <c r="D168" s="42" t="s">
        <v>1365</v>
      </c>
      <c r="E168" s="42"/>
      <c r="F168" s="64" t="s">
        <v>917</v>
      </c>
      <c r="G168" s="42"/>
      <c r="H168" s="42"/>
      <c r="J168" s="20" t="str">
        <f aca="false">IF(AND(K168="",L168="",N168=""),"",IF(OR(K168=1,L168=1),"ERRORI / ANOMALIE","OK"))</f>
        <v>ERRORI / ANOMALIE</v>
      </c>
      <c r="K168" s="20" t="str">
        <f aca="false">IF(N168="","",IF(SUM(Q168:AA168)&gt;0,1,""))</f>
        <v/>
      </c>
      <c r="L168" s="20" t="n">
        <f aca="false">IF(N168="","",IF(_xlfn.IFNA(VLOOKUP(CONCATENATE(N168," ",1),Lotti!AS$7:AT$601,2,0),1)=1,"",1))</f>
        <v>1</v>
      </c>
      <c r="N168" s="36" t="str">
        <f aca="false">TRIM(B168)</f>
        <v>L159</v>
      </c>
      <c r="O168" s="36"/>
      <c r="P168" s="36" t="str">
        <f aca="false">IF(K168="","",1)</f>
        <v/>
      </c>
      <c r="Q168" s="36" t="n">
        <f aca="false">IF(N168="","",_xlfn.IFNA(VLOOKUP(N168,Lotti!C$7:D$1000,2,0),1))</f>
        <v>0</v>
      </c>
      <c r="S168" s="36" t="str">
        <f aca="false">IF(N168="","",IF(OR(AND(E168="",LEN(TRIM(D168))&lt;&gt;11,LEN(TRIM(D168))&lt;&gt;16),AND(D168="",E168=""),AND(D168&lt;&gt;"",E168&lt;&gt;"")),1,""))</f>
        <v/>
      </c>
      <c r="U168" s="36" t="str">
        <f aca="false">IF(N168="","",IF(C168="",1,""))</f>
        <v/>
      </c>
      <c r="V168" s="36" t="n">
        <f aca="false">IF(N168="","",_xlfn.IFNA(VLOOKUP(F168,TabelleFisse!$B$33:$C$34,2,0),1))</f>
        <v>0</v>
      </c>
      <c r="W168" s="36" t="str">
        <f aca="false">IF(N168="","",_xlfn.IFNA(IF(VLOOKUP(CONCATENATE(N168," SI"),AC$10:AC$1203,1,0)=CONCATENATE(N168," SI"),"",1),1))</f>
        <v/>
      </c>
      <c r="Y168" s="36" t="str">
        <f aca="false">IF(OR(N168="",G168=""),"",_xlfn.IFNA(VLOOKUP(H168,TabelleFisse!$B$25:$C$29,2,0),1))</f>
        <v/>
      </c>
      <c r="Z168" s="36" t="str">
        <f aca="false">IF(AND(G168="",H168&lt;&gt;""),1,"")</f>
        <v/>
      </c>
      <c r="AA168" s="36" t="str">
        <f aca="false">IF(N168="","",IF(COUNTIF(AD$10:AD$1203,AD168)=1,1,""))</f>
        <v/>
      </c>
      <c r="AC168" s="37" t="str">
        <f aca="false">IF(N168="","",CONCATENATE(N168," ",F168))</f>
        <v>L159 SI</v>
      </c>
      <c r="AD168" s="37" t="str">
        <f aca="false">IF(OR(N168="",CONCATENATE(G168,H168)=""),"",CONCATENATE(N168," ",G168))</f>
        <v/>
      </c>
      <c r="AE168" s="37" t="str">
        <f aca="false">IF(K168=1,CONCATENATE(N168," ",1),"")</f>
        <v/>
      </c>
    </row>
    <row r="169" customFormat="false" ht="32.25" hidden="false" customHeight="true" outlineLevel="0" collapsed="false">
      <c r="A169" s="21" t="str">
        <f aca="false">IF(J169="","",J169)</f>
        <v>ERRORI / ANOMALIE</v>
      </c>
      <c r="B169" s="66" t="s">
        <v>1366</v>
      </c>
      <c r="C169" s="44" t="s">
        <v>1367</v>
      </c>
      <c r="D169" s="42" t="s">
        <v>1368</v>
      </c>
      <c r="E169" s="42"/>
      <c r="F169" s="64" t="s">
        <v>917</v>
      </c>
      <c r="G169" s="42"/>
      <c r="H169" s="42"/>
      <c r="J169" s="20" t="str">
        <f aca="false">IF(AND(K169="",L169="",N169=""),"",IF(OR(K169=1,L169=1),"ERRORI / ANOMALIE","OK"))</f>
        <v>ERRORI / ANOMALIE</v>
      </c>
      <c r="K169" s="20" t="str">
        <f aca="false">IF(N169="","",IF(SUM(Q169:AA169)&gt;0,1,""))</f>
        <v/>
      </c>
      <c r="L169" s="20" t="n">
        <f aca="false">IF(N169="","",IF(_xlfn.IFNA(VLOOKUP(CONCATENATE(N169," ",1),Lotti!AS$7:AT$601,2,0),1)=1,"",1))</f>
        <v>1</v>
      </c>
      <c r="N169" s="36" t="str">
        <f aca="false">TRIM(B169)</f>
        <v>L160</v>
      </c>
      <c r="O169" s="36"/>
      <c r="P169" s="36" t="str">
        <f aca="false">IF(K169="","",1)</f>
        <v/>
      </c>
      <c r="Q169" s="36" t="n">
        <f aca="false">IF(N169="","",_xlfn.IFNA(VLOOKUP(N169,Lotti!C$7:D$1000,2,0),1))</f>
        <v>0</v>
      </c>
      <c r="S169" s="36" t="str">
        <f aca="false">IF(N169="","",IF(OR(AND(E169="",LEN(TRIM(D169))&lt;&gt;11,LEN(TRIM(D169))&lt;&gt;16),AND(D169="",E169=""),AND(D169&lt;&gt;"",E169&lt;&gt;"")),1,""))</f>
        <v/>
      </c>
      <c r="U169" s="36" t="str">
        <f aca="false">IF(N169="","",IF(C169="",1,""))</f>
        <v/>
      </c>
      <c r="V169" s="36" t="n">
        <f aca="false">IF(N169="","",_xlfn.IFNA(VLOOKUP(F169,TabelleFisse!$B$33:$C$34,2,0),1))</f>
        <v>0</v>
      </c>
      <c r="W169" s="36" t="str">
        <f aca="false">IF(N169="","",_xlfn.IFNA(IF(VLOOKUP(CONCATENATE(N169," SI"),AC$10:AC$1203,1,0)=CONCATENATE(N169," SI"),"",1),1))</f>
        <v/>
      </c>
      <c r="Y169" s="36" t="str">
        <f aca="false">IF(OR(N169="",G169=""),"",_xlfn.IFNA(VLOOKUP(H169,TabelleFisse!$B$25:$C$29,2,0),1))</f>
        <v/>
      </c>
      <c r="Z169" s="36" t="str">
        <f aca="false">IF(AND(G169="",H169&lt;&gt;""),1,"")</f>
        <v/>
      </c>
      <c r="AA169" s="36" t="str">
        <f aca="false">IF(N169="","",IF(COUNTIF(AD$10:AD$1203,AD169)=1,1,""))</f>
        <v/>
      </c>
      <c r="AC169" s="37" t="str">
        <f aca="false">IF(N169="","",CONCATENATE(N169," ",F169))</f>
        <v>L160 SI</v>
      </c>
      <c r="AD169" s="37" t="str">
        <f aca="false">IF(OR(N169="",CONCATENATE(G169,H169)=""),"",CONCATENATE(N169," ",G169))</f>
        <v/>
      </c>
      <c r="AE169" s="37" t="str">
        <f aca="false">IF(K169=1,CONCATENATE(N169," ",1),"")</f>
        <v/>
      </c>
    </row>
    <row r="170" customFormat="false" ht="32.25" hidden="false" customHeight="true" outlineLevel="0" collapsed="false">
      <c r="A170" s="21" t="str">
        <f aca="false">IF(J170="","",J170)</f>
        <v>ERRORI / ANOMALIE</v>
      </c>
      <c r="B170" s="66" t="s">
        <v>1369</v>
      </c>
      <c r="C170" s="44" t="s">
        <v>1354</v>
      </c>
      <c r="D170" s="42" t="s">
        <v>1355</v>
      </c>
      <c r="E170" s="42"/>
      <c r="F170" s="64" t="s">
        <v>917</v>
      </c>
      <c r="G170" s="42"/>
      <c r="H170" s="42"/>
      <c r="J170" s="20" t="str">
        <f aca="false">IF(AND(K170="",L170="",N170=""),"",IF(OR(K170=1,L170=1),"ERRORI / ANOMALIE","OK"))</f>
        <v>ERRORI / ANOMALIE</v>
      </c>
      <c r="K170" s="20" t="str">
        <f aca="false">IF(N170="","",IF(SUM(Q170:AA170)&gt;0,1,""))</f>
        <v/>
      </c>
      <c r="L170" s="20" t="n">
        <f aca="false">IF(N170="","",IF(_xlfn.IFNA(VLOOKUP(CONCATENATE(N170," ",1),Lotti!AS$7:AT$601,2,0),1)=1,"",1))</f>
        <v>1</v>
      </c>
      <c r="N170" s="36" t="str">
        <f aca="false">TRIM(B170)</f>
        <v>L161</v>
      </c>
      <c r="O170" s="36"/>
      <c r="P170" s="36" t="str">
        <f aca="false">IF(K170="","",1)</f>
        <v/>
      </c>
      <c r="Q170" s="36" t="n">
        <f aca="false">IF(N170="","",_xlfn.IFNA(VLOOKUP(N170,Lotti!C$7:D$1000,2,0),1))</f>
        <v>0</v>
      </c>
      <c r="S170" s="36" t="str">
        <f aca="false">IF(N170="","",IF(OR(AND(E170="",LEN(TRIM(D170))&lt;&gt;11,LEN(TRIM(D170))&lt;&gt;16),AND(D170="",E170=""),AND(D170&lt;&gt;"",E170&lt;&gt;"")),1,""))</f>
        <v/>
      </c>
      <c r="U170" s="36" t="str">
        <f aca="false">IF(N170="","",IF(C170="",1,""))</f>
        <v/>
      </c>
      <c r="V170" s="36" t="n">
        <f aca="false">IF(N170="","",_xlfn.IFNA(VLOOKUP(F170,TabelleFisse!$B$33:$C$34,2,0),1))</f>
        <v>0</v>
      </c>
      <c r="W170" s="36" t="str">
        <f aca="false">IF(N170="","",_xlfn.IFNA(IF(VLOOKUP(CONCATENATE(N170," SI"),AC$10:AC$1203,1,0)=CONCATENATE(N170," SI"),"",1),1))</f>
        <v/>
      </c>
      <c r="Y170" s="36" t="str">
        <f aca="false">IF(OR(N170="",G170=""),"",_xlfn.IFNA(VLOOKUP(H170,TabelleFisse!$B$25:$C$29,2,0),1))</f>
        <v/>
      </c>
      <c r="Z170" s="36" t="str">
        <f aca="false">IF(AND(G170="",H170&lt;&gt;""),1,"")</f>
        <v/>
      </c>
      <c r="AA170" s="36" t="str">
        <f aca="false">IF(N170="","",IF(COUNTIF(AD$10:AD$1203,AD170)=1,1,""))</f>
        <v/>
      </c>
      <c r="AC170" s="37" t="str">
        <f aca="false">IF(N170="","",CONCATENATE(N170," ",F170))</f>
        <v>L161 SI</v>
      </c>
      <c r="AD170" s="37" t="str">
        <f aca="false">IF(OR(N170="",CONCATENATE(G170,H170)=""),"",CONCATENATE(N170," ",G170))</f>
        <v/>
      </c>
      <c r="AE170" s="37" t="str">
        <f aca="false">IF(K170=1,CONCATENATE(N170," ",1),"")</f>
        <v/>
      </c>
    </row>
    <row r="171" customFormat="false" ht="32.25" hidden="false" customHeight="true" outlineLevel="0" collapsed="false">
      <c r="A171" s="21" t="str">
        <f aca="false">IF(J171="","",J171)</f>
        <v>ERRORI / ANOMALIE</v>
      </c>
      <c r="B171" s="66" t="s">
        <v>1370</v>
      </c>
      <c r="C171" s="44" t="s">
        <v>1371</v>
      </c>
      <c r="D171" s="42" t="s">
        <v>1372</v>
      </c>
      <c r="E171" s="42"/>
      <c r="F171" s="64" t="s">
        <v>917</v>
      </c>
      <c r="G171" s="42"/>
      <c r="H171" s="42"/>
      <c r="J171" s="20" t="str">
        <f aca="false">IF(AND(K171="",L171="",N171=""),"",IF(OR(K171=1,L171=1),"ERRORI / ANOMALIE","OK"))</f>
        <v>ERRORI / ANOMALIE</v>
      </c>
      <c r="K171" s="20" t="str">
        <f aca="false">IF(N171="","",IF(SUM(Q171:AA171)&gt;0,1,""))</f>
        <v/>
      </c>
      <c r="L171" s="20" t="n">
        <f aca="false">IF(N171="","",IF(_xlfn.IFNA(VLOOKUP(CONCATENATE(N171," ",1),Lotti!AS$7:AT$601,2,0),1)=1,"",1))</f>
        <v>1</v>
      </c>
      <c r="N171" s="36" t="str">
        <f aca="false">TRIM(B171)</f>
        <v>L162</v>
      </c>
      <c r="O171" s="36"/>
      <c r="P171" s="36" t="str">
        <f aca="false">IF(K171="","",1)</f>
        <v/>
      </c>
      <c r="Q171" s="36" t="n">
        <f aca="false">IF(N171="","",_xlfn.IFNA(VLOOKUP(N171,Lotti!C$7:D$1000,2,0),1))</f>
        <v>0</v>
      </c>
      <c r="S171" s="36" t="str">
        <f aca="false">IF(N171="","",IF(OR(AND(E171="",LEN(TRIM(D171))&lt;&gt;11,LEN(TRIM(D171))&lt;&gt;16),AND(D171="",E171=""),AND(D171&lt;&gt;"",E171&lt;&gt;"")),1,""))</f>
        <v/>
      </c>
      <c r="U171" s="36" t="str">
        <f aca="false">IF(N171="","",IF(C171="",1,""))</f>
        <v/>
      </c>
      <c r="V171" s="36" t="n">
        <f aca="false">IF(N171="","",_xlfn.IFNA(VLOOKUP(F171,TabelleFisse!$B$33:$C$34,2,0),1))</f>
        <v>0</v>
      </c>
      <c r="W171" s="36" t="str">
        <f aca="false">IF(N171="","",_xlfn.IFNA(IF(VLOOKUP(CONCATENATE(N171," SI"),AC$10:AC$1203,1,0)=CONCATENATE(N171," SI"),"",1),1))</f>
        <v/>
      </c>
      <c r="Y171" s="36" t="str">
        <f aca="false">IF(OR(N171="",G171=""),"",_xlfn.IFNA(VLOOKUP(H171,TabelleFisse!$B$25:$C$29,2,0),1))</f>
        <v/>
      </c>
      <c r="Z171" s="36" t="str">
        <f aca="false">IF(AND(G171="",H171&lt;&gt;""),1,"")</f>
        <v/>
      </c>
      <c r="AA171" s="36" t="str">
        <f aca="false">IF(N171="","",IF(COUNTIF(AD$10:AD$1203,AD171)=1,1,""))</f>
        <v/>
      </c>
      <c r="AC171" s="37" t="str">
        <f aca="false">IF(N171="","",CONCATENATE(N171," ",F171))</f>
        <v>L162 SI</v>
      </c>
      <c r="AD171" s="37" t="str">
        <f aca="false">IF(OR(N171="",CONCATENATE(G171,H171)=""),"",CONCATENATE(N171," ",G171))</f>
        <v/>
      </c>
      <c r="AE171" s="37" t="str">
        <f aca="false">IF(K171=1,CONCATENATE(N171," ",1),"")</f>
        <v/>
      </c>
    </row>
    <row r="172" customFormat="false" ht="32.25" hidden="false" customHeight="true" outlineLevel="0" collapsed="false">
      <c r="A172" s="21" t="str">
        <f aca="false">IF(J172="","",J172)</f>
        <v>ERRORI / ANOMALIE</v>
      </c>
      <c r="B172" s="66" t="s">
        <v>1373</v>
      </c>
      <c r="C172" s="44" t="s">
        <v>1157</v>
      </c>
      <c r="D172" s="42" t="s">
        <v>1158</v>
      </c>
      <c r="E172" s="42"/>
      <c r="F172" s="64" t="s">
        <v>917</v>
      </c>
      <c r="G172" s="42"/>
      <c r="H172" s="42"/>
      <c r="J172" s="20" t="str">
        <f aca="false">IF(AND(K172="",L172="",N172=""),"",IF(OR(K172=1,L172=1),"ERRORI / ANOMALIE","OK"))</f>
        <v>ERRORI / ANOMALIE</v>
      </c>
      <c r="K172" s="20" t="str">
        <f aca="false">IF(N172="","",IF(SUM(Q172:AA172)&gt;0,1,""))</f>
        <v/>
      </c>
      <c r="L172" s="20" t="n">
        <f aca="false">IF(N172="","",IF(_xlfn.IFNA(VLOOKUP(CONCATENATE(N172," ",1),Lotti!AS$7:AT$601,2,0),1)=1,"",1))</f>
        <v>1</v>
      </c>
      <c r="N172" s="36" t="str">
        <f aca="false">TRIM(B172)</f>
        <v>L163</v>
      </c>
      <c r="O172" s="36"/>
      <c r="P172" s="36" t="str">
        <f aca="false">IF(K172="","",1)</f>
        <v/>
      </c>
      <c r="Q172" s="36" t="n">
        <f aca="false">IF(N172="","",_xlfn.IFNA(VLOOKUP(N172,Lotti!C$7:D$1000,2,0),1))</f>
        <v>0</v>
      </c>
      <c r="S172" s="36" t="str">
        <f aca="false">IF(N172="","",IF(OR(AND(E172="",LEN(TRIM(D172))&lt;&gt;11,LEN(TRIM(D172))&lt;&gt;16),AND(D172="",E172=""),AND(D172&lt;&gt;"",E172&lt;&gt;"")),1,""))</f>
        <v/>
      </c>
      <c r="U172" s="36" t="str">
        <f aca="false">IF(N172="","",IF(C172="",1,""))</f>
        <v/>
      </c>
      <c r="V172" s="36" t="n">
        <f aca="false">IF(N172="","",_xlfn.IFNA(VLOOKUP(F172,TabelleFisse!$B$33:$C$34,2,0),1))</f>
        <v>0</v>
      </c>
      <c r="W172" s="36" t="str">
        <f aca="false">IF(N172="","",_xlfn.IFNA(IF(VLOOKUP(CONCATENATE(N172," SI"),AC$10:AC$1203,1,0)=CONCATENATE(N172," SI"),"",1),1))</f>
        <v/>
      </c>
      <c r="Y172" s="36" t="str">
        <f aca="false">IF(OR(N172="",G172=""),"",_xlfn.IFNA(VLOOKUP(H172,TabelleFisse!$B$25:$C$29,2,0),1))</f>
        <v/>
      </c>
      <c r="Z172" s="36" t="str">
        <f aca="false">IF(AND(G172="",H172&lt;&gt;""),1,"")</f>
        <v/>
      </c>
      <c r="AA172" s="36" t="str">
        <f aca="false">IF(N172="","",IF(COUNTIF(AD$10:AD$1203,AD172)=1,1,""))</f>
        <v/>
      </c>
      <c r="AC172" s="37" t="str">
        <f aca="false">IF(N172="","",CONCATENATE(N172," ",F172))</f>
        <v>L163 SI</v>
      </c>
      <c r="AD172" s="37" t="str">
        <f aca="false">IF(OR(N172="",CONCATENATE(G172,H172)=""),"",CONCATENATE(N172," ",G172))</f>
        <v/>
      </c>
      <c r="AE172" s="37" t="str">
        <f aca="false">IF(K172=1,CONCATENATE(N172," ",1),"")</f>
        <v/>
      </c>
    </row>
    <row r="173" customFormat="false" ht="32.25" hidden="false" customHeight="true" outlineLevel="0" collapsed="false">
      <c r="A173" s="21" t="str">
        <f aca="false">IF(J173="","",J173)</f>
        <v>ERRORI / ANOMALIE</v>
      </c>
      <c r="B173" s="66" t="s">
        <v>1374</v>
      </c>
      <c r="C173" s="44" t="s">
        <v>1375</v>
      </c>
      <c r="D173" s="42" t="s">
        <v>1376</v>
      </c>
      <c r="E173" s="42"/>
      <c r="F173" s="64" t="s">
        <v>917</v>
      </c>
      <c r="G173" s="42"/>
      <c r="H173" s="42"/>
      <c r="J173" s="20" t="str">
        <f aca="false">IF(AND(K173="",L173="",N173=""),"",IF(OR(K173=1,L173=1),"ERRORI / ANOMALIE","OK"))</f>
        <v>ERRORI / ANOMALIE</v>
      </c>
      <c r="K173" s="20" t="str">
        <f aca="false">IF(N173="","",IF(SUM(Q173:AA173)&gt;0,1,""))</f>
        <v/>
      </c>
      <c r="L173" s="20" t="n">
        <f aca="false">IF(N173="","",IF(_xlfn.IFNA(VLOOKUP(CONCATENATE(N173," ",1),Lotti!AS$7:AT$601,2,0),1)=1,"",1))</f>
        <v>1</v>
      </c>
      <c r="N173" s="36" t="str">
        <f aca="false">TRIM(B173)</f>
        <v>L164</v>
      </c>
      <c r="O173" s="36"/>
      <c r="P173" s="36" t="str">
        <f aca="false">IF(K173="","",1)</f>
        <v/>
      </c>
      <c r="Q173" s="36" t="n">
        <f aca="false">IF(N173="","",_xlfn.IFNA(VLOOKUP(N173,Lotti!C$7:D$1000,2,0),1))</f>
        <v>0</v>
      </c>
      <c r="S173" s="36" t="str">
        <f aca="false">IF(N173="","",IF(OR(AND(E173="",LEN(TRIM(D173))&lt;&gt;11,LEN(TRIM(D173))&lt;&gt;16),AND(D173="",E173=""),AND(D173&lt;&gt;"",E173&lt;&gt;"")),1,""))</f>
        <v/>
      </c>
      <c r="U173" s="36" t="str">
        <f aca="false">IF(N173="","",IF(C173="",1,""))</f>
        <v/>
      </c>
      <c r="V173" s="36" t="n">
        <f aca="false">IF(N173="","",_xlfn.IFNA(VLOOKUP(F173,TabelleFisse!$B$33:$C$34,2,0),1))</f>
        <v>0</v>
      </c>
      <c r="W173" s="36" t="str">
        <f aca="false">IF(N173="","",_xlfn.IFNA(IF(VLOOKUP(CONCATENATE(N173," SI"),AC$10:AC$1203,1,0)=CONCATENATE(N173," SI"),"",1),1))</f>
        <v/>
      </c>
      <c r="Y173" s="36" t="str">
        <f aca="false">IF(OR(N173="",G173=""),"",_xlfn.IFNA(VLOOKUP(H173,TabelleFisse!$B$25:$C$29,2,0),1))</f>
        <v/>
      </c>
      <c r="Z173" s="36" t="str">
        <f aca="false">IF(AND(G173="",H173&lt;&gt;""),1,"")</f>
        <v/>
      </c>
      <c r="AA173" s="36" t="str">
        <f aca="false">IF(N173="","",IF(COUNTIF(AD$10:AD$1203,AD173)=1,1,""))</f>
        <v/>
      </c>
      <c r="AC173" s="37" t="str">
        <f aca="false">IF(N173="","",CONCATENATE(N173," ",F173))</f>
        <v>L164 SI</v>
      </c>
      <c r="AD173" s="37" t="str">
        <f aca="false">IF(OR(N173="",CONCATENATE(G173,H173)=""),"",CONCATENATE(N173," ",G173))</f>
        <v/>
      </c>
      <c r="AE173" s="37" t="str">
        <f aca="false">IF(K173=1,CONCATENATE(N173," ",1),"")</f>
        <v/>
      </c>
    </row>
    <row r="174" customFormat="false" ht="32.25" hidden="false" customHeight="true" outlineLevel="0" collapsed="false">
      <c r="A174" s="21" t="str">
        <f aca="false">IF(J174="","",J174)</f>
        <v>ERRORI / ANOMALIE</v>
      </c>
      <c r="B174" s="66" t="s">
        <v>1377</v>
      </c>
      <c r="C174" s="44" t="s">
        <v>1060</v>
      </c>
      <c r="D174" s="42" t="s">
        <v>1061</v>
      </c>
      <c r="E174" s="42"/>
      <c r="F174" s="64" t="s">
        <v>917</v>
      </c>
      <c r="G174" s="42"/>
      <c r="H174" s="42"/>
      <c r="J174" s="20" t="str">
        <f aca="false">IF(AND(K174="",L174="",N174=""),"",IF(OR(K174=1,L174=1),"ERRORI / ANOMALIE","OK"))</f>
        <v>ERRORI / ANOMALIE</v>
      </c>
      <c r="K174" s="20" t="str">
        <f aca="false">IF(N174="","",IF(SUM(Q174:AA174)&gt;0,1,""))</f>
        <v/>
      </c>
      <c r="L174" s="20" t="n">
        <f aca="false">IF(N174="","",IF(_xlfn.IFNA(VLOOKUP(CONCATENATE(N174," ",1),Lotti!AS$7:AT$601,2,0),1)=1,"",1))</f>
        <v>1</v>
      </c>
      <c r="N174" s="36" t="str">
        <f aca="false">TRIM(B174)</f>
        <v>L165</v>
      </c>
      <c r="O174" s="36"/>
      <c r="P174" s="36" t="str">
        <f aca="false">IF(K174="","",1)</f>
        <v/>
      </c>
      <c r="Q174" s="36" t="n">
        <f aca="false">IF(N174="","",_xlfn.IFNA(VLOOKUP(N174,Lotti!C$7:D$1000,2,0),1))</f>
        <v>0</v>
      </c>
      <c r="S174" s="36" t="str">
        <f aca="false">IF(N174="","",IF(OR(AND(E174="",LEN(TRIM(D174))&lt;&gt;11,LEN(TRIM(D174))&lt;&gt;16),AND(D174="",E174=""),AND(D174&lt;&gt;"",E174&lt;&gt;"")),1,""))</f>
        <v/>
      </c>
      <c r="U174" s="36" t="str">
        <f aca="false">IF(N174="","",IF(C174="",1,""))</f>
        <v/>
      </c>
      <c r="V174" s="36" t="n">
        <f aca="false">IF(N174="","",_xlfn.IFNA(VLOOKUP(F174,TabelleFisse!$B$33:$C$34,2,0),1))</f>
        <v>0</v>
      </c>
      <c r="W174" s="36" t="str">
        <f aca="false">IF(N174="","",_xlfn.IFNA(IF(VLOOKUP(CONCATENATE(N174," SI"),AC$10:AC$1203,1,0)=CONCATENATE(N174," SI"),"",1),1))</f>
        <v/>
      </c>
      <c r="Y174" s="36" t="str">
        <f aca="false">IF(OR(N174="",G174=""),"",_xlfn.IFNA(VLOOKUP(H174,TabelleFisse!$B$25:$C$29,2,0),1))</f>
        <v/>
      </c>
      <c r="Z174" s="36" t="str">
        <f aca="false">IF(AND(G174="",H174&lt;&gt;""),1,"")</f>
        <v/>
      </c>
      <c r="AA174" s="36" t="str">
        <f aca="false">IF(N174="","",IF(COUNTIF(AD$10:AD$1203,AD174)=1,1,""))</f>
        <v/>
      </c>
      <c r="AC174" s="37" t="str">
        <f aca="false">IF(N174="","",CONCATENATE(N174," ",F174))</f>
        <v>L165 SI</v>
      </c>
      <c r="AD174" s="37" t="str">
        <f aca="false">IF(OR(N174="",CONCATENATE(G174,H174)=""),"",CONCATENATE(N174," ",G174))</f>
        <v/>
      </c>
      <c r="AE174" s="37" t="str">
        <f aca="false">IF(K174=1,CONCATENATE(N174," ",1),"")</f>
        <v/>
      </c>
    </row>
    <row r="175" customFormat="false" ht="32.25" hidden="false" customHeight="true" outlineLevel="0" collapsed="false">
      <c r="A175" s="21" t="str">
        <f aca="false">IF(J175="","",J175)</f>
        <v>ERRORI / ANOMALIE</v>
      </c>
      <c r="B175" s="66" t="s">
        <v>1378</v>
      </c>
      <c r="C175" s="44" t="s">
        <v>1379</v>
      </c>
      <c r="D175" s="42" t="s">
        <v>1380</v>
      </c>
      <c r="E175" s="42"/>
      <c r="F175" s="64" t="s">
        <v>917</v>
      </c>
      <c r="G175" s="42"/>
      <c r="H175" s="42"/>
      <c r="J175" s="20" t="str">
        <f aca="false">IF(AND(K175="",L175="",N175=""),"",IF(OR(K175=1,L175=1),"ERRORI / ANOMALIE","OK"))</f>
        <v>ERRORI / ANOMALIE</v>
      </c>
      <c r="K175" s="20" t="str">
        <f aca="false">IF(N175="","",IF(SUM(Q175:AA175)&gt;0,1,""))</f>
        <v/>
      </c>
      <c r="L175" s="20" t="n">
        <f aca="false">IF(N175="","",IF(_xlfn.IFNA(VLOOKUP(CONCATENATE(N175," ",1),Lotti!AS$7:AT$601,2,0),1)=1,"",1))</f>
        <v>1</v>
      </c>
      <c r="N175" s="36" t="str">
        <f aca="false">TRIM(B175)</f>
        <v>L166</v>
      </c>
      <c r="O175" s="36"/>
      <c r="P175" s="36" t="str">
        <f aca="false">IF(K175="","",1)</f>
        <v/>
      </c>
      <c r="Q175" s="36" t="n">
        <f aca="false">IF(N175="","",_xlfn.IFNA(VLOOKUP(N175,Lotti!C$7:D$1000,2,0),1))</f>
        <v>0</v>
      </c>
      <c r="S175" s="36" t="str">
        <f aca="false">IF(N175="","",IF(OR(AND(E175="",LEN(TRIM(D175))&lt;&gt;11,LEN(TRIM(D175))&lt;&gt;16),AND(D175="",E175=""),AND(D175&lt;&gt;"",E175&lt;&gt;"")),1,""))</f>
        <v/>
      </c>
      <c r="U175" s="36" t="str">
        <f aca="false">IF(N175="","",IF(C175="",1,""))</f>
        <v/>
      </c>
      <c r="V175" s="36" t="n">
        <f aca="false">IF(N175="","",_xlfn.IFNA(VLOOKUP(F175,TabelleFisse!$B$33:$C$34,2,0),1))</f>
        <v>0</v>
      </c>
      <c r="W175" s="36" t="str">
        <f aca="false">IF(N175="","",_xlfn.IFNA(IF(VLOOKUP(CONCATENATE(N175," SI"),AC$10:AC$1203,1,0)=CONCATENATE(N175," SI"),"",1),1))</f>
        <v/>
      </c>
      <c r="Y175" s="36" t="str">
        <f aca="false">IF(OR(N175="",G175=""),"",_xlfn.IFNA(VLOOKUP(H175,TabelleFisse!$B$25:$C$29,2,0),1))</f>
        <v/>
      </c>
      <c r="Z175" s="36" t="str">
        <f aca="false">IF(AND(G175="",H175&lt;&gt;""),1,"")</f>
        <v/>
      </c>
      <c r="AA175" s="36" t="str">
        <f aca="false">IF(N175="","",IF(COUNTIF(AD$10:AD$1203,AD175)=1,1,""))</f>
        <v/>
      </c>
      <c r="AC175" s="37" t="str">
        <f aca="false">IF(N175="","",CONCATENATE(N175," ",F175))</f>
        <v>L166 SI</v>
      </c>
      <c r="AD175" s="37" t="str">
        <f aca="false">IF(OR(N175="",CONCATENATE(G175,H175)=""),"",CONCATENATE(N175," ",G175))</f>
        <v/>
      </c>
      <c r="AE175" s="37" t="str">
        <f aca="false">IF(K175=1,CONCATENATE(N175," ",1),"")</f>
        <v/>
      </c>
    </row>
    <row r="176" customFormat="false" ht="32.25" hidden="false" customHeight="true" outlineLevel="0" collapsed="false">
      <c r="A176" s="21" t="str">
        <f aca="false">IF(J176="","",J176)</f>
        <v>ERRORI / ANOMALIE</v>
      </c>
      <c r="B176" s="66" t="s">
        <v>1381</v>
      </c>
      <c r="C176" s="44" t="s">
        <v>1188</v>
      </c>
      <c r="D176" s="42" t="s">
        <v>1189</v>
      </c>
      <c r="E176" s="42"/>
      <c r="F176" s="64" t="s">
        <v>917</v>
      </c>
      <c r="G176" s="42"/>
      <c r="H176" s="42"/>
      <c r="J176" s="20" t="str">
        <f aca="false">IF(AND(K176="",L176="",N176=""),"",IF(OR(K176=1,L176=1),"ERRORI / ANOMALIE","OK"))</f>
        <v>ERRORI / ANOMALIE</v>
      </c>
      <c r="K176" s="20" t="str">
        <f aca="false">IF(N176="","",IF(SUM(Q176:AA176)&gt;0,1,""))</f>
        <v/>
      </c>
      <c r="L176" s="20" t="n">
        <f aca="false">IF(N176="","",IF(_xlfn.IFNA(VLOOKUP(CONCATENATE(N176," ",1),Lotti!AS$7:AT$601,2,0),1)=1,"",1))</f>
        <v>1</v>
      </c>
      <c r="N176" s="36" t="str">
        <f aca="false">TRIM(B176)</f>
        <v>L167</v>
      </c>
      <c r="O176" s="36"/>
      <c r="P176" s="36" t="str">
        <f aca="false">IF(K176="","",1)</f>
        <v/>
      </c>
      <c r="Q176" s="36" t="n">
        <f aca="false">IF(N176="","",_xlfn.IFNA(VLOOKUP(N176,Lotti!C$7:D$1000,2,0),1))</f>
        <v>0</v>
      </c>
      <c r="S176" s="36" t="str">
        <f aca="false">IF(N176="","",IF(OR(AND(E176="",LEN(TRIM(D176))&lt;&gt;11,LEN(TRIM(D176))&lt;&gt;16),AND(D176="",E176=""),AND(D176&lt;&gt;"",E176&lt;&gt;"")),1,""))</f>
        <v/>
      </c>
      <c r="U176" s="36" t="str">
        <f aca="false">IF(N176="","",IF(C176="",1,""))</f>
        <v/>
      </c>
      <c r="V176" s="36" t="n">
        <f aca="false">IF(N176="","",_xlfn.IFNA(VLOOKUP(F176,TabelleFisse!$B$33:$C$34,2,0),1))</f>
        <v>0</v>
      </c>
      <c r="W176" s="36" t="str">
        <f aca="false">IF(N176="","",_xlfn.IFNA(IF(VLOOKUP(CONCATENATE(N176," SI"),AC$10:AC$1203,1,0)=CONCATENATE(N176," SI"),"",1),1))</f>
        <v/>
      </c>
      <c r="Y176" s="36" t="str">
        <f aca="false">IF(OR(N176="",G176=""),"",_xlfn.IFNA(VLOOKUP(H176,TabelleFisse!$B$25:$C$29,2,0),1))</f>
        <v/>
      </c>
      <c r="Z176" s="36" t="str">
        <f aca="false">IF(AND(G176="",H176&lt;&gt;""),1,"")</f>
        <v/>
      </c>
      <c r="AA176" s="36" t="str">
        <f aca="false">IF(N176="","",IF(COUNTIF(AD$10:AD$1203,AD176)=1,1,""))</f>
        <v/>
      </c>
      <c r="AC176" s="37" t="str">
        <f aca="false">IF(N176="","",CONCATENATE(N176," ",F176))</f>
        <v>L167 SI</v>
      </c>
      <c r="AD176" s="37" t="str">
        <f aca="false">IF(OR(N176="",CONCATENATE(G176,H176)=""),"",CONCATENATE(N176," ",G176))</f>
        <v/>
      </c>
      <c r="AE176" s="37" t="str">
        <f aca="false">IF(K176=1,CONCATENATE(N176," ",1),"")</f>
        <v/>
      </c>
    </row>
    <row r="177" customFormat="false" ht="32.25" hidden="false" customHeight="true" outlineLevel="0" collapsed="false">
      <c r="A177" s="21" t="str">
        <f aca="false">IF(J177="","",J177)</f>
        <v>ERRORI / ANOMALIE</v>
      </c>
      <c r="B177" s="66" t="s">
        <v>1382</v>
      </c>
      <c r="C177" s="44" t="s">
        <v>1383</v>
      </c>
      <c r="D177" s="42" t="s">
        <v>1384</v>
      </c>
      <c r="E177" s="42"/>
      <c r="F177" s="64" t="s">
        <v>917</v>
      </c>
      <c r="G177" s="42"/>
      <c r="H177" s="42"/>
      <c r="J177" s="20" t="str">
        <f aca="false">IF(AND(K177="",L177="",N177=""),"",IF(OR(K177=1,L177=1),"ERRORI / ANOMALIE","OK"))</f>
        <v>ERRORI / ANOMALIE</v>
      </c>
      <c r="K177" s="20" t="str">
        <f aca="false">IF(N177="","",IF(SUM(Q177:AA177)&gt;0,1,""))</f>
        <v/>
      </c>
      <c r="L177" s="20" t="n">
        <f aca="false">IF(N177="","",IF(_xlfn.IFNA(VLOOKUP(CONCATENATE(N177," ",1),Lotti!AS$7:AT$601,2,0),1)=1,"",1))</f>
        <v>1</v>
      </c>
      <c r="N177" s="36" t="str">
        <f aca="false">TRIM(B177)</f>
        <v>L168</v>
      </c>
      <c r="O177" s="36"/>
      <c r="P177" s="36" t="str">
        <f aca="false">IF(K177="","",1)</f>
        <v/>
      </c>
      <c r="Q177" s="36" t="n">
        <f aca="false">IF(N177="","",_xlfn.IFNA(VLOOKUP(N177,Lotti!C$7:D$1000,2,0),1))</f>
        <v>0</v>
      </c>
      <c r="S177" s="36" t="str">
        <f aca="false">IF(N177="","",IF(OR(AND(E177="",LEN(TRIM(D177))&lt;&gt;11,LEN(TRIM(D177))&lt;&gt;16),AND(D177="",E177=""),AND(D177&lt;&gt;"",E177&lt;&gt;"")),1,""))</f>
        <v/>
      </c>
      <c r="U177" s="36" t="str">
        <f aca="false">IF(N177="","",IF(C177="",1,""))</f>
        <v/>
      </c>
      <c r="V177" s="36" t="n">
        <f aca="false">IF(N177="","",_xlfn.IFNA(VLOOKUP(F177,TabelleFisse!$B$33:$C$34,2,0),1))</f>
        <v>0</v>
      </c>
      <c r="W177" s="36" t="str">
        <f aca="false">IF(N177="","",_xlfn.IFNA(IF(VLOOKUP(CONCATENATE(N177," SI"),AC$10:AC$1203,1,0)=CONCATENATE(N177," SI"),"",1),1))</f>
        <v/>
      </c>
      <c r="Y177" s="36" t="str">
        <f aca="false">IF(OR(N177="",G177=""),"",_xlfn.IFNA(VLOOKUP(H177,TabelleFisse!$B$25:$C$29,2,0),1))</f>
        <v/>
      </c>
      <c r="Z177" s="36" t="str">
        <f aca="false">IF(AND(G177="",H177&lt;&gt;""),1,"")</f>
        <v/>
      </c>
      <c r="AA177" s="36" t="str">
        <f aca="false">IF(N177="","",IF(COUNTIF(AD$10:AD$1203,AD177)=1,1,""))</f>
        <v/>
      </c>
      <c r="AC177" s="37" t="str">
        <f aca="false">IF(N177="","",CONCATENATE(N177," ",F177))</f>
        <v>L168 SI</v>
      </c>
      <c r="AD177" s="37" t="str">
        <f aca="false">IF(OR(N177="",CONCATENATE(G177,H177)=""),"",CONCATENATE(N177," ",G177))</f>
        <v/>
      </c>
      <c r="AE177" s="37" t="str">
        <f aca="false">IF(K177=1,CONCATENATE(N177," ",1),"")</f>
        <v/>
      </c>
    </row>
    <row r="178" customFormat="false" ht="32.25" hidden="false" customHeight="true" outlineLevel="0" collapsed="false">
      <c r="A178" s="21" t="str">
        <f aca="false">IF(J178="","",J178)</f>
        <v>ERRORI / ANOMALIE</v>
      </c>
      <c r="B178" s="66" t="s">
        <v>1385</v>
      </c>
      <c r="C178" s="44" t="s">
        <v>1160</v>
      </c>
      <c r="D178" s="28" t="s">
        <v>1161</v>
      </c>
      <c r="E178" s="42"/>
      <c r="F178" s="64" t="s">
        <v>917</v>
      </c>
      <c r="G178" s="42"/>
      <c r="H178" s="42"/>
      <c r="J178" s="20" t="str">
        <f aca="false">IF(AND(K178="",L178="",N178=""),"",IF(OR(K178=1,L178=1),"ERRORI / ANOMALIE","OK"))</f>
        <v>ERRORI / ANOMALIE</v>
      </c>
      <c r="K178" s="20" t="str">
        <f aca="false">IF(N178="","",IF(SUM(Q178:AA178)&gt;0,1,""))</f>
        <v/>
      </c>
      <c r="L178" s="20" t="n">
        <f aca="false">IF(N178="","",IF(_xlfn.IFNA(VLOOKUP(CONCATENATE(N178," ",1),Lotti!AS$7:AT$601,2,0),1)=1,"",1))</f>
        <v>1</v>
      </c>
      <c r="N178" s="36" t="str">
        <f aca="false">TRIM(B178)</f>
        <v>L169</v>
      </c>
      <c r="O178" s="36"/>
      <c r="P178" s="36" t="str">
        <f aca="false">IF(K178="","",1)</f>
        <v/>
      </c>
      <c r="Q178" s="36" t="n">
        <f aca="false">IF(N178="","",_xlfn.IFNA(VLOOKUP(N178,Lotti!C$7:D$1000,2,0),1))</f>
        <v>0</v>
      </c>
      <c r="S178" s="36" t="str">
        <f aca="false">IF(N178="","",IF(OR(AND(E178="",LEN(TRIM(D178))&lt;&gt;11,LEN(TRIM(D178))&lt;&gt;16),AND(D178="",E178=""),AND(D178&lt;&gt;"",E178&lt;&gt;"")),1,""))</f>
        <v/>
      </c>
      <c r="U178" s="36" t="str">
        <f aca="false">IF(N178="","",IF(C178="",1,""))</f>
        <v/>
      </c>
      <c r="V178" s="36" t="n">
        <f aca="false">IF(N178="","",_xlfn.IFNA(VLOOKUP(F178,TabelleFisse!$B$33:$C$34,2,0),1))</f>
        <v>0</v>
      </c>
      <c r="W178" s="36" t="str">
        <f aca="false">IF(N178="","",_xlfn.IFNA(IF(VLOOKUP(CONCATENATE(N178," SI"),AC$10:AC$1203,1,0)=CONCATENATE(N178," SI"),"",1),1))</f>
        <v/>
      </c>
      <c r="Y178" s="36" t="str">
        <f aca="false">IF(OR(N178="",G178=""),"",_xlfn.IFNA(VLOOKUP(H178,TabelleFisse!$B$25:$C$29,2,0),1))</f>
        <v/>
      </c>
      <c r="Z178" s="36" t="str">
        <f aca="false">IF(AND(G178="",H178&lt;&gt;""),1,"")</f>
        <v/>
      </c>
      <c r="AA178" s="36" t="str">
        <f aca="false">IF(N178="","",IF(COUNTIF(AD$10:AD$1203,AD178)=1,1,""))</f>
        <v/>
      </c>
      <c r="AC178" s="37" t="str">
        <f aca="false">IF(N178="","",CONCATENATE(N178," ",F178))</f>
        <v>L169 SI</v>
      </c>
      <c r="AD178" s="37" t="str">
        <f aca="false">IF(OR(N178="",CONCATENATE(G178,H178)=""),"",CONCATENATE(N178," ",G178))</f>
        <v/>
      </c>
      <c r="AE178" s="37" t="str">
        <f aca="false">IF(K178=1,CONCATENATE(N178," ",1),"")</f>
        <v/>
      </c>
    </row>
    <row r="179" customFormat="false" ht="32.25" hidden="false" customHeight="true" outlineLevel="0" collapsed="false">
      <c r="A179" s="21" t="str">
        <f aca="false">IF(J179="","",J179)</f>
        <v>ERRORI / ANOMALIE</v>
      </c>
      <c r="B179" s="66" t="s">
        <v>1386</v>
      </c>
      <c r="C179" s="44" t="s">
        <v>991</v>
      </c>
      <c r="D179" s="42" t="s">
        <v>992</v>
      </c>
      <c r="E179" s="42"/>
      <c r="F179" s="64" t="s">
        <v>917</v>
      </c>
      <c r="G179" s="42"/>
      <c r="H179" s="42"/>
      <c r="J179" s="20" t="str">
        <f aca="false">IF(AND(K179="",L179="",N179=""),"",IF(OR(K179=1,L179=1),"ERRORI / ANOMALIE","OK"))</f>
        <v>ERRORI / ANOMALIE</v>
      </c>
      <c r="K179" s="20" t="str">
        <f aca="false">IF(N179="","",IF(SUM(Q179:AA179)&gt;0,1,""))</f>
        <v/>
      </c>
      <c r="L179" s="20" t="n">
        <f aca="false">IF(N179="","",IF(_xlfn.IFNA(VLOOKUP(CONCATENATE(N179," ",1),Lotti!AS$7:AT$601,2,0),1)=1,"",1))</f>
        <v>1</v>
      </c>
      <c r="N179" s="36" t="str">
        <f aca="false">TRIM(B179)</f>
        <v>L170</v>
      </c>
      <c r="O179" s="36"/>
      <c r="P179" s="36" t="str">
        <f aca="false">IF(K179="","",1)</f>
        <v/>
      </c>
      <c r="Q179" s="36" t="n">
        <f aca="false">IF(N179="","",_xlfn.IFNA(VLOOKUP(N179,Lotti!C$7:D$1000,2,0),1))</f>
        <v>0</v>
      </c>
      <c r="S179" s="36" t="str">
        <f aca="false">IF(N179="","",IF(OR(AND(E179="",LEN(TRIM(D179))&lt;&gt;11,LEN(TRIM(D179))&lt;&gt;16),AND(D179="",E179=""),AND(D179&lt;&gt;"",E179&lt;&gt;"")),1,""))</f>
        <v/>
      </c>
      <c r="U179" s="36" t="str">
        <f aca="false">IF(N179="","",IF(C179="",1,""))</f>
        <v/>
      </c>
      <c r="V179" s="36" t="n">
        <f aca="false">IF(N179="","",_xlfn.IFNA(VLOOKUP(F179,TabelleFisse!$B$33:$C$34,2,0),1))</f>
        <v>0</v>
      </c>
      <c r="W179" s="36" t="str">
        <f aca="false">IF(N179="","",_xlfn.IFNA(IF(VLOOKUP(CONCATENATE(N179," SI"),AC$10:AC$1203,1,0)=CONCATENATE(N179," SI"),"",1),1))</f>
        <v/>
      </c>
      <c r="Y179" s="36" t="str">
        <f aca="false">IF(OR(N179="",G179=""),"",_xlfn.IFNA(VLOOKUP(H179,TabelleFisse!$B$25:$C$29,2,0),1))</f>
        <v/>
      </c>
      <c r="Z179" s="36" t="str">
        <f aca="false">IF(AND(G179="",H179&lt;&gt;""),1,"")</f>
        <v/>
      </c>
      <c r="AA179" s="36" t="str">
        <f aca="false">IF(N179="","",IF(COUNTIF(AD$10:AD$1203,AD179)=1,1,""))</f>
        <v/>
      </c>
      <c r="AC179" s="37" t="str">
        <f aca="false">IF(N179="","",CONCATENATE(N179," ",F179))</f>
        <v>L170 SI</v>
      </c>
      <c r="AD179" s="37" t="str">
        <f aca="false">IF(OR(N179="",CONCATENATE(G179,H179)=""),"",CONCATENATE(N179," ",G179))</f>
        <v/>
      </c>
      <c r="AE179" s="37" t="str">
        <f aca="false">IF(K179=1,CONCATENATE(N179," ",1),"")</f>
        <v/>
      </c>
    </row>
    <row r="180" customFormat="false" ht="32.25" hidden="false" customHeight="true" outlineLevel="0" collapsed="false">
      <c r="A180" s="21" t="str">
        <f aca="false">IF(J180="","",J180)</f>
        <v>ERRORI / ANOMALIE</v>
      </c>
      <c r="B180" s="66" t="s">
        <v>1387</v>
      </c>
      <c r="C180" s="44" t="s">
        <v>1388</v>
      </c>
      <c r="D180" s="42" t="s">
        <v>1389</v>
      </c>
      <c r="E180" s="42"/>
      <c r="F180" s="64" t="s">
        <v>917</v>
      </c>
      <c r="G180" s="42"/>
      <c r="H180" s="42"/>
      <c r="J180" s="20" t="str">
        <f aca="false">IF(AND(K180="",L180="",N180=""),"",IF(OR(K180=1,L180=1),"ERRORI / ANOMALIE","OK"))</f>
        <v>ERRORI / ANOMALIE</v>
      </c>
      <c r="K180" s="20" t="str">
        <f aca="false">IF(N180="","",IF(SUM(Q180:AA180)&gt;0,1,""))</f>
        <v/>
      </c>
      <c r="L180" s="20" t="n">
        <f aca="false">IF(N180="","",IF(_xlfn.IFNA(VLOOKUP(CONCATENATE(N180," ",1),Lotti!AS$7:AT$601,2,0),1)=1,"",1))</f>
        <v>1</v>
      </c>
      <c r="N180" s="36" t="str">
        <f aca="false">TRIM(B180)</f>
        <v>L171</v>
      </c>
      <c r="O180" s="36"/>
      <c r="P180" s="36" t="str">
        <f aca="false">IF(K180="","",1)</f>
        <v/>
      </c>
      <c r="Q180" s="36" t="n">
        <f aca="false">IF(N180="","",_xlfn.IFNA(VLOOKUP(N180,Lotti!C$7:D$1000,2,0),1))</f>
        <v>0</v>
      </c>
      <c r="S180" s="36" t="str">
        <f aca="false">IF(N180="","",IF(OR(AND(E180="",LEN(TRIM(D180))&lt;&gt;11,LEN(TRIM(D180))&lt;&gt;16),AND(D180="",E180=""),AND(D180&lt;&gt;"",E180&lt;&gt;"")),1,""))</f>
        <v/>
      </c>
      <c r="U180" s="36" t="str">
        <f aca="false">IF(N180="","",IF(C180="",1,""))</f>
        <v/>
      </c>
      <c r="V180" s="36" t="n">
        <f aca="false">IF(N180="","",_xlfn.IFNA(VLOOKUP(F180,TabelleFisse!$B$33:$C$34,2,0),1))</f>
        <v>0</v>
      </c>
      <c r="W180" s="36" t="str">
        <f aca="false">IF(N180="","",_xlfn.IFNA(IF(VLOOKUP(CONCATENATE(N180," SI"),AC$10:AC$1203,1,0)=CONCATENATE(N180," SI"),"",1),1))</f>
        <v/>
      </c>
      <c r="Y180" s="36" t="str">
        <f aca="false">IF(OR(N180="",G180=""),"",_xlfn.IFNA(VLOOKUP(H180,TabelleFisse!$B$25:$C$29,2,0),1))</f>
        <v/>
      </c>
      <c r="Z180" s="36" t="str">
        <f aca="false">IF(AND(G180="",H180&lt;&gt;""),1,"")</f>
        <v/>
      </c>
      <c r="AA180" s="36" t="str">
        <f aca="false">IF(N180="","",IF(COUNTIF(AD$10:AD$1203,AD180)=1,1,""))</f>
        <v/>
      </c>
      <c r="AC180" s="37" t="str">
        <f aca="false">IF(N180="","",CONCATENATE(N180," ",F180))</f>
        <v>L171 SI</v>
      </c>
      <c r="AD180" s="37" t="str">
        <f aca="false">IF(OR(N180="",CONCATENATE(G180,H180)=""),"",CONCATENATE(N180," ",G180))</f>
        <v/>
      </c>
      <c r="AE180" s="37" t="str">
        <f aca="false">IF(K180=1,CONCATENATE(N180," ",1),"")</f>
        <v/>
      </c>
    </row>
    <row r="181" customFormat="false" ht="32.25" hidden="false" customHeight="true" outlineLevel="0" collapsed="false">
      <c r="A181" s="21" t="str">
        <f aca="false">IF(J181="","",J181)</f>
        <v>ERRORI / ANOMALIE</v>
      </c>
      <c r="B181" s="66" t="s">
        <v>1390</v>
      </c>
      <c r="C181" s="44" t="s">
        <v>1391</v>
      </c>
      <c r="D181" s="42" t="s">
        <v>1392</v>
      </c>
      <c r="E181" s="42"/>
      <c r="F181" s="64" t="s">
        <v>917</v>
      </c>
      <c r="G181" s="42"/>
      <c r="H181" s="42"/>
      <c r="J181" s="20" t="str">
        <f aca="false">IF(AND(K181="",L181="",N181=""),"",IF(OR(K181=1,L181=1),"ERRORI / ANOMALIE","OK"))</f>
        <v>ERRORI / ANOMALIE</v>
      </c>
      <c r="K181" s="20" t="str">
        <f aca="false">IF(N181="","",IF(SUM(Q181:AA181)&gt;0,1,""))</f>
        <v/>
      </c>
      <c r="L181" s="20" t="n">
        <f aca="false">IF(N181="","",IF(_xlfn.IFNA(VLOOKUP(CONCATENATE(N181," ",1),Lotti!AS$7:AT$601,2,0),1)=1,"",1))</f>
        <v>1</v>
      </c>
      <c r="N181" s="36" t="str">
        <f aca="false">TRIM(B181)</f>
        <v>L172</v>
      </c>
      <c r="O181" s="36"/>
      <c r="P181" s="36" t="str">
        <f aca="false">IF(K181="","",1)</f>
        <v/>
      </c>
      <c r="Q181" s="36" t="n">
        <f aca="false">IF(N181="","",_xlfn.IFNA(VLOOKUP(N181,Lotti!C$7:D$1000,2,0),1))</f>
        <v>0</v>
      </c>
      <c r="S181" s="36" t="str">
        <f aca="false">IF(N181="","",IF(OR(AND(E181="",LEN(TRIM(D181))&lt;&gt;11,LEN(TRIM(D181))&lt;&gt;16),AND(D181="",E181=""),AND(D181&lt;&gt;"",E181&lt;&gt;"")),1,""))</f>
        <v/>
      </c>
      <c r="U181" s="36" t="str">
        <f aca="false">IF(N181="","",IF(C181="",1,""))</f>
        <v/>
      </c>
      <c r="V181" s="36" t="n">
        <f aca="false">IF(N181="","",_xlfn.IFNA(VLOOKUP(F181,TabelleFisse!$B$33:$C$34,2,0),1))</f>
        <v>0</v>
      </c>
      <c r="W181" s="36" t="str">
        <f aca="false">IF(N181="","",_xlfn.IFNA(IF(VLOOKUP(CONCATENATE(N181," SI"),AC$10:AC$1203,1,0)=CONCATENATE(N181," SI"),"",1),1))</f>
        <v/>
      </c>
      <c r="Y181" s="36" t="str">
        <f aca="false">IF(OR(N181="",G181=""),"",_xlfn.IFNA(VLOOKUP(H181,TabelleFisse!$B$25:$C$29,2,0),1))</f>
        <v/>
      </c>
      <c r="Z181" s="36" t="str">
        <f aca="false">IF(AND(G181="",H181&lt;&gt;""),1,"")</f>
        <v/>
      </c>
      <c r="AA181" s="36" t="str">
        <f aca="false">IF(N181="","",IF(COUNTIF(AD$10:AD$1203,AD181)=1,1,""))</f>
        <v/>
      </c>
      <c r="AC181" s="37" t="str">
        <f aca="false">IF(N181="","",CONCATENATE(N181," ",F181))</f>
        <v>L172 SI</v>
      </c>
      <c r="AD181" s="37" t="str">
        <f aca="false">IF(OR(N181="",CONCATENATE(G181,H181)=""),"",CONCATENATE(N181," ",G181))</f>
        <v/>
      </c>
      <c r="AE181" s="37" t="str">
        <f aca="false">IF(K181=1,CONCATENATE(N181," ",1),"")</f>
        <v/>
      </c>
    </row>
    <row r="182" customFormat="false" ht="32.25" hidden="false" customHeight="true" outlineLevel="0" collapsed="false">
      <c r="A182" s="21" t="str">
        <f aca="false">IF(J182="","",J182)</f>
        <v>ERRORI / ANOMALIE</v>
      </c>
      <c r="B182" s="66" t="s">
        <v>1393</v>
      </c>
      <c r="C182" s="44" t="s">
        <v>1134</v>
      </c>
      <c r="D182" s="42" t="s">
        <v>1135</v>
      </c>
      <c r="E182" s="42"/>
      <c r="F182" s="64" t="s">
        <v>917</v>
      </c>
      <c r="G182" s="42"/>
      <c r="H182" s="42"/>
      <c r="J182" s="20" t="str">
        <f aca="false">IF(AND(K182="",L182="",N182=""),"",IF(OR(K182=1,L182=1),"ERRORI / ANOMALIE","OK"))</f>
        <v>ERRORI / ANOMALIE</v>
      </c>
      <c r="K182" s="20" t="str">
        <f aca="false">IF(N182="","",IF(SUM(Q182:AA182)&gt;0,1,""))</f>
        <v/>
      </c>
      <c r="L182" s="20" t="n">
        <f aca="false">IF(N182="","",IF(_xlfn.IFNA(VLOOKUP(CONCATENATE(N182," ",1),Lotti!AS$7:AT$601,2,0),1)=1,"",1))</f>
        <v>1</v>
      </c>
      <c r="N182" s="36" t="str">
        <f aca="false">TRIM(B182)</f>
        <v>L173</v>
      </c>
      <c r="O182" s="36"/>
      <c r="P182" s="36" t="str">
        <f aca="false">IF(K182="","",1)</f>
        <v/>
      </c>
      <c r="Q182" s="36" t="n">
        <f aca="false">IF(N182="","",_xlfn.IFNA(VLOOKUP(N182,Lotti!C$7:D$1000,2,0),1))</f>
        <v>0</v>
      </c>
      <c r="S182" s="36" t="str">
        <f aca="false">IF(N182="","",IF(OR(AND(E182="",LEN(TRIM(D182))&lt;&gt;11,LEN(TRIM(D182))&lt;&gt;16),AND(D182="",E182=""),AND(D182&lt;&gt;"",E182&lt;&gt;"")),1,""))</f>
        <v/>
      </c>
      <c r="U182" s="36" t="str">
        <f aca="false">IF(N182="","",IF(C182="",1,""))</f>
        <v/>
      </c>
      <c r="V182" s="36" t="n">
        <f aca="false">IF(N182="","",_xlfn.IFNA(VLOOKUP(F182,TabelleFisse!$B$33:$C$34,2,0),1))</f>
        <v>0</v>
      </c>
      <c r="W182" s="36" t="str">
        <f aca="false">IF(N182="","",_xlfn.IFNA(IF(VLOOKUP(CONCATENATE(N182," SI"),AC$10:AC$1203,1,0)=CONCATENATE(N182," SI"),"",1),1))</f>
        <v/>
      </c>
      <c r="Y182" s="36" t="str">
        <f aca="false">IF(OR(N182="",G182=""),"",_xlfn.IFNA(VLOOKUP(H182,TabelleFisse!$B$25:$C$29,2,0),1))</f>
        <v/>
      </c>
      <c r="Z182" s="36" t="str">
        <f aca="false">IF(AND(G182="",H182&lt;&gt;""),1,"")</f>
        <v/>
      </c>
      <c r="AA182" s="36" t="str">
        <f aca="false">IF(N182="","",IF(COUNTIF(AD$10:AD$1203,AD182)=1,1,""))</f>
        <v/>
      </c>
      <c r="AC182" s="37" t="str">
        <f aca="false">IF(N182="","",CONCATENATE(N182," ",F182))</f>
        <v>L173 SI</v>
      </c>
      <c r="AD182" s="37" t="str">
        <f aca="false">IF(OR(N182="",CONCATENATE(G182,H182)=""),"",CONCATENATE(N182," ",G182))</f>
        <v/>
      </c>
      <c r="AE182" s="37" t="str">
        <f aca="false">IF(K182=1,CONCATENATE(N182," ",1),"")</f>
        <v/>
      </c>
    </row>
    <row r="183" customFormat="false" ht="32.25" hidden="false" customHeight="true" outlineLevel="0" collapsed="false">
      <c r="A183" s="21" t="str">
        <f aca="false">IF(J183="","",J183)</f>
        <v>ERRORI / ANOMALIE</v>
      </c>
      <c r="B183" s="66" t="s">
        <v>1394</v>
      </c>
      <c r="C183" s="44" t="s">
        <v>1201</v>
      </c>
      <c r="D183" s="42" t="s">
        <v>1202</v>
      </c>
      <c r="E183" s="42"/>
      <c r="F183" s="64" t="s">
        <v>917</v>
      </c>
      <c r="G183" s="42"/>
      <c r="H183" s="42"/>
      <c r="J183" s="20" t="str">
        <f aca="false">IF(AND(K183="",L183="",N183=""),"",IF(OR(K183=1,L183=1),"ERRORI / ANOMALIE","OK"))</f>
        <v>ERRORI / ANOMALIE</v>
      </c>
      <c r="K183" s="20" t="str">
        <f aca="false">IF(N183="","",IF(SUM(Q183:AA183)&gt;0,1,""))</f>
        <v/>
      </c>
      <c r="L183" s="20" t="n">
        <f aca="false">IF(N183="","",IF(_xlfn.IFNA(VLOOKUP(CONCATENATE(N183," ",1),Lotti!AS$7:AT$601,2,0),1)=1,"",1))</f>
        <v>1</v>
      </c>
      <c r="N183" s="36" t="str">
        <f aca="false">TRIM(B183)</f>
        <v>L174</v>
      </c>
      <c r="O183" s="36"/>
      <c r="P183" s="36" t="str">
        <f aca="false">IF(K183="","",1)</f>
        <v/>
      </c>
      <c r="Q183" s="36" t="n">
        <f aca="false">IF(N183="","",_xlfn.IFNA(VLOOKUP(N183,Lotti!C$7:D$1000,2,0),1))</f>
        <v>0</v>
      </c>
      <c r="S183" s="36" t="str">
        <f aca="false">IF(N183="","",IF(OR(AND(E183="",LEN(TRIM(D183))&lt;&gt;11,LEN(TRIM(D183))&lt;&gt;16),AND(D183="",E183=""),AND(D183&lt;&gt;"",E183&lt;&gt;"")),1,""))</f>
        <v/>
      </c>
      <c r="U183" s="36" t="str">
        <f aca="false">IF(N183="","",IF(C183="",1,""))</f>
        <v/>
      </c>
      <c r="V183" s="36" t="n">
        <f aca="false">IF(N183="","",_xlfn.IFNA(VLOOKUP(F183,TabelleFisse!$B$33:$C$34,2,0),1))</f>
        <v>0</v>
      </c>
      <c r="W183" s="36" t="str">
        <f aca="false">IF(N183="","",_xlfn.IFNA(IF(VLOOKUP(CONCATENATE(N183," SI"),AC$10:AC$1203,1,0)=CONCATENATE(N183," SI"),"",1),1))</f>
        <v/>
      </c>
      <c r="Y183" s="36" t="str">
        <f aca="false">IF(OR(N183="",G183=""),"",_xlfn.IFNA(VLOOKUP(H183,TabelleFisse!$B$25:$C$29,2,0),1))</f>
        <v/>
      </c>
      <c r="Z183" s="36" t="str">
        <f aca="false">IF(AND(G183="",H183&lt;&gt;""),1,"")</f>
        <v/>
      </c>
      <c r="AA183" s="36" t="str">
        <f aca="false">IF(N183="","",IF(COUNTIF(AD$10:AD$1203,AD183)=1,1,""))</f>
        <v/>
      </c>
      <c r="AC183" s="37" t="str">
        <f aca="false">IF(N183="","",CONCATENATE(N183," ",F183))</f>
        <v>L174 SI</v>
      </c>
      <c r="AD183" s="37" t="str">
        <f aca="false">IF(OR(N183="",CONCATENATE(G183,H183)=""),"",CONCATENATE(N183," ",G183))</f>
        <v/>
      </c>
      <c r="AE183" s="37" t="str">
        <f aca="false">IF(K183=1,CONCATENATE(N183," ",1),"")</f>
        <v/>
      </c>
    </row>
    <row r="184" customFormat="false" ht="32.25" hidden="false" customHeight="true" outlineLevel="0" collapsed="false">
      <c r="A184" s="21" t="str">
        <f aca="false">IF(J184="","",J184)</f>
        <v>ERRORI / ANOMALIE</v>
      </c>
      <c r="B184" s="66" t="s">
        <v>1395</v>
      </c>
      <c r="C184" s="44" t="s">
        <v>1396</v>
      </c>
      <c r="D184" s="42" t="s">
        <v>1397</v>
      </c>
      <c r="E184" s="42"/>
      <c r="F184" s="64" t="s">
        <v>917</v>
      </c>
      <c r="G184" s="42"/>
      <c r="H184" s="42"/>
      <c r="J184" s="20" t="str">
        <f aca="false">IF(AND(K184="",L184="",N184=""),"",IF(OR(K184=1,L184=1),"ERRORI / ANOMALIE","OK"))</f>
        <v>ERRORI / ANOMALIE</v>
      </c>
      <c r="K184" s="20" t="str">
        <f aca="false">IF(N184="","",IF(SUM(Q184:AA184)&gt;0,1,""))</f>
        <v/>
      </c>
      <c r="L184" s="20" t="n">
        <f aca="false">IF(N184="","",IF(_xlfn.IFNA(VLOOKUP(CONCATENATE(N184," ",1),Lotti!AS$7:AT$601,2,0),1)=1,"",1))</f>
        <v>1</v>
      </c>
      <c r="N184" s="36" t="str">
        <f aca="false">TRIM(B184)</f>
        <v>L175</v>
      </c>
      <c r="O184" s="36"/>
      <c r="P184" s="36" t="str">
        <f aca="false">IF(K184="","",1)</f>
        <v/>
      </c>
      <c r="Q184" s="36" t="n">
        <f aca="false">IF(N184="","",_xlfn.IFNA(VLOOKUP(N184,Lotti!C$7:D$1000,2,0),1))</f>
        <v>0</v>
      </c>
      <c r="S184" s="36" t="str">
        <f aca="false">IF(N184="","",IF(OR(AND(E184="",LEN(TRIM(D184))&lt;&gt;11,LEN(TRIM(D184))&lt;&gt;16),AND(D184="",E184=""),AND(D184&lt;&gt;"",E184&lt;&gt;"")),1,""))</f>
        <v/>
      </c>
      <c r="U184" s="36" t="str">
        <f aca="false">IF(N184="","",IF(C184="",1,""))</f>
        <v/>
      </c>
      <c r="V184" s="36" t="n">
        <f aca="false">IF(N184="","",_xlfn.IFNA(VLOOKUP(F184,TabelleFisse!$B$33:$C$34,2,0),1))</f>
        <v>0</v>
      </c>
      <c r="W184" s="36" t="str">
        <f aca="false">IF(N184="","",_xlfn.IFNA(IF(VLOOKUP(CONCATENATE(N184," SI"),AC$10:AC$1203,1,0)=CONCATENATE(N184," SI"),"",1),1))</f>
        <v/>
      </c>
      <c r="Y184" s="36" t="str">
        <f aca="false">IF(OR(N184="",G184=""),"",_xlfn.IFNA(VLOOKUP(H184,TabelleFisse!$B$25:$C$29,2,0),1))</f>
        <v/>
      </c>
      <c r="Z184" s="36" t="str">
        <f aca="false">IF(AND(G184="",H184&lt;&gt;""),1,"")</f>
        <v/>
      </c>
      <c r="AA184" s="36" t="str">
        <f aca="false">IF(N184="","",IF(COUNTIF(AD$10:AD$1203,AD184)=1,1,""))</f>
        <v/>
      </c>
      <c r="AC184" s="37" t="str">
        <f aca="false">IF(N184="","",CONCATENATE(N184," ",F184))</f>
        <v>L175 SI</v>
      </c>
      <c r="AD184" s="37" t="str">
        <f aca="false">IF(OR(N184="",CONCATENATE(G184,H184)=""),"",CONCATENATE(N184," ",G184))</f>
        <v/>
      </c>
      <c r="AE184" s="37" t="str">
        <f aca="false">IF(K184=1,CONCATENATE(N184," ",1),"")</f>
        <v/>
      </c>
    </row>
    <row r="185" customFormat="false" ht="32.25" hidden="false" customHeight="true" outlineLevel="0" collapsed="false">
      <c r="A185" s="21" t="str">
        <f aca="false">IF(J185="","",J185)</f>
        <v>ERRORI / ANOMALIE</v>
      </c>
      <c r="B185" s="66" t="s">
        <v>1398</v>
      </c>
      <c r="C185" s="44" t="s">
        <v>1399</v>
      </c>
      <c r="D185" s="42" t="s">
        <v>1400</v>
      </c>
      <c r="E185" s="42"/>
      <c r="F185" s="64" t="s">
        <v>917</v>
      </c>
      <c r="G185" s="42"/>
      <c r="H185" s="42"/>
      <c r="J185" s="20" t="str">
        <f aca="false">IF(AND(K185="",L185="",N185=""),"",IF(OR(K185=1,L185=1),"ERRORI / ANOMALIE","OK"))</f>
        <v>ERRORI / ANOMALIE</v>
      </c>
      <c r="K185" s="20" t="str">
        <f aca="false">IF(N185="","",IF(SUM(Q185:AA185)&gt;0,1,""))</f>
        <v/>
      </c>
      <c r="L185" s="20" t="n">
        <f aca="false">IF(N185="","",IF(_xlfn.IFNA(VLOOKUP(CONCATENATE(N185," ",1),Lotti!AS$7:AT$601,2,0),1)=1,"",1))</f>
        <v>1</v>
      </c>
      <c r="N185" s="36" t="str">
        <f aca="false">TRIM(B185)</f>
        <v>L176</v>
      </c>
      <c r="O185" s="36"/>
      <c r="P185" s="36" t="str">
        <f aca="false">IF(K185="","",1)</f>
        <v/>
      </c>
      <c r="Q185" s="36" t="n">
        <f aca="false">IF(N185="","",_xlfn.IFNA(VLOOKUP(N185,Lotti!C$7:D$1000,2,0),1))</f>
        <v>0</v>
      </c>
      <c r="S185" s="36" t="str">
        <f aca="false">IF(N185="","",IF(OR(AND(E185="",LEN(TRIM(D185))&lt;&gt;11,LEN(TRIM(D185))&lt;&gt;16),AND(D185="",E185=""),AND(D185&lt;&gt;"",E185&lt;&gt;"")),1,""))</f>
        <v/>
      </c>
      <c r="U185" s="36" t="str">
        <f aca="false">IF(N185="","",IF(C185="",1,""))</f>
        <v/>
      </c>
      <c r="V185" s="36" t="n">
        <f aca="false">IF(N185="","",_xlfn.IFNA(VLOOKUP(F185,TabelleFisse!$B$33:$C$34,2,0),1))</f>
        <v>0</v>
      </c>
      <c r="W185" s="36" t="str">
        <f aca="false">IF(N185="","",_xlfn.IFNA(IF(VLOOKUP(CONCATENATE(N185," SI"),AC$10:AC$1203,1,0)=CONCATENATE(N185," SI"),"",1),1))</f>
        <v/>
      </c>
      <c r="Y185" s="36" t="str">
        <f aca="false">IF(OR(N185="",G185=""),"",_xlfn.IFNA(VLOOKUP(H185,TabelleFisse!$B$25:$C$29,2,0),1))</f>
        <v/>
      </c>
      <c r="Z185" s="36" t="str">
        <f aca="false">IF(AND(G185="",H185&lt;&gt;""),1,"")</f>
        <v/>
      </c>
      <c r="AA185" s="36" t="str">
        <f aca="false">IF(N185="","",IF(COUNTIF(AD$10:AD$1203,AD185)=1,1,""))</f>
        <v/>
      </c>
      <c r="AC185" s="37" t="str">
        <f aca="false">IF(N185="","",CONCATENATE(N185," ",F185))</f>
        <v>L176 SI</v>
      </c>
      <c r="AD185" s="37" t="str">
        <f aca="false">IF(OR(N185="",CONCATENATE(G185,H185)=""),"",CONCATENATE(N185," ",G185))</f>
        <v/>
      </c>
      <c r="AE185" s="37" t="str">
        <f aca="false">IF(K185=1,CONCATENATE(N185," ",1),"")</f>
        <v/>
      </c>
    </row>
    <row r="186" customFormat="false" ht="32.25" hidden="false" customHeight="true" outlineLevel="0" collapsed="false">
      <c r="A186" s="21" t="str">
        <f aca="false">IF(J186="","",J186)</f>
        <v>ERRORI / ANOMALIE</v>
      </c>
      <c r="B186" s="66" t="s">
        <v>1401</v>
      </c>
      <c r="C186" s="44" t="s">
        <v>1402</v>
      </c>
      <c r="D186" s="42" t="s">
        <v>1403</v>
      </c>
      <c r="E186" s="42"/>
      <c r="F186" s="64" t="s">
        <v>917</v>
      </c>
      <c r="G186" s="42"/>
      <c r="H186" s="42"/>
      <c r="J186" s="20" t="str">
        <f aca="false">IF(AND(K186="",L186="",N186=""),"",IF(OR(K186=1,L186=1),"ERRORI / ANOMALIE","OK"))</f>
        <v>ERRORI / ANOMALIE</v>
      </c>
      <c r="K186" s="20" t="str">
        <f aca="false">IF(N186="","",IF(SUM(Q186:AA186)&gt;0,1,""))</f>
        <v/>
      </c>
      <c r="L186" s="20" t="n">
        <f aca="false">IF(N186="","",IF(_xlfn.IFNA(VLOOKUP(CONCATENATE(N186," ",1),Lotti!AS$7:AT$601,2,0),1)=1,"",1))</f>
        <v>1</v>
      </c>
      <c r="N186" s="36" t="str">
        <f aca="false">TRIM(B186)</f>
        <v>L177</v>
      </c>
      <c r="O186" s="36"/>
      <c r="P186" s="36" t="str">
        <f aca="false">IF(K186="","",1)</f>
        <v/>
      </c>
      <c r="Q186" s="36" t="n">
        <f aca="false">IF(N186="","",_xlfn.IFNA(VLOOKUP(N186,Lotti!C$7:D$1000,2,0),1))</f>
        <v>0</v>
      </c>
      <c r="S186" s="36" t="str">
        <f aca="false">IF(N186="","",IF(OR(AND(E186="",LEN(TRIM(D186))&lt;&gt;11,LEN(TRIM(D186))&lt;&gt;16),AND(D186="",E186=""),AND(D186&lt;&gt;"",E186&lt;&gt;"")),1,""))</f>
        <v/>
      </c>
      <c r="U186" s="36" t="str">
        <f aca="false">IF(N186="","",IF(C186="",1,""))</f>
        <v/>
      </c>
      <c r="V186" s="36" t="n">
        <f aca="false">IF(N186="","",_xlfn.IFNA(VLOOKUP(F186,TabelleFisse!$B$33:$C$34,2,0),1))</f>
        <v>0</v>
      </c>
      <c r="W186" s="36" t="str">
        <f aca="false">IF(N186="","",_xlfn.IFNA(IF(VLOOKUP(CONCATENATE(N186," SI"),AC$10:AC$1203,1,0)=CONCATENATE(N186," SI"),"",1),1))</f>
        <v/>
      </c>
      <c r="Y186" s="36" t="str">
        <f aca="false">IF(OR(N186="",G186=""),"",_xlfn.IFNA(VLOOKUP(H186,TabelleFisse!$B$25:$C$29,2,0),1))</f>
        <v/>
      </c>
      <c r="Z186" s="36" t="str">
        <f aca="false">IF(AND(G186="",H186&lt;&gt;""),1,"")</f>
        <v/>
      </c>
      <c r="AA186" s="36" t="str">
        <f aca="false">IF(N186="","",IF(COUNTIF(AD$10:AD$1203,AD186)=1,1,""))</f>
        <v/>
      </c>
      <c r="AC186" s="37" t="str">
        <f aca="false">IF(N186="","",CONCATENATE(N186," ",F186))</f>
        <v>L177 SI</v>
      </c>
      <c r="AD186" s="37" t="str">
        <f aca="false">IF(OR(N186="",CONCATENATE(G186,H186)=""),"",CONCATENATE(N186," ",G186))</f>
        <v/>
      </c>
      <c r="AE186" s="37" t="str">
        <f aca="false">IF(K186=1,CONCATENATE(N186," ",1),"")</f>
        <v/>
      </c>
    </row>
    <row r="187" customFormat="false" ht="32.25" hidden="false" customHeight="true" outlineLevel="0" collapsed="false">
      <c r="A187" s="21" t="str">
        <f aca="false">IF(J187="","",J187)</f>
        <v>ERRORI / ANOMALIE</v>
      </c>
      <c r="B187" s="66" t="s">
        <v>1404</v>
      </c>
      <c r="C187" s="44" t="s">
        <v>1405</v>
      </c>
      <c r="D187" s="42" t="s">
        <v>1406</v>
      </c>
      <c r="E187" s="42"/>
      <c r="F187" s="64" t="s">
        <v>917</v>
      </c>
      <c r="G187" s="42"/>
      <c r="H187" s="42"/>
      <c r="J187" s="20" t="str">
        <f aca="false">IF(AND(K187="",L187="",N187=""),"",IF(OR(K187=1,L187=1),"ERRORI / ANOMALIE","OK"))</f>
        <v>ERRORI / ANOMALIE</v>
      </c>
      <c r="K187" s="20" t="str">
        <f aca="false">IF(N187="","",IF(SUM(Q187:AA187)&gt;0,1,""))</f>
        <v/>
      </c>
      <c r="L187" s="20" t="n">
        <f aca="false">IF(N187="","",IF(_xlfn.IFNA(VLOOKUP(CONCATENATE(N187," ",1),Lotti!AS$7:AT$601,2,0),1)=1,"",1))</f>
        <v>1</v>
      </c>
      <c r="N187" s="36" t="str">
        <f aca="false">TRIM(B187)</f>
        <v>L178</v>
      </c>
      <c r="O187" s="36"/>
      <c r="P187" s="36" t="str">
        <f aca="false">IF(K187="","",1)</f>
        <v/>
      </c>
      <c r="Q187" s="36" t="n">
        <f aca="false">IF(N187="","",_xlfn.IFNA(VLOOKUP(N187,Lotti!C$7:D$1000,2,0),1))</f>
        <v>0</v>
      </c>
      <c r="S187" s="36" t="str">
        <f aca="false">IF(N187="","",IF(OR(AND(E187="",LEN(TRIM(D187))&lt;&gt;11,LEN(TRIM(D187))&lt;&gt;16),AND(D187="",E187=""),AND(D187&lt;&gt;"",E187&lt;&gt;"")),1,""))</f>
        <v/>
      </c>
      <c r="U187" s="36" t="str">
        <f aca="false">IF(N187="","",IF(C187="",1,""))</f>
        <v/>
      </c>
      <c r="V187" s="36" t="n">
        <f aca="false">IF(N187="","",_xlfn.IFNA(VLOOKUP(F187,TabelleFisse!$B$33:$C$34,2,0),1))</f>
        <v>0</v>
      </c>
      <c r="W187" s="36" t="str">
        <f aca="false">IF(N187="","",_xlfn.IFNA(IF(VLOOKUP(CONCATENATE(N187," SI"),AC$10:AC$1203,1,0)=CONCATENATE(N187," SI"),"",1),1))</f>
        <v/>
      </c>
      <c r="Y187" s="36" t="str">
        <f aca="false">IF(OR(N187="",G187=""),"",_xlfn.IFNA(VLOOKUP(H187,TabelleFisse!$B$25:$C$29,2,0),1))</f>
        <v/>
      </c>
      <c r="Z187" s="36" t="str">
        <f aca="false">IF(AND(G187="",H187&lt;&gt;""),1,"")</f>
        <v/>
      </c>
      <c r="AA187" s="36" t="str">
        <f aca="false">IF(N187="","",IF(COUNTIF(AD$10:AD$1203,AD187)=1,1,""))</f>
        <v/>
      </c>
      <c r="AC187" s="37" t="str">
        <f aca="false">IF(N187="","",CONCATENATE(N187," ",F187))</f>
        <v>L178 SI</v>
      </c>
      <c r="AD187" s="37" t="str">
        <f aca="false">IF(OR(N187="",CONCATENATE(G187,H187)=""),"",CONCATENATE(N187," ",G187))</f>
        <v/>
      </c>
      <c r="AE187" s="37" t="str">
        <f aca="false">IF(K187=1,CONCATENATE(N187," ",1),"")</f>
        <v/>
      </c>
    </row>
    <row r="188" customFormat="false" ht="32.25" hidden="false" customHeight="true" outlineLevel="0" collapsed="false">
      <c r="A188" s="21" t="str">
        <f aca="false">IF(J188="","",J188)</f>
        <v>ERRORI / ANOMALIE</v>
      </c>
      <c r="B188" s="66" t="s">
        <v>1407</v>
      </c>
      <c r="C188" s="44" t="s">
        <v>1408</v>
      </c>
      <c r="D188" s="42" t="s">
        <v>1409</v>
      </c>
      <c r="E188" s="42"/>
      <c r="F188" s="64" t="s">
        <v>917</v>
      </c>
      <c r="G188" s="42"/>
      <c r="H188" s="42"/>
      <c r="J188" s="20" t="str">
        <f aca="false">IF(AND(K188="",L188="",N188=""),"",IF(OR(K188=1,L188=1),"ERRORI / ANOMALIE","OK"))</f>
        <v>ERRORI / ANOMALIE</v>
      </c>
      <c r="K188" s="20" t="str">
        <f aca="false">IF(N188="","",IF(SUM(Q188:AA188)&gt;0,1,""))</f>
        <v/>
      </c>
      <c r="L188" s="20" t="n">
        <f aca="false">IF(N188="","",IF(_xlfn.IFNA(VLOOKUP(CONCATENATE(N188," ",1),Lotti!AS$7:AT$601,2,0),1)=1,"",1))</f>
        <v>1</v>
      </c>
      <c r="N188" s="36" t="str">
        <f aca="false">TRIM(B188)</f>
        <v>L179</v>
      </c>
      <c r="O188" s="36"/>
      <c r="P188" s="36" t="str">
        <f aca="false">IF(K188="","",1)</f>
        <v/>
      </c>
      <c r="Q188" s="36" t="n">
        <f aca="false">IF(N188="","",_xlfn.IFNA(VLOOKUP(N188,Lotti!C$7:D$1000,2,0),1))</f>
        <v>0</v>
      </c>
      <c r="S188" s="36" t="str">
        <f aca="false">IF(N188="","",IF(OR(AND(E188="",LEN(TRIM(D188))&lt;&gt;11,LEN(TRIM(D188))&lt;&gt;16),AND(D188="",E188=""),AND(D188&lt;&gt;"",E188&lt;&gt;"")),1,""))</f>
        <v/>
      </c>
      <c r="U188" s="36" t="str">
        <f aca="false">IF(N188="","",IF(C188="",1,""))</f>
        <v/>
      </c>
      <c r="V188" s="36" t="n">
        <f aca="false">IF(N188="","",_xlfn.IFNA(VLOOKUP(F188,TabelleFisse!$B$33:$C$34,2,0),1))</f>
        <v>0</v>
      </c>
      <c r="W188" s="36" t="str">
        <f aca="false">IF(N188="","",_xlfn.IFNA(IF(VLOOKUP(CONCATENATE(N188," SI"),AC$10:AC$1203,1,0)=CONCATENATE(N188," SI"),"",1),1))</f>
        <v/>
      </c>
      <c r="Y188" s="36" t="str">
        <f aca="false">IF(OR(N188="",G188=""),"",_xlfn.IFNA(VLOOKUP(H188,TabelleFisse!$B$25:$C$29,2,0),1))</f>
        <v/>
      </c>
      <c r="Z188" s="36" t="str">
        <f aca="false">IF(AND(G188="",H188&lt;&gt;""),1,"")</f>
        <v/>
      </c>
      <c r="AA188" s="36" t="str">
        <f aca="false">IF(N188="","",IF(COUNTIF(AD$10:AD$1203,AD188)=1,1,""))</f>
        <v/>
      </c>
      <c r="AC188" s="37" t="str">
        <f aca="false">IF(N188="","",CONCATENATE(N188," ",F188))</f>
        <v>L179 SI</v>
      </c>
      <c r="AD188" s="37" t="str">
        <f aca="false">IF(OR(N188="",CONCATENATE(G188,H188)=""),"",CONCATENATE(N188," ",G188))</f>
        <v/>
      </c>
      <c r="AE188" s="37" t="str">
        <f aca="false">IF(K188=1,CONCATENATE(N188," ",1),"")</f>
        <v/>
      </c>
    </row>
    <row r="189" customFormat="false" ht="32.25" hidden="false" customHeight="true" outlineLevel="0" collapsed="false">
      <c r="A189" s="21" t="str">
        <f aca="false">IF(J189="","",J189)</f>
        <v>ERRORI / ANOMALIE</v>
      </c>
      <c r="B189" s="66" t="s">
        <v>1410</v>
      </c>
      <c r="C189" s="44" t="s">
        <v>1411</v>
      </c>
      <c r="D189" s="42" t="s">
        <v>1412</v>
      </c>
      <c r="E189" s="42"/>
      <c r="F189" s="64" t="s">
        <v>917</v>
      </c>
      <c r="G189" s="42"/>
      <c r="H189" s="42"/>
      <c r="J189" s="20" t="str">
        <f aca="false">IF(AND(K189="",L189="",N189=""),"",IF(OR(K189=1,L189=1),"ERRORI / ANOMALIE","OK"))</f>
        <v>ERRORI / ANOMALIE</v>
      </c>
      <c r="K189" s="20" t="str">
        <f aca="false">IF(N189="","",IF(SUM(Q189:AA189)&gt;0,1,""))</f>
        <v/>
      </c>
      <c r="L189" s="20" t="n">
        <f aca="false">IF(N189="","",IF(_xlfn.IFNA(VLOOKUP(CONCATENATE(N189," ",1),Lotti!AS$7:AT$601,2,0),1)=1,"",1))</f>
        <v>1</v>
      </c>
      <c r="N189" s="36" t="str">
        <f aca="false">TRIM(B189)</f>
        <v>L180</v>
      </c>
      <c r="O189" s="36"/>
      <c r="P189" s="36" t="str">
        <f aca="false">IF(K189="","",1)</f>
        <v/>
      </c>
      <c r="Q189" s="36" t="n">
        <f aca="false">IF(N189="","",_xlfn.IFNA(VLOOKUP(N189,Lotti!C$7:D$1000,2,0),1))</f>
        <v>0</v>
      </c>
      <c r="S189" s="36" t="str">
        <f aca="false">IF(N189="","",IF(OR(AND(E189="",LEN(TRIM(D189))&lt;&gt;11,LEN(TRIM(D189))&lt;&gt;16),AND(D189="",E189=""),AND(D189&lt;&gt;"",E189&lt;&gt;"")),1,""))</f>
        <v/>
      </c>
      <c r="U189" s="36" t="str">
        <f aca="false">IF(N189="","",IF(C189="",1,""))</f>
        <v/>
      </c>
      <c r="V189" s="36" t="n">
        <f aca="false">IF(N189="","",_xlfn.IFNA(VLOOKUP(F189,TabelleFisse!$B$33:$C$34,2,0),1))</f>
        <v>0</v>
      </c>
      <c r="W189" s="36" t="str">
        <f aca="false">IF(N189="","",_xlfn.IFNA(IF(VLOOKUP(CONCATENATE(N189," SI"),AC$10:AC$1203,1,0)=CONCATENATE(N189," SI"),"",1),1))</f>
        <v/>
      </c>
      <c r="Y189" s="36" t="str">
        <f aca="false">IF(OR(N189="",G189=""),"",_xlfn.IFNA(VLOOKUP(H189,TabelleFisse!$B$25:$C$29,2,0),1))</f>
        <v/>
      </c>
      <c r="Z189" s="36" t="str">
        <f aca="false">IF(AND(G189="",H189&lt;&gt;""),1,"")</f>
        <v/>
      </c>
      <c r="AA189" s="36" t="str">
        <f aca="false">IF(N189="","",IF(COUNTIF(AD$10:AD$1203,AD189)=1,1,""))</f>
        <v/>
      </c>
      <c r="AC189" s="37" t="str">
        <f aca="false">IF(N189="","",CONCATENATE(N189," ",F189))</f>
        <v>L180 SI</v>
      </c>
      <c r="AD189" s="37" t="str">
        <f aca="false">IF(OR(N189="",CONCATENATE(G189,H189)=""),"",CONCATENATE(N189," ",G189))</f>
        <v/>
      </c>
      <c r="AE189" s="37" t="str">
        <f aca="false">IF(K189=1,CONCATENATE(N189," ",1),"")</f>
        <v/>
      </c>
    </row>
    <row r="190" customFormat="false" ht="32.25" hidden="false" customHeight="true" outlineLevel="0" collapsed="false">
      <c r="A190" s="21" t="str">
        <f aca="false">IF(J190="","",J190)</f>
        <v>ERRORI / ANOMALIE</v>
      </c>
      <c r="B190" s="66" t="s">
        <v>1413</v>
      </c>
      <c r="C190" s="44" t="s">
        <v>1003</v>
      </c>
      <c r="D190" s="42" t="s">
        <v>1004</v>
      </c>
      <c r="E190" s="42"/>
      <c r="F190" s="64" t="s">
        <v>917</v>
      </c>
      <c r="G190" s="42"/>
      <c r="H190" s="42"/>
      <c r="J190" s="20" t="str">
        <f aca="false">IF(AND(K190="",L190="",N190=""),"",IF(OR(K190=1,L190=1),"ERRORI / ANOMALIE","OK"))</f>
        <v>ERRORI / ANOMALIE</v>
      </c>
      <c r="K190" s="20" t="str">
        <f aca="false">IF(N190="","",IF(SUM(Q190:AA190)&gt;0,1,""))</f>
        <v/>
      </c>
      <c r="L190" s="20" t="n">
        <f aca="false">IF(N190="","",IF(_xlfn.IFNA(VLOOKUP(CONCATENATE(N190," ",1),Lotti!AS$7:AT$601,2,0),1)=1,"",1))</f>
        <v>1</v>
      </c>
      <c r="N190" s="36" t="str">
        <f aca="false">TRIM(B190)</f>
        <v>L181</v>
      </c>
      <c r="O190" s="36"/>
      <c r="P190" s="36" t="str">
        <f aca="false">IF(K190="","",1)</f>
        <v/>
      </c>
      <c r="Q190" s="36" t="n">
        <f aca="false">IF(N190="","",_xlfn.IFNA(VLOOKUP(N190,Lotti!C$7:D$1000,2,0),1))</f>
        <v>0</v>
      </c>
      <c r="S190" s="36" t="str">
        <f aca="false">IF(N190="","",IF(OR(AND(E190="",LEN(TRIM(D190))&lt;&gt;11,LEN(TRIM(D190))&lt;&gt;16),AND(D190="",E190=""),AND(D190&lt;&gt;"",E190&lt;&gt;"")),1,""))</f>
        <v/>
      </c>
      <c r="U190" s="36" t="str">
        <f aca="false">IF(N190="","",IF(C190="",1,""))</f>
        <v/>
      </c>
      <c r="V190" s="36" t="n">
        <f aca="false">IF(N190="","",_xlfn.IFNA(VLOOKUP(F190,TabelleFisse!$B$33:$C$34,2,0),1))</f>
        <v>0</v>
      </c>
      <c r="W190" s="36" t="str">
        <f aca="false">IF(N190="","",_xlfn.IFNA(IF(VLOOKUP(CONCATENATE(N190," SI"),AC$10:AC$1203,1,0)=CONCATENATE(N190," SI"),"",1),1))</f>
        <v/>
      </c>
      <c r="Y190" s="36" t="str">
        <f aca="false">IF(OR(N190="",G190=""),"",_xlfn.IFNA(VLOOKUP(H190,TabelleFisse!$B$25:$C$29,2,0),1))</f>
        <v/>
      </c>
      <c r="Z190" s="36" t="str">
        <f aca="false">IF(AND(G190="",H190&lt;&gt;""),1,"")</f>
        <v/>
      </c>
      <c r="AA190" s="36" t="str">
        <f aca="false">IF(N190="","",IF(COUNTIF(AD$10:AD$1203,AD190)=1,1,""))</f>
        <v/>
      </c>
      <c r="AC190" s="37" t="str">
        <f aca="false">IF(N190="","",CONCATENATE(N190," ",F190))</f>
        <v>L181 SI</v>
      </c>
      <c r="AD190" s="37" t="str">
        <f aca="false">IF(OR(N190="",CONCATENATE(G190,H190)=""),"",CONCATENATE(N190," ",G190))</f>
        <v/>
      </c>
      <c r="AE190" s="37" t="str">
        <f aca="false">IF(K190=1,CONCATENATE(N190," ",1),"")</f>
        <v/>
      </c>
    </row>
    <row r="191" customFormat="false" ht="32.25" hidden="false" customHeight="true" outlineLevel="0" collapsed="false">
      <c r="A191" s="21" t="str">
        <f aca="false">IF(J191="","",J191)</f>
        <v>ERRORI / ANOMALIE</v>
      </c>
      <c r="B191" s="66" t="s">
        <v>1414</v>
      </c>
      <c r="C191" s="44" t="s">
        <v>1367</v>
      </c>
      <c r="D191" s="42" t="s">
        <v>1368</v>
      </c>
      <c r="E191" s="42"/>
      <c r="F191" s="64" t="s">
        <v>917</v>
      </c>
      <c r="G191" s="42"/>
      <c r="H191" s="42"/>
      <c r="J191" s="20" t="str">
        <f aca="false">IF(AND(K191="",L191="",N191=""),"",IF(OR(K191=1,L191=1),"ERRORI / ANOMALIE","OK"))</f>
        <v>ERRORI / ANOMALIE</v>
      </c>
      <c r="K191" s="20" t="str">
        <f aca="false">IF(N191="","",IF(SUM(Q191:AA191)&gt;0,1,""))</f>
        <v/>
      </c>
      <c r="L191" s="20" t="n">
        <f aca="false">IF(N191="","",IF(_xlfn.IFNA(VLOOKUP(CONCATENATE(N191," ",1),Lotti!AS$7:AT$601,2,0),1)=1,"",1))</f>
        <v>1</v>
      </c>
      <c r="N191" s="36" t="str">
        <f aca="false">TRIM(B191)</f>
        <v>L182</v>
      </c>
      <c r="O191" s="36"/>
      <c r="P191" s="36" t="str">
        <f aca="false">IF(K191="","",1)</f>
        <v/>
      </c>
      <c r="Q191" s="36" t="n">
        <f aca="false">IF(N191="","",_xlfn.IFNA(VLOOKUP(N191,Lotti!C$7:D$1000,2,0),1))</f>
        <v>0</v>
      </c>
      <c r="S191" s="36" t="str">
        <f aca="false">IF(N191="","",IF(OR(AND(E191="",LEN(TRIM(D191))&lt;&gt;11,LEN(TRIM(D191))&lt;&gt;16),AND(D191="",E191=""),AND(D191&lt;&gt;"",E191&lt;&gt;"")),1,""))</f>
        <v/>
      </c>
      <c r="U191" s="36" t="str">
        <f aca="false">IF(N191="","",IF(C191="",1,""))</f>
        <v/>
      </c>
      <c r="V191" s="36" t="n">
        <f aca="false">IF(N191="","",_xlfn.IFNA(VLOOKUP(F191,TabelleFisse!$B$33:$C$34,2,0),1))</f>
        <v>0</v>
      </c>
      <c r="W191" s="36" t="str">
        <f aca="false">IF(N191="","",_xlfn.IFNA(IF(VLOOKUP(CONCATENATE(N191," SI"),AC$10:AC$1203,1,0)=CONCATENATE(N191," SI"),"",1),1))</f>
        <v/>
      </c>
      <c r="Y191" s="36" t="str">
        <f aca="false">IF(OR(N191="",G191=""),"",_xlfn.IFNA(VLOOKUP(H191,TabelleFisse!$B$25:$C$29,2,0),1))</f>
        <v/>
      </c>
      <c r="Z191" s="36" t="str">
        <f aca="false">IF(AND(G191="",H191&lt;&gt;""),1,"")</f>
        <v/>
      </c>
      <c r="AA191" s="36" t="str">
        <f aca="false">IF(N191="","",IF(COUNTIF(AD$10:AD$1203,AD191)=1,1,""))</f>
        <v/>
      </c>
      <c r="AC191" s="37" t="str">
        <f aca="false">IF(N191="","",CONCATENATE(N191," ",F191))</f>
        <v>L182 SI</v>
      </c>
      <c r="AD191" s="37" t="str">
        <f aca="false">IF(OR(N191="",CONCATENATE(G191,H191)=""),"",CONCATENATE(N191," ",G191))</f>
        <v/>
      </c>
      <c r="AE191" s="37" t="str">
        <f aca="false">IF(K191=1,CONCATENATE(N191," ",1),"")</f>
        <v/>
      </c>
    </row>
    <row r="192" customFormat="false" ht="32.25" hidden="false" customHeight="true" outlineLevel="0" collapsed="false">
      <c r="A192" s="21" t="str">
        <f aca="false">IF(J192="","",J192)</f>
        <v>ERRORI / ANOMALIE</v>
      </c>
      <c r="B192" s="66" t="s">
        <v>1415</v>
      </c>
      <c r="C192" s="44" t="s">
        <v>1416</v>
      </c>
      <c r="D192" s="42" t="s">
        <v>1417</v>
      </c>
      <c r="E192" s="42"/>
      <c r="F192" s="64" t="s">
        <v>917</v>
      </c>
      <c r="G192" s="42"/>
      <c r="H192" s="42"/>
      <c r="J192" s="20" t="str">
        <f aca="false">IF(AND(K192="",L192="",N192=""),"",IF(OR(K192=1,L192=1),"ERRORI / ANOMALIE","OK"))</f>
        <v>ERRORI / ANOMALIE</v>
      </c>
      <c r="K192" s="20" t="str">
        <f aca="false">IF(N192="","",IF(SUM(Q192:AA192)&gt;0,1,""))</f>
        <v/>
      </c>
      <c r="L192" s="20" t="n">
        <f aca="false">IF(N192="","",IF(_xlfn.IFNA(VLOOKUP(CONCATENATE(N192," ",1),Lotti!AS$7:AT$601,2,0),1)=1,"",1))</f>
        <v>1</v>
      </c>
      <c r="N192" s="36" t="str">
        <f aca="false">TRIM(B192)</f>
        <v>L183</v>
      </c>
      <c r="O192" s="36"/>
      <c r="P192" s="36" t="str">
        <f aca="false">IF(K192="","",1)</f>
        <v/>
      </c>
      <c r="Q192" s="36" t="n">
        <f aca="false">IF(N192="","",_xlfn.IFNA(VLOOKUP(N192,Lotti!C$7:D$1000,2,0),1))</f>
        <v>0</v>
      </c>
      <c r="S192" s="36" t="str">
        <f aca="false">IF(N192="","",IF(OR(AND(E192="",LEN(TRIM(D192))&lt;&gt;11,LEN(TRIM(D192))&lt;&gt;16),AND(D192="",E192=""),AND(D192&lt;&gt;"",E192&lt;&gt;"")),1,""))</f>
        <v/>
      </c>
      <c r="U192" s="36" t="str">
        <f aca="false">IF(N192="","",IF(C192="",1,""))</f>
        <v/>
      </c>
      <c r="V192" s="36" t="n">
        <f aca="false">IF(N192="","",_xlfn.IFNA(VLOOKUP(F192,TabelleFisse!$B$33:$C$34,2,0),1))</f>
        <v>0</v>
      </c>
      <c r="W192" s="36" t="str">
        <f aca="false">IF(N192="","",_xlfn.IFNA(IF(VLOOKUP(CONCATENATE(N192," SI"),AC$10:AC$1203,1,0)=CONCATENATE(N192," SI"),"",1),1))</f>
        <v/>
      </c>
      <c r="Y192" s="36" t="str">
        <f aca="false">IF(OR(N192="",G192=""),"",_xlfn.IFNA(VLOOKUP(H192,TabelleFisse!$B$25:$C$29,2,0),1))</f>
        <v/>
      </c>
      <c r="Z192" s="36" t="str">
        <f aca="false">IF(AND(G192="",H192&lt;&gt;""),1,"")</f>
        <v/>
      </c>
      <c r="AA192" s="36" t="str">
        <f aca="false">IF(N192="","",IF(COUNTIF(AD$10:AD$1203,AD192)=1,1,""))</f>
        <v/>
      </c>
      <c r="AC192" s="37" t="str">
        <f aca="false">IF(N192="","",CONCATENATE(N192," ",F192))</f>
        <v>L183 SI</v>
      </c>
      <c r="AD192" s="37" t="str">
        <f aca="false">IF(OR(N192="",CONCATENATE(G192,H192)=""),"",CONCATENATE(N192," ",G192))</f>
        <v/>
      </c>
      <c r="AE192" s="37" t="str">
        <f aca="false">IF(K192=1,CONCATENATE(N192," ",1),"")</f>
        <v/>
      </c>
    </row>
    <row r="193" customFormat="false" ht="32.25" hidden="false" customHeight="true" outlineLevel="0" collapsed="false">
      <c r="A193" s="21" t="str">
        <f aca="false">IF(J193="","",J193)</f>
        <v>ERRORI / ANOMALIE</v>
      </c>
      <c r="B193" s="66" t="s">
        <v>1418</v>
      </c>
      <c r="C193" s="44" t="s">
        <v>1194</v>
      </c>
      <c r="D193" s="42" t="s">
        <v>1195</v>
      </c>
      <c r="E193" s="42"/>
      <c r="F193" s="64" t="s">
        <v>917</v>
      </c>
      <c r="G193" s="42"/>
      <c r="H193" s="42"/>
      <c r="J193" s="20" t="str">
        <f aca="false">IF(AND(K193="",L193="",N193=""),"",IF(OR(K193=1,L193=1),"ERRORI / ANOMALIE","OK"))</f>
        <v>ERRORI / ANOMALIE</v>
      </c>
      <c r="K193" s="20" t="str">
        <f aca="false">IF(N193="","",IF(SUM(Q193:AA193)&gt;0,1,""))</f>
        <v/>
      </c>
      <c r="L193" s="20" t="n">
        <f aca="false">IF(N193="","",IF(_xlfn.IFNA(VLOOKUP(CONCATENATE(N193," ",1),Lotti!AS$7:AT$601,2,0),1)=1,"",1))</f>
        <v>1</v>
      </c>
      <c r="N193" s="36" t="str">
        <f aca="false">TRIM(B193)</f>
        <v>L184</v>
      </c>
      <c r="O193" s="36"/>
      <c r="P193" s="36" t="str">
        <f aca="false">IF(K193="","",1)</f>
        <v/>
      </c>
      <c r="Q193" s="36" t="n">
        <f aca="false">IF(N193="","",_xlfn.IFNA(VLOOKUP(N193,Lotti!C$7:D$1000,2,0),1))</f>
        <v>0</v>
      </c>
      <c r="S193" s="36" t="str">
        <f aca="false">IF(N193="","",IF(OR(AND(E193="",LEN(TRIM(D193))&lt;&gt;11,LEN(TRIM(D193))&lt;&gt;16),AND(D193="",E193=""),AND(D193&lt;&gt;"",E193&lt;&gt;"")),1,""))</f>
        <v/>
      </c>
      <c r="U193" s="36" t="str">
        <f aca="false">IF(N193="","",IF(C193="",1,""))</f>
        <v/>
      </c>
      <c r="V193" s="36" t="n">
        <f aca="false">IF(N193="","",_xlfn.IFNA(VLOOKUP(F193,TabelleFisse!$B$33:$C$34,2,0),1))</f>
        <v>0</v>
      </c>
      <c r="W193" s="36" t="str">
        <f aca="false">IF(N193="","",_xlfn.IFNA(IF(VLOOKUP(CONCATENATE(N193," SI"),AC$10:AC$1203,1,0)=CONCATENATE(N193," SI"),"",1),1))</f>
        <v/>
      </c>
      <c r="Y193" s="36" t="str">
        <f aca="false">IF(OR(N193="",G193=""),"",_xlfn.IFNA(VLOOKUP(H193,TabelleFisse!$B$25:$C$29,2,0),1))</f>
        <v/>
      </c>
      <c r="Z193" s="36" t="str">
        <f aca="false">IF(AND(G193="",H193&lt;&gt;""),1,"")</f>
        <v/>
      </c>
      <c r="AA193" s="36" t="str">
        <f aca="false">IF(N193="","",IF(COUNTIF(AD$10:AD$1203,AD193)=1,1,""))</f>
        <v/>
      </c>
      <c r="AC193" s="37" t="str">
        <f aca="false">IF(N193="","",CONCATENATE(N193," ",F193))</f>
        <v>L184 SI</v>
      </c>
      <c r="AD193" s="37" t="str">
        <f aca="false">IF(OR(N193="",CONCATENATE(G193,H193)=""),"",CONCATENATE(N193," ",G193))</f>
        <v/>
      </c>
      <c r="AE193" s="37" t="str">
        <f aca="false">IF(K193=1,CONCATENATE(N193," ",1),"")</f>
        <v/>
      </c>
    </row>
    <row r="194" customFormat="false" ht="32.25" hidden="false" customHeight="true" outlineLevel="0" collapsed="false">
      <c r="A194" s="21" t="str">
        <f aca="false">IF(J194="","",J194)</f>
        <v>ERRORI / ANOMALIE</v>
      </c>
      <c r="B194" s="66" t="s">
        <v>1419</v>
      </c>
      <c r="C194" s="44" t="s">
        <v>1420</v>
      </c>
      <c r="D194" s="42" t="s">
        <v>1421</v>
      </c>
      <c r="E194" s="42"/>
      <c r="F194" s="64" t="s">
        <v>917</v>
      </c>
      <c r="G194" s="42"/>
      <c r="H194" s="42"/>
      <c r="J194" s="20" t="str">
        <f aca="false">IF(AND(K194="",L194="",N194=""),"",IF(OR(K194=1,L194=1),"ERRORI / ANOMALIE","OK"))</f>
        <v>ERRORI / ANOMALIE</v>
      </c>
      <c r="K194" s="20" t="str">
        <f aca="false">IF(N194="","",IF(SUM(Q194:AA194)&gt;0,1,""))</f>
        <v/>
      </c>
      <c r="L194" s="20" t="n">
        <f aca="false">IF(N194="","",IF(_xlfn.IFNA(VLOOKUP(CONCATENATE(N194," ",1),Lotti!AS$7:AT$601,2,0),1)=1,"",1))</f>
        <v>1</v>
      </c>
      <c r="N194" s="36" t="str">
        <f aca="false">TRIM(B194)</f>
        <v>L185</v>
      </c>
      <c r="O194" s="36"/>
      <c r="P194" s="36" t="str">
        <f aca="false">IF(K194="","",1)</f>
        <v/>
      </c>
      <c r="Q194" s="36" t="n">
        <f aca="false">IF(N194="","",_xlfn.IFNA(VLOOKUP(N194,Lotti!C$7:D$1000,2,0),1))</f>
        <v>0</v>
      </c>
      <c r="S194" s="36" t="str">
        <f aca="false">IF(N194="","",IF(OR(AND(E194="",LEN(TRIM(D194))&lt;&gt;11,LEN(TRIM(D194))&lt;&gt;16),AND(D194="",E194=""),AND(D194&lt;&gt;"",E194&lt;&gt;"")),1,""))</f>
        <v/>
      </c>
      <c r="U194" s="36" t="str">
        <f aca="false">IF(N194="","",IF(C194="",1,""))</f>
        <v/>
      </c>
      <c r="V194" s="36" t="n">
        <f aca="false">IF(N194="","",_xlfn.IFNA(VLOOKUP(F194,TabelleFisse!$B$33:$C$34,2,0),1))</f>
        <v>0</v>
      </c>
      <c r="W194" s="36" t="str">
        <f aca="false">IF(N194="","",_xlfn.IFNA(IF(VLOOKUP(CONCATENATE(N194," SI"),AC$10:AC$1203,1,0)=CONCATENATE(N194," SI"),"",1),1))</f>
        <v/>
      </c>
      <c r="Y194" s="36" t="str">
        <f aca="false">IF(OR(N194="",G194=""),"",_xlfn.IFNA(VLOOKUP(H194,TabelleFisse!$B$25:$C$29,2,0),1))</f>
        <v/>
      </c>
      <c r="Z194" s="36" t="str">
        <f aca="false">IF(AND(G194="",H194&lt;&gt;""),1,"")</f>
        <v/>
      </c>
      <c r="AA194" s="36" t="str">
        <f aca="false">IF(N194="","",IF(COUNTIF(AD$10:AD$1203,AD194)=1,1,""))</f>
        <v/>
      </c>
      <c r="AC194" s="37" t="str">
        <f aca="false">IF(N194="","",CONCATENATE(N194," ",F194))</f>
        <v>L185 SI</v>
      </c>
      <c r="AD194" s="37" t="str">
        <f aca="false">IF(OR(N194="",CONCATENATE(G194,H194)=""),"",CONCATENATE(N194," ",G194))</f>
        <v/>
      </c>
      <c r="AE194" s="37" t="str">
        <f aca="false">IF(K194=1,CONCATENATE(N194," ",1),"")</f>
        <v/>
      </c>
    </row>
    <row r="195" customFormat="false" ht="32.25" hidden="false" customHeight="true" outlineLevel="0" collapsed="false">
      <c r="A195" s="21" t="str">
        <f aca="false">IF(J195="","",J195)</f>
        <v>ERRORI / ANOMALIE</v>
      </c>
      <c r="B195" s="66" t="s">
        <v>1422</v>
      </c>
      <c r="C195" s="44" t="s">
        <v>1423</v>
      </c>
      <c r="D195" s="42" t="s">
        <v>1424</v>
      </c>
      <c r="E195" s="42"/>
      <c r="F195" s="64" t="s">
        <v>917</v>
      </c>
      <c r="G195" s="42"/>
      <c r="H195" s="42"/>
      <c r="J195" s="20" t="str">
        <f aca="false">IF(AND(K195="",L195="",N195=""),"",IF(OR(K195=1,L195=1),"ERRORI / ANOMALIE","OK"))</f>
        <v>ERRORI / ANOMALIE</v>
      </c>
      <c r="K195" s="20" t="str">
        <f aca="false">IF(N195="","",IF(SUM(Q195:AA195)&gt;0,1,""))</f>
        <v/>
      </c>
      <c r="L195" s="20" t="n">
        <f aca="false">IF(N195="","",IF(_xlfn.IFNA(VLOOKUP(CONCATENATE(N195," ",1),Lotti!AS$7:AT$601,2,0),1)=1,"",1))</f>
        <v>1</v>
      </c>
      <c r="N195" s="36" t="str">
        <f aca="false">TRIM(B195)</f>
        <v>L186</v>
      </c>
      <c r="O195" s="36"/>
      <c r="P195" s="36" t="str">
        <f aca="false">IF(K195="","",1)</f>
        <v/>
      </c>
      <c r="Q195" s="36" t="n">
        <f aca="false">IF(N195="","",_xlfn.IFNA(VLOOKUP(N195,Lotti!C$7:D$1000,2,0),1))</f>
        <v>0</v>
      </c>
      <c r="S195" s="36" t="str">
        <f aca="false">IF(N195="","",IF(OR(AND(E195="",LEN(TRIM(D195))&lt;&gt;11,LEN(TRIM(D195))&lt;&gt;16),AND(D195="",E195=""),AND(D195&lt;&gt;"",E195&lt;&gt;"")),1,""))</f>
        <v/>
      </c>
      <c r="U195" s="36" t="str">
        <f aca="false">IF(N195="","",IF(C195="",1,""))</f>
        <v/>
      </c>
      <c r="V195" s="36" t="n">
        <f aca="false">IF(N195="","",_xlfn.IFNA(VLOOKUP(F195,TabelleFisse!$B$33:$C$34,2,0),1))</f>
        <v>0</v>
      </c>
      <c r="W195" s="36" t="str">
        <f aca="false">IF(N195="","",_xlfn.IFNA(IF(VLOOKUP(CONCATENATE(N195," SI"),AC$10:AC$1203,1,0)=CONCATENATE(N195," SI"),"",1),1))</f>
        <v/>
      </c>
      <c r="Y195" s="36" t="str">
        <f aca="false">IF(OR(N195="",G195=""),"",_xlfn.IFNA(VLOOKUP(H195,TabelleFisse!$B$25:$C$29,2,0),1))</f>
        <v/>
      </c>
      <c r="Z195" s="36" t="str">
        <f aca="false">IF(AND(G195="",H195&lt;&gt;""),1,"")</f>
        <v/>
      </c>
      <c r="AA195" s="36" t="str">
        <f aca="false">IF(N195="","",IF(COUNTIF(AD$10:AD$1203,AD195)=1,1,""))</f>
        <v/>
      </c>
      <c r="AC195" s="37" t="str">
        <f aca="false">IF(N195="","",CONCATENATE(N195," ",F195))</f>
        <v>L186 SI</v>
      </c>
      <c r="AD195" s="37" t="str">
        <f aca="false">IF(OR(N195="",CONCATENATE(G195,H195)=""),"",CONCATENATE(N195," ",G195))</f>
        <v/>
      </c>
      <c r="AE195" s="37" t="str">
        <f aca="false">IF(K195=1,CONCATENATE(N195," ",1),"")</f>
        <v/>
      </c>
    </row>
    <row r="196" customFormat="false" ht="32.25" hidden="false" customHeight="true" outlineLevel="0" collapsed="false">
      <c r="A196" s="21" t="str">
        <f aca="false">IF(J196="","",J196)</f>
        <v>ERRORI / ANOMALIE</v>
      </c>
      <c r="B196" s="66" t="s">
        <v>1425</v>
      </c>
      <c r="C196" s="44" t="s">
        <v>1426</v>
      </c>
      <c r="D196" s="42" t="s">
        <v>1427</v>
      </c>
      <c r="E196" s="42"/>
      <c r="F196" s="64" t="s">
        <v>917</v>
      </c>
      <c r="G196" s="42"/>
      <c r="H196" s="42"/>
      <c r="J196" s="20" t="str">
        <f aca="false">IF(AND(K196="",L196="",N196=""),"",IF(OR(K196=1,L196=1),"ERRORI / ANOMALIE","OK"))</f>
        <v>ERRORI / ANOMALIE</v>
      </c>
      <c r="K196" s="20" t="str">
        <f aca="false">IF(N196="","",IF(SUM(Q196:AA196)&gt;0,1,""))</f>
        <v/>
      </c>
      <c r="L196" s="20" t="n">
        <f aca="false">IF(N196="","",IF(_xlfn.IFNA(VLOOKUP(CONCATENATE(N196," ",1),Lotti!AS$7:AT$601,2,0),1)=1,"",1))</f>
        <v>1</v>
      </c>
      <c r="N196" s="36" t="str">
        <f aca="false">TRIM(B196)</f>
        <v>L187</v>
      </c>
      <c r="O196" s="36"/>
      <c r="P196" s="36" t="str">
        <f aca="false">IF(K196="","",1)</f>
        <v/>
      </c>
      <c r="Q196" s="36" t="n">
        <f aca="false">IF(N196="","",_xlfn.IFNA(VLOOKUP(N196,Lotti!C$7:D$1000,2,0),1))</f>
        <v>0</v>
      </c>
      <c r="S196" s="36" t="str">
        <f aca="false">IF(N196="","",IF(OR(AND(E196="",LEN(TRIM(D196))&lt;&gt;11,LEN(TRIM(D196))&lt;&gt;16),AND(D196="",E196=""),AND(D196&lt;&gt;"",E196&lt;&gt;"")),1,""))</f>
        <v/>
      </c>
      <c r="U196" s="36" t="str">
        <f aca="false">IF(N196="","",IF(C196="",1,""))</f>
        <v/>
      </c>
      <c r="V196" s="36" t="n">
        <f aca="false">IF(N196="","",_xlfn.IFNA(VLOOKUP(F196,TabelleFisse!$B$33:$C$34,2,0),1))</f>
        <v>0</v>
      </c>
      <c r="W196" s="36" t="str">
        <f aca="false">IF(N196="","",_xlfn.IFNA(IF(VLOOKUP(CONCATENATE(N196," SI"),AC$10:AC$1203,1,0)=CONCATENATE(N196," SI"),"",1),1))</f>
        <v/>
      </c>
      <c r="Y196" s="36" t="str">
        <f aca="false">IF(OR(N196="",G196=""),"",_xlfn.IFNA(VLOOKUP(H196,TabelleFisse!$B$25:$C$29,2,0),1))</f>
        <v/>
      </c>
      <c r="Z196" s="36" t="str">
        <f aca="false">IF(AND(G196="",H196&lt;&gt;""),1,"")</f>
        <v/>
      </c>
      <c r="AA196" s="36" t="str">
        <f aca="false">IF(N196="","",IF(COUNTIF(AD$10:AD$1203,AD196)=1,1,""))</f>
        <v/>
      </c>
      <c r="AC196" s="37" t="str">
        <f aca="false">IF(N196="","",CONCATENATE(N196," ",F196))</f>
        <v>L187 SI</v>
      </c>
      <c r="AD196" s="37" t="str">
        <f aca="false">IF(OR(N196="",CONCATENATE(G196,H196)=""),"",CONCATENATE(N196," ",G196))</f>
        <v/>
      </c>
      <c r="AE196" s="37" t="str">
        <f aca="false">IF(K196=1,CONCATENATE(N196," ",1),"")</f>
        <v/>
      </c>
    </row>
    <row r="197" customFormat="false" ht="32.25" hidden="false" customHeight="true" outlineLevel="0" collapsed="false">
      <c r="A197" s="21" t="str">
        <f aca="false">IF(J197="","",J197)</f>
        <v>ERRORI / ANOMALIE</v>
      </c>
      <c r="B197" s="66" t="s">
        <v>1428</v>
      </c>
      <c r="C197" s="44" t="s">
        <v>1429</v>
      </c>
      <c r="D197" s="42" t="s">
        <v>1430</v>
      </c>
      <c r="E197" s="42"/>
      <c r="F197" s="64" t="s">
        <v>917</v>
      </c>
      <c r="G197" s="42"/>
      <c r="H197" s="42"/>
      <c r="J197" s="20" t="str">
        <f aca="false">IF(AND(K197="",L197="",N197=""),"",IF(OR(K197=1,L197=1),"ERRORI / ANOMALIE","OK"))</f>
        <v>ERRORI / ANOMALIE</v>
      </c>
      <c r="K197" s="20" t="str">
        <f aca="false">IF(N197="","",IF(SUM(Q197:AA197)&gt;0,1,""))</f>
        <v/>
      </c>
      <c r="L197" s="20" t="n">
        <f aca="false">IF(N197="","",IF(_xlfn.IFNA(VLOOKUP(CONCATENATE(N197," ",1),Lotti!AS$7:AT$601,2,0),1)=1,"",1))</f>
        <v>1</v>
      </c>
      <c r="N197" s="36" t="str">
        <f aca="false">TRIM(B197)</f>
        <v>L188</v>
      </c>
      <c r="O197" s="36"/>
      <c r="P197" s="36" t="str">
        <f aca="false">IF(K197="","",1)</f>
        <v/>
      </c>
      <c r="Q197" s="36" t="n">
        <f aca="false">IF(N197="","",_xlfn.IFNA(VLOOKUP(N197,Lotti!C$7:D$1000,2,0),1))</f>
        <v>0</v>
      </c>
      <c r="S197" s="36" t="str">
        <f aca="false">IF(N197="","",IF(OR(AND(E197="",LEN(TRIM(D197))&lt;&gt;11,LEN(TRIM(D197))&lt;&gt;16),AND(D197="",E197=""),AND(D197&lt;&gt;"",E197&lt;&gt;"")),1,""))</f>
        <v/>
      </c>
      <c r="U197" s="36" t="str">
        <f aca="false">IF(N197="","",IF(C197="",1,""))</f>
        <v/>
      </c>
      <c r="V197" s="36" t="n">
        <f aca="false">IF(N197="","",_xlfn.IFNA(VLOOKUP(F197,TabelleFisse!$B$33:$C$34,2,0),1))</f>
        <v>0</v>
      </c>
      <c r="W197" s="36" t="str">
        <f aca="false">IF(N197="","",_xlfn.IFNA(IF(VLOOKUP(CONCATENATE(N197," SI"),AC$10:AC$1203,1,0)=CONCATENATE(N197," SI"),"",1),1))</f>
        <v/>
      </c>
      <c r="Y197" s="36" t="str">
        <f aca="false">IF(OR(N197="",G197=""),"",_xlfn.IFNA(VLOOKUP(H197,TabelleFisse!$B$25:$C$29,2,0),1))</f>
        <v/>
      </c>
      <c r="Z197" s="36" t="str">
        <f aca="false">IF(AND(G197="",H197&lt;&gt;""),1,"")</f>
        <v/>
      </c>
      <c r="AA197" s="36" t="str">
        <f aca="false">IF(N197="","",IF(COUNTIF(AD$10:AD$1203,AD197)=1,1,""))</f>
        <v/>
      </c>
      <c r="AC197" s="37" t="str">
        <f aca="false">IF(N197="","",CONCATENATE(N197," ",F197))</f>
        <v>L188 SI</v>
      </c>
      <c r="AD197" s="37" t="str">
        <f aca="false">IF(OR(N197="",CONCATENATE(G197,H197)=""),"",CONCATENATE(N197," ",G197))</f>
        <v/>
      </c>
      <c r="AE197" s="37" t="str">
        <f aca="false">IF(K197=1,CONCATENATE(N197," ",1),"")</f>
        <v/>
      </c>
    </row>
    <row r="198" customFormat="false" ht="32.25" hidden="false" customHeight="true" outlineLevel="0" collapsed="false">
      <c r="A198" s="21" t="str">
        <f aca="false">IF(J198="","",J198)</f>
        <v>ERRORI / ANOMALIE</v>
      </c>
      <c r="B198" s="66" t="s">
        <v>1431</v>
      </c>
      <c r="C198" s="44" t="s">
        <v>1432</v>
      </c>
      <c r="D198" s="42" t="s">
        <v>1433</v>
      </c>
      <c r="E198" s="42"/>
      <c r="F198" s="64" t="s">
        <v>917</v>
      </c>
      <c r="G198" s="42"/>
      <c r="H198" s="42"/>
      <c r="J198" s="20" t="str">
        <f aca="false">IF(AND(K198="",L198="",N198=""),"",IF(OR(K198=1,L198=1),"ERRORI / ANOMALIE","OK"))</f>
        <v>ERRORI / ANOMALIE</v>
      </c>
      <c r="K198" s="20" t="str">
        <f aca="false">IF(N198="","",IF(SUM(Q198:AA198)&gt;0,1,""))</f>
        <v/>
      </c>
      <c r="L198" s="20" t="n">
        <f aca="false">IF(N198="","",IF(_xlfn.IFNA(VLOOKUP(CONCATENATE(N198," ",1),Lotti!AS$7:AT$601,2,0),1)=1,"",1))</f>
        <v>1</v>
      </c>
      <c r="N198" s="36" t="str">
        <f aca="false">TRIM(B198)</f>
        <v>L189</v>
      </c>
      <c r="O198" s="36"/>
      <c r="P198" s="36" t="str">
        <f aca="false">IF(K198="","",1)</f>
        <v/>
      </c>
      <c r="Q198" s="36" t="n">
        <f aca="false">IF(N198="","",_xlfn.IFNA(VLOOKUP(N198,Lotti!C$7:D$1000,2,0),1))</f>
        <v>0</v>
      </c>
      <c r="S198" s="36" t="str">
        <f aca="false">IF(N198="","",IF(OR(AND(E198="",LEN(TRIM(D198))&lt;&gt;11,LEN(TRIM(D198))&lt;&gt;16),AND(D198="",E198=""),AND(D198&lt;&gt;"",E198&lt;&gt;"")),1,""))</f>
        <v/>
      </c>
      <c r="U198" s="36" t="str">
        <f aca="false">IF(N198="","",IF(C198="",1,""))</f>
        <v/>
      </c>
      <c r="V198" s="36" t="n">
        <f aca="false">IF(N198="","",_xlfn.IFNA(VLOOKUP(F198,TabelleFisse!$B$33:$C$34,2,0),1))</f>
        <v>0</v>
      </c>
      <c r="W198" s="36" t="str">
        <f aca="false">IF(N198="","",_xlfn.IFNA(IF(VLOOKUP(CONCATENATE(N198," SI"),AC$10:AC$1203,1,0)=CONCATENATE(N198," SI"),"",1),1))</f>
        <v/>
      </c>
      <c r="Y198" s="36" t="str">
        <f aca="false">IF(OR(N198="",G198=""),"",_xlfn.IFNA(VLOOKUP(H198,TabelleFisse!$B$25:$C$29,2,0),1))</f>
        <v/>
      </c>
      <c r="Z198" s="36" t="str">
        <f aca="false">IF(AND(G198="",H198&lt;&gt;""),1,"")</f>
        <v/>
      </c>
      <c r="AA198" s="36" t="str">
        <f aca="false">IF(N198="","",IF(COUNTIF(AD$10:AD$1203,AD198)=1,1,""))</f>
        <v/>
      </c>
      <c r="AC198" s="37" t="str">
        <f aca="false">IF(N198="","",CONCATENATE(N198," ",F198))</f>
        <v>L189 SI</v>
      </c>
      <c r="AD198" s="37" t="str">
        <f aca="false">IF(OR(N198="",CONCATENATE(G198,H198)=""),"",CONCATENATE(N198," ",G198))</f>
        <v/>
      </c>
      <c r="AE198" s="37" t="str">
        <f aca="false">IF(K198=1,CONCATENATE(N198," ",1),"")</f>
        <v/>
      </c>
    </row>
    <row r="199" customFormat="false" ht="32.25" hidden="false" customHeight="true" outlineLevel="0" collapsed="false">
      <c r="A199" s="21" t="str">
        <f aca="false">IF(J199="","",J199)</f>
        <v>ERRORI / ANOMALIE</v>
      </c>
      <c r="B199" s="66" t="s">
        <v>1434</v>
      </c>
      <c r="C199" s="44" t="s">
        <v>1435</v>
      </c>
      <c r="D199" s="42" t="s">
        <v>1436</v>
      </c>
      <c r="E199" s="42"/>
      <c r="F199" s="64" t="s">
        <v>917</v>
      </c>
      <c r="G199" s="42"/>
      <c r="H199" s="42"/>
      <c r="J199" s="20" t="str">
        <f aca="false">IF(AND(K199="",L199="",N199=""),"",IF(OR(K199=1,L199=1),"ERRORI / ANOMALIE","OK"))</f>
        <v>ERRORI / ANOMALIE</v>
      </c>
      <c r="K199" s="20" t="str">
        <f aca="false">IF(N199="","",IF(SUM(Q199:AA199)&gt;0,1,""))</f>
        <v/>
      </c>
      <c r="L199" s="20" t="n">
        <f aca="false">IF(N199="","",IF(_xlfn.IFNA(VLOOKUP(CONCATENATE(N199," ",1),Lotti!AS$7:AT$601,2,0),1)=1,"",1))</f>
        <v>1</v>
      </c>
      <c r="N199" s="36" t="str">
        <f aca="false">TRIM(B199)</f>
        <v>L190</v>
      </c>
      <c r="O199" s="36"/>
      <c r="P199" s="36" t="str">
        <f aca="false">IF(K199="","",1)</f>
        <v/>
      </c>
      <c r="Q199" s="36" t="n">
        <f aca="false">IF(N199="","",_xlfn.IFNA(VLOOKUP(N199,Lotti!C$7:D$1000,2,0),1))</f>
        <v>0</v>
      </c>
      <c r="S199" s="36" t="str">
        <f aca="false">IF(N199="","",IF(OR(AND(E199="",LEN(TRIM(D199))&lt;&gt;11,LEN(TRIM(D199))&lt;&gt;16),AND(D199="",E199=""),AND(D199&lt;&gt;"",E199&lt;&gt;"")),1,""))</f>
        <v/>
      </c>
      <c r="U199" s="36" t="str">
        <f aca="false">IF(N199="","",IF(C199="",1,""))</f>
        <v/>
      </c>
      <c r="V199" s="36" t="n">
        <f aca="false">IF(N199="","",_xlfn.IFNA(VLOOKUP(F199,TabelleFisse!$B$33:$C$34,2,0),1))</f>
        <v>0</v>
      </c>
      <c r="W199" s="36" t="str">
        <f aca="false">IF(N199="","",_xlfn.IFNA(IF(VLOOKUP(CONCATENATE(N199," SI"),AC$10:AC$1203,1,0)=CONCATENATE(N199," SI"),"",1),1))</f>
        <v/>
      </c>
      <c r="Y199" s="36" t="str">
        <f aca="false">IF(OR(N199="",G199=""),"",_xlfn.IFNA(VLOOKUP(H199,TabelleFisse!$B$25:$C$29,2,0),1))</f>
        <v/>
      </c>
      <c r="Z199" s="36" t="str">
        <f aca="false">IF(AND(G199="",H199&lt;&gt;""),1,"")</f>
        <v/>
      </c>
      <c r="AA199" s="36" t="str">
        <f aca="false">IF(N199="","",IF(COUNTIF(AD$10:AD$1203,AD199)=1,1,""))</f>
        <v/>
      </c>
      <c r="AC199" s="37" t="str">
        <f aca="false">IF(N199="","",CONCATENATE(N199," ",F199))</f>
        <v>L190 SI</v>
      </c>
      <c r="AD199" s="37" t="str">
        <f aca="false">IF(OR(N199="",CONCATENATE(G199,H199)=""),"",CONCATENATE(N199," ",G199))</f>
        <v/>
      </c>
      <c r="AE199" s="37" t="str">
        <f aca="false">IF(K199=1,CONCATENATE(N199," ",1),"")</f>
        <v/>
      </c>
    </row>
    <row r="200" customFormat="false" ht="32.25" hidden="false" customHeight="true" outlineLevel="0" collapsed="false">
      <c r="A200" s="21" t="str">
        <f aca="false">IF(J200="","",J200)</f>
        <v>ERRORI / ANOMALIE</v>
      </c>
      <c r="B200" s="66" t="s">
        <v>1437</v>
      </c>
      <c r="C200" s="44" t="s">
        <v>1438</v>
      </c>
      <c r="D200" s="42" t="s">
        <v>959</v>
      </c>
      <c r="E200" s="42"/>
      <c r="F200" s="64" t="s">
        <v>917</v>
      </c>
      <c r="G200" s="42"/>
      <c r="H200" s="42"/>
      <c r="J200" s="20" t="str">
        <f aca="false">IF(AND(K200="",L200="",N200=""),"",IF(OR(K200=1,L200=1),"ERRORI / ANOMALIE","OK"))</f>
        <v>ERRORI / ANOMALIE</v>
      </c>
      <c r="K200" s="20" t="str">
        <f aca="false">IF(N200="","",IF(SUM(Q200:AA200)&gt;0,1,""))</f>
        <v/>
      </c>
      <c r="L200" s="20" t="n">
        <f aca="false">IF(N200="","",IF(_xlfn.IFNA(VLOOKUP(CONCATENATE(N200," ",1),Lotti!AS$7:AT$601,2,0),1)=1,"",1))</f>
        <v>1</v>
      </c>
      <c r="N200" s="36" t="str">
        <f aca="false">TRIM(B200)</f>
        <v>L191</v>
      </c>
      <c r="O200" s="36"/>
      <c r="P200" s="36" t="str">
        <f aca="false">IF(K200="","",1)</f>
        <v/>
      </c>
      <c r="Q200" s="36" t="n">
        <f aca="false">IF(N200="","",_xlfn.IFNA(VLOOKUP(N200,Lotti!C$7:D$1000,2,0),1))</f>
        <v>0</v>
      </c>
      <c r="S200" s="36" t="str">
        <f aca="false">IF(N200="","",IF(OR(AND(E200="",LEN(TRIM(D200))&lt;&gt;11,LEN(TRIM(D200))&lt;&gt;16),AND(D200="",E200=""),AND(D200&lt;&gt;"",E200&lt;&gt;"")),1,""))</f>
        <v/>
      </c>
      <c r="U200" s="36" t="str">
        <f aca="false">IF(N200="","",IF(C200="",1,""))</f>
        <v/>
      </c>
      <c r="V200" s="36" t="n">
        <f aca="false">IF(N200="","",_xlfn.IFNA(VLOOKUP(F200,TabelleFisse!$B$33:$C$34,2,0),1))</f>
        <v>0</v>
      </c>
      <c r="W200" s="36" t="str">
        <f aca="false">IF(N200="","",_xlfn.IFNA(IF(VLOOKUP(CONCATENATE(N200," SI"),AC$10:AC$1203,1,0)=CONCATENATE(N200," SI"),"",1),1))</f>
        <v/>
      </c>
      <c r="Y200" s="36" t="str">
        <f aca="false">IF(OR(N200="",G200=""),"",_xlfn.IFNA(VLOOKUP(H200,TabelleFisse!$B$25:$C$29,2,0),1))</f>
        <v/>
      </c>
      <c r="Z200" s="36" t="str">
        <f aca="false">IF(AND(G200="",H200&lt;&gt;""),1,"")</f>
        <v/>
      </c>
      <c r="AA200" s="36" t="str">
        <f aca="false">IF(N200="","",IF(COUNTIF(AD$10:AD$1203,AD200)=1,1,""))</f>
        <v/>
      </c>
      <c r="AC200" s="37" t="str">
        <f aca="false">IF(N200="","",CONCATENATE(N200," ",F200))</f>
        <v>L191 SI</v>
      </c>
      <c r="AD200" s="37" t="str">
        <f aca="false">IF(OR(N200="",CONCATENATE(G200,H200)=""),"",CONCATENATE(N200," ",G200))</f>
        <v/>
      </c>
      <c r="AE200" s="37" t="str">
        <f aca="false">IF(K200=1,CONCATENATE(N200," ",1),"")</f>
        <v/>
      </c>
    </row>
    <row r="201" customFormat="false" ht="32.25" hidden="false" customHeight="true" outlineLevel="0" collapsed="false">
      <c r="A201" s="21" t="str">
        <f aca="false">IF(J201="","",J201)</f>
        <v>ERRORI / ANOMALIE</v>
      </c>
      <c r="B201" s="66" t="s">
        <v>1439</v>
      </c>
      <c r="C201" s="44" t="s">
        <v>1440</v>
      </c>
      <c r="D201" s="42" t="s">
        <v>1441</v>
      </c>
      <c r="E201" s="42"/>
      <c r="F201" s="64" t="s">
        <v>917</v>
      </c>
      <c r="G201" s="42"/>
      <c r="H201" s="42"/>
      <c r="J201" s="20" t="str">
        <f aca="false">IF(AND(K201="",L201="",N201=""),"",IF(OR(K201=1,L201=1),"ERRORI / ANOMALIE","OK"))</f>
        <v>ERRORI / ANOMALIE</v>
      </c>
      <c r="K201" s="20" t="str">
        <f aca="false">IF(N201="","",IF(SUM(Q201:AA201)&gt;0,1,""))</f>
        <v/>
      </c>
      <c r="L201" s="20" t="n">
        <f aca="false">IF(N201="","",IF(_xlfn.IFNA(VLOOKUP(CONCATENATE(N201," ",1),Lotti!AS$7:AT$601,2,0),1)=1,"",1))</f>
        <v>1</v>
      </c>
      <c r="N201" s="36" t="str">
        <f aca="false">TRIM(B201)</f>
        <v>L192</v>
      </c>
      <c r="O201" s="36"/>
      <c r="P201" s="36" t="str">
        <f aca="false">IF(K201="","",1)</f>
        <v/>
      </c>
      <c r="Q201" s="36" t="n">
        <f aca="false">IF(N201="","",_xlfn.IFNA(VLOOKUP(N201,Lotti!C$7:D$1000,2,0),1))</f>
        <v>0</v>
      </c>
      <c r="S201" s="36" t="str">
        <f aca="false">IF(N201="","",IF(OR(AND(E201="",LEN(TRIM(D201))&lt;&gt;11,LEN(TRIM(D201))&lt;&gt;16),AND(D201="",E201=""),AND(D201&lt;&gt;"",E201&lt;&gt;"")),1,""))</f>
        <v/>
      </c>
      <c r="U201" s="36" t="str">
        <f aca="false">IF(N201="","",IF(C201="",1,""))</f>
        <v/>
      </c>
      <c r="V201" s="36" t="n">
        <f aca="false">IF(N201="","",_xlfn.IFNA(VLOOKUP(F201,TabelleFisse!$B$33:$C$34,2,0),1))</f>
        <v>0</v>
      </c>
      <c r="W201" s="36" t="str">
        <f aca="false">IF(N201="","",_xlfn.IFNA(IF(VLOOKUP(CONCATENATE(N201," SI"),AC$10:AC$1203,1,0)=CONCATENATE(N201," SI"),"",1),1))</f>
        <v/>
      </c>
      <c r="Y201" s="36" t="str">
        <f aca="false">IF(OR(N201="",G201=""),"",_xlfn.IFNA(VLOOKUP(H201,TabelleFisse!$B$25:$C$29,2,0),1))</f>
        <v/>
      </c>
      <c r="Z201" s="36" t="str">
        <f aca="false">IF(AND(G201="",H201&lt;&gt;""),1,"")</f>
        <v/>
      </c>
      <c r="AA201" s="36" t="str">
        <f aca="false">IF(N201="","",IF(COUNTIF(AD$10:AD$1203,AD201)=1,1,""))</f>
        <v/>
      </c>
      <c r="AC201" s="37" t="str">
        <f aca="false">IF(N201="","",CONCATENATE(N201," ",F201))</f>
        <v>L192 SI</v>
      </c>
      <c r="AD201" s="37" t="str">
        <f aca="false">IF(OR(N201="",CONCATENATE(G201,H201)=""),"",CONCATENATE(N201," ",G201))</f>
        <v/>
      </c>
      <c r="AE201" s="37" t="str">
        <f aca="false">IF(K201=1,CONCATENATE(N201," ",1),"")</f>
        <v/>
      </c>
    </row>
    <row r="202" customFormat="false" ht="32.25" hidden="false" customHeight="true" outlineLevel="0" collapsed="false">
      <c r="A202" s="21" t="str">
        <f aca="false">IF(J202="","",J202)</f>
        <v>ERRORI / ANOMALIE</v>
      </c>
      <c r="B202" s="66" t="s">
        <v>1442</v>
      </c>
      <c r="C202" s="44" t="s">
        <v>1443</v>
      </c>
      <c r="D202" s="42" t="s">
        <v>1444</v>
      </c>
      <c r="E202" s="42"/>
      <c r="F202" s="64" t="s">
        <v>917</v>
      </c>
      <c r="G202" s="42"/>
      <c r="H202" s="42"/>
      <c r="J202" s="20" t="str">
        <f aca="false">IF(AND(K202="",L202="",N202=""),"",IF(OR(K202=1,L202=1),"ERRORI / ANOMALIE","OK"))</f>
        <v>ERRORI / ANOMALIE</v>
      </c>
      <c r="K202" s="20" t="str">
        <f aca="false">IF(N202="","",IF(SUM(Q202:AA202)&gt;0,1,""))</f>
        <v/>
      </c>
      <c r="L202" s="20" t="n">
        <f aca="false">IF(N202="","",IF(_xlfn.IFNA(VLOOKUP(CONCATENATE(N202," ",1),Lotti!AS$7:AT$601,2,0),1)=1,"",1))</f>
        <v>1</v>
      </c>
      <c r="N202" s="36" t="str">
        <f aca="false">TRIM(B202)</f>
        <v>L193</v>
      </c>
      <c r="O202" s="36"/>
      <c r="P202" s="36" t="str">
        <f aca="false">IF(K202="","",1)</f>
        <v/>
      </c>
      <c r="Q202" s="36" t="n">
        <f aca="false">IF(N202="","",_xlfn.IFNA(VLOOKUP(N202,Lotti!C$7:D$1000,2,0),1))</f>
        <v>0</v>
      </c>
      <c r="S202" s="36" t="str">
        <f aca="false">IF(N202="","",IF(OR(AND(E202="",LEN(TRIM(D202))&lt;&gt;11,LEN(TRIM(D202))&lt;&gt;16),AND(D202="",E202=""),AND(D202&lt;&gt;"",E202&lt;&gt;"")),1,""))</f>
        <v/>
      </c>
      <c r="U202" s="36" t="str">
        <f aca="false">IF(N202="","",IF(C202="",1,""))</f>
        <v/>
      </c>
      <c r="V202" s="36" t="n">
        <f aca="false">IF(N202="","",_xlfn.IFNA(VLOOKUP(F202,TabelleFisse!$B$33:$C$34,2,0),1))</f>
        <v>0</v>
      </c>
      <c r="W202" s="36" t="str">
        <f aca="false">IF(N202="","",_xlfn.IFNA(IF(VLOOKUP(CONCATENATE(N202," SI"),AC$10:AC$1203,1,0)=CONCATENATE(N202," SI"),"",1),1))</f>
        <v/>
      </c>
      <c r="Y202" s="36" t="str">
        <f aca="false">IF(OR(N202="",G202=""),"",_xlfn.IFNA(VLOOKUP(H202,TabelleFisse!$B$25:$C$29,2,0),1))</f>
        <v/>
      </c>
      <c r="Z202" s="36" t="str">
        <f aca="false">IF(AND(G202="",H202&lt;&gt;""),1,"")</f>
        <v/>
      </c>
      <c r="AA202" s="36" t="str">
        <f aca="false">IF(N202="","",IF(COUNTIF(AD$10:AD$1203,AD202)=1,1,""))</f>
        <v/>
      </c>
      <c r="AC202" s="37" t="str">
        <f aca="false">IF(N202="","",CONCATENATE(N202," ",F202))</f>
        <v>L193 SI</v>
      </c>
      <c r="AD202" s="37" t="str">
        <f aca="false">IF(OR(N202="",CONCATENATE(G202,H202)=""),"",CONCATENATE(N202," ",G202))</f>
        <v/>
      </c>
      <c r="AE202" s="37" t="str">
        <f aca="false">IF(K202=1,CONCATENATE(N202," ",1),"")</f>
        <v/>
      </c>
    </row>
    <row r="203" customFormat="false" ht="32.25" hidden="false" customHeight="true" outlineLevel="0" collapsed="false">
      <c r="A203" s="21" t="str">
        <f aca="false">IF(J203="","",J203)</f>
        <v>ERRORI / ANOMALIE</v>
      </c>
      <c r="B203" s="66" t="s">
        <v>1445</v>
      </c>
      <c r="C203" s="44" t="s">
        <v>1446</v>
      </c>
      <c r="D203" s="42" t="s">
        <v>1447</v>
      </c>
      <c r="E203" s="42"/>
      <c r="F203" s="64" t="s">
        <v>917</v>
      </c>
      <c r="G203" s="42"/>
      <c r="H203" s="42"/>
      <c r="J203" s="20" t="str">
        <f aca="false">IF(AND(K203="",L203="",N203=""),"",IF(OR(K203=1,L203=1),"ERRORI / ANOMALIE","OK"))</f>
        <v>ERRORI / ANOMALIE</v>
      </c>
      <c r="K203" s="20" t="str">
        <f aca="false">IF(N203="","",IF(SUM(Q203:AA203)&gt;0,1,""))</f>
        <v/>
      </c>
      <c r="L203" s="20" t="n">
        <f aca="false">IF(N203="","",IF(_xlfn.IFNA(VLOOKUP(CONCATENATE(N203," ",1),Lotti!AS$7:AT$601,2,0),1)=1,"",1))</f>
        <v>1</v>
      </c>
      <c r="N203" s="36" t="str">
        <f aca="false">TRIM(B203)</f>
        <v>L194</v>
      </c>
      <c r="O203" s="36"/>
      <c r="P203" s="36" t="str">
        <f aca="false">IF(K203="","",1)</f>
        <v/>
      </c>
      <c r="Q203" s="36" t="n">
        <f aca="false">IF(N203="","",_xlfn.IFNA(VLOOKUP(N203,Lotti!C$7:D$1000,2,0),1))</f>
        <v>0</v>
      </c>
      <c r="S203" s="36" t="str">
        <f aca="false">IF(N203="","",IF(OR(AND(E203="",LEN(TRIM(D203))&lt;&gt;11,LEN(TRIM(D203))&lt;&gt;16),AND(D203="",E203=""),AND(D203&lt;&gt;"",E203&lt;&gt;"")),1,""))</f>
        <v/>
      </c>
      <c r="U203" s="36" t="str">
        <f aca="false">IF(N203="","",IF(C203="",1,""))</f>
        <v/>
      </c>
      <c r="V203" s="36" t="n">
        <f aca="false">IF(N203="","",_xlfn.IFNA(VLOOKUP(F203,TabelleFisse!$B$33:$C$34,2,0),1))</f>
        <v>0</v>
      </c>
      <c r="W203" s="36" t="str">
        <f aca="false">IF(N203="","",_xlfn.IFNA(IF(VLOOKUP(CONCATENATE(N203," SI"),AC$10:AC$1203,1,0)=CONCATENATE(N203," SI"),"",1),1))</f>
        <v/>
      </c>
      <c r="Y203" s="36" t="str">
        <f aca="false">IF(OR(N203="",G203=""),"",_xlfn.IFNA(VLOOKUP(H203,TabelleFisse!$B$25:$C$29,2,0),1))</f>
        <v/>
      </c>
      <c r="Z203" s="36" t="str">
        <f aca="false">IF(AND(G203="",H203&lt;&gt;""),1,"")</f>
        <v/>
      </c>
      <c r="AA203" s="36" t="str">
        <f aca="false">IF(N203="","",IF(COUNTIF(AD$10:AD$1203,AD203)=1,1,""))</f>
        <v/>
      </c>
      <c r="AC203" s="37" t="str">
        <f aca="false">IF(N203="","",CONCATENATE(N203," ",F203))</f>
        <v>L194 SI</v>
      </c>
      <c r="AD203" s="37" t="str">
        <f aca="false">IF(OR(N203="",CONCATENATE(G203,H203)=""),"",CONCATENATE(N203," ",G203))</f>
        <v/>
      </c>
      <c r="AE203" s="37" t="str">
        <f aca="false">IF(K203=1,CONCATENATE(N203," ",1),"")</f>
        <v/>
      </c>
    </row>
    <row r="204" customFormat="false" ht="32.25" hidden="false" customHeight="true" outlineLevel="0" collapsed="false">
      <c r="A204" s="21" t="str">
        <f aca="false">IF(J204="","",J204)</f>
        <v>ERRORI / ANOMALIE</v>
      </c>
      <c r="B204" s="66" t="s">
        <v>1448</v>
      </c>
      <c r="C204" s="44" t="s">
        <v>1449</v>
      </c>
      <c r="D204" s="42" t="s">
        <v>1450</v>
      </c>
      <c r="E204" s="42"/>
      <c r="F204" s="64" t="s">
        <v>917</v>
      </c>
      <c r="G204" s="42"/>
      <c r="H204" s="42"/>
      <c r="J204" s="20" t="str">
        <f aca="false">IF(AND(K204="",L204="",N204=""),"",IF(OR(K204=1,L204=1),"ERRORI / ANOMALIE","OK"))</f>
        <v>ERRORI / ANOMALIE</v>
      </c>
      <c r="K204" s="20" t="str">
        <f aca="false">IF(N204="","",IF(SUM(Q204:AA204)&gt;0,1,""))</f>
        <v/>
      </c>
      <c r="L204" s="20" t="n">
        <f aca="false">IF(N204="","",IF(_xlfn.IFNA(VLOOKUP(CONCATENATE(N204," ",1),Lotti!AS$7:AT$601,2,0),1)=1,"",1))</f>
        <v>1</v>
      </c>
      <c r="N204" s="36" t="str">
        <f aca="false">TRIM(B204)</f>
        <v>L195</v>
      </c>
      <c r="O204" s="36"/>
      <c r="P204" s="36" t="str">
        <f aca="false">IF(K204="","",1)</f>
        <v/>
      </c>
      <c r="Q204" s="36" t="n">
        <f aca="false">IF(N204="","",_xlfn.IFNA(VLOOKUP(N204,Lotti!C$7:D$1000,2,0),1))</f>
        <v>0</v>
      </c>
      <c r="S204" s="36" t="str">
        <f aca="false">IF(N204="","",IF(OR(AND(E204="",LEN(TRIM(D204))&lt;&gt;11,LEN(TRIM(D204))&lt;&gt;16),AND(D204="",E204=""),AND(D204&lt;&gt;"",E204&lt;&gt;"")),1,""))</f>
        <v/>
      </c>
      <c r="U204" s="36" t="str">
        <f aca="false">IF(N204="","",IF(C204="",1,""))</f>
        <v/>
      </c>
      <c r="V204" s="36" t="n">
        <f aca="false">IF(N204="","",_xlfn.IFNA(VLOOKUP(F204,TabelleFisse!$B$33:$C$34,2,0),1))</f>
        <v>0</v>
      </c>
      <c r="W204" s="36" t="str">
        <f aca="false">IF(N204="","",_xlfn.IFNA(IF(VLOOKUP(CONCATENATE(N204," SI"),AC$10:AC$1203,1,0)=CONCATENATE(N204," SI"),"",1),1))</f>
        <v/>
      </c>
      <c r="Y204" s="36" t="str">
        <f aca="false">IF(OR(N204="",G204=""),"",_xlfn.IFNA(VLOOKUP(H204,TabelleFisse!$B$25:$C$29,2,0),1))</f>
        <v/>
      </c>
      <c r="Z204" s="36" t="str">
        <f aca="false">IF(AND(G204="",H204&lt;&gt;""),1,"")</f>
        <v/>
      </c>
      <c r="AA204" s="36" t="str">
        <f aca="false">IF(N204="","",IF(COUNTIF(AD$10:AD$1203,AD204)=1,1,""))</f>
        <v/>
      </c>
      <c r="AC204" s="37" t="str">
        <f aca="false">IF(N204="","",CONCATENATE(N204," ",F204))</f>
        <v>L195 SI</v>
      </c>
      <c r="AD204" s="37" t="str">
        <f aca="false">IF(OR(N204="",CONCATENATE(G204,H204)=""),"",CONCATENATE(N204," ",G204))</f>
        <v/>
      </c>
      <c r="AE204" s="37" t="str">
        <f aca="false">IF(K204=1,CONCATENATE(N204," ",1),"")</f>
        <v/>
      </c>
    </row>
    <row r="205" customFormat="false" ht="32.25" hidden="false" customHeight="true" outlineLevel="0" collapsed="false">
      <c r="A205" s="21" t="str">
        <f aca="false">IF(J205="","",J205)</f>
        <v>ERRORI / ANOMALIE</v>
      </c>
      <c r="B205" s="66" t="s">
        <v>1451</v>
      </c>
      <c r="C205" s="44" t="s">
        <v>1452</v>
      </c>
      <c r="D205" s="42" t="s">
        <v>1453</v>
      </c>
      <c r="E205" s="42"/>
      <c r="F205" s="64" t="s">
        <v>917</v>
      </c>
      <c r="G205" s="42"/>
      <c r="H205" s="42"/>
      <c r="J205" s="20" t="str">
        <f aca="false">IF(AND(K205="",L205="",N205=""),"",IF(OR(K205=1,L205=1),"ERRORI / ANOMALIE","OK"))</f>
        <v>ERRORI / ANOMALIE</v>
      </c>
      <c r="K205" s="20" t="str">
        <f aca="false">IF(N205="","",IF(SUM(Q205:AA205)&gt;0,1,""))</f>
        <v/>
      </c>
      <c r="L205" s="20" t="n">
        <f aca="false">IF(N205="","",IF(_xlfn.IFNA(VLOOKUP(CONCATENATE(N205," ",1),Lotti!AS$7:AT$601,2,0),1)=1,"",1))</f>
        <v>1</v>
      </c>
      <c r="N205" s="36" t="str">
        <f aca="false">TRIM(B205)</f>
        <v>L196</v>
      </c>
      <c r="O205" s="36"/>
      <c r="P205" s="36" t="str">
        <f aca="false">IF(K205="","",1)</f>
        <v/>
      </c>
      <c r="Q205" s="36" t="n">
        <f aca="false">IF(N205="","",_xlfn.IFNA(VLOOKUP(N205,Lotti!C$7:D$1000,2,0),1))</f>
        <v>0</v>
      </c>
      <c r="S205" s="36" t="str">
        <f aca="false">IF(N205="","",IF(OR(AND(E205="",LEN(TRIM(D205))&lt;&gt;11,LEN(TRIM(D205))&lt;&gt;16),AND(D205="",E205=""),AND(D205&lt;&gt;"",E205&lt;&gt;"")),1,""))</f>
        <v/>
      </c>
      <c r="U205" s="36" t="str">
        <f aca="false">IF(N205="","",IF(C205="",1,""))</f>
        <v/>
      </c>
      <c r="V205" s="36" t="n">
        <f aca="false">IF(N205="","",_xlfn.IFNA(VLOOKUP(F205,TabelleFisse!$B$33:$C$34,2,0),1))</f>
        <v>0</v>
      </c>
      <c r="W205" s="36" t="str">
        <f aca="false">IF(N205="","",_xlfn.IFNA(IF(VLOOKUP(CONCATENATE(N205," SI"),AC$10:AC$1203,1,0)=CONCATENATE(N205," SI"),"",1),1))</f>
        <v/>
      </c>
      <c r="Y205" s="36" t="str">
        <f aca="false">IF(OR(N205="",G205=""),"",_xlfn.IFNA(VLOOKUP(H205,TabelleFisse!$B$25:$C$29,2,0),1))</f>
        <v/>
      </c>
      <c r="Z205" s="36" t="str">
        <f aca="false">IF(AND(G205="",H205&lt;&gt;""),1,"")</f>
        <v/>
      </c>
      <c r="AA205" s="36" t="str">
        <f aca="false">IF(N205="","",IF(COUNTIF(AD$10:AD$1203,AD205)=1,1,""))</f>
        <v/>
      </c>
      <c r="AC205" s="37" t="str">
        <f aca="false">IF(N205="","",CONCATENATE(N205," ",F205))</f>
        <v>L196 SI</v>
      </c>
      <c r="AD205" s="37" t="str">
        <f aca="false">IF(OR(N205="",CONCATENATE(G205,H205)=""),"",CONCATENATE(N205," ",G205))</f>
        <v/>
      </c>
      <c r="AE205" s="37" t="str">
        <f aca="false">IF(K205=1,CONCATENATE(N205," ",1),"")</f>
        <v/>
      </c>
    </row>
    <row r="206" customFormat="false" ht="32.25" hidden="false" customHeight="true" outlineLevel="0" collapsed="false">
      <c r="A206" s="21" t="str">
        <f aca="false">IF(J206="","",J206)</f>
        <v>ERRORI / ANOMALIE</v>
      </c>
      <c r="B206" s="66" t="s">
        <v>1454</v>
      </c>
      <c r="C206" s="44" t="s">
        <v>1455</v>
      </c>
      <c r="D206" s="42" t="s">
        <v>1456</v>
      </c>
      <c r="E206" s="42"/>
      <c r="F206" s="64" t="s">
        <v>917</v>
      </c>
      <c r="G206" s="42"/>
      <c r="H206" s="42"/>
      <c r="J206" s="20" t="str">
        <f aca="false">IF(AND(K206="",L206="",N206=""),"",IF(OR(K206=1,L206=1),"ERRORI / ANOMALIE","OK"))</f>
        <v>ERRORI / ANOMALIE</v>
      </c>
      <c r="K206" s="20" t="str">
        <f aca="false">IF(N206="","",IF(SUM(Q206:AA206)&gt;0,1,""))</f>
        <v/>
      </c>
      <c r="L206" s="20" t="n">
        <f aca="false">IF(N206="","",IF(_xlfn.IFNA(VLOOKUP(CONCATENATE(N206," ",1),Lotti!AS$7:AT$601,2,0),1)=1,"",1))</f>
        <v>1</v>
      </c>
      <c r="N206" s="36" t="str">
        <f aca="false">TRIM(B206)</f>
        <v>L197</v>
      </c>
      <c r="O206" s="36"/>
      <c r="P206" s="36" t="str">
        <f aca="false">IF(K206="","",1)</f>
        <v/>
      </c>
      <c r="Q206" s="36" t="n">
        <f aca="false">IF(N206="","",_xlfn.IFNA(VLOOKUP(N206,Lotti!C$7:D$1000,2,0),1))</f>
        <v>0</v>
      </c>
      <c r="S206" s="36" t="str">
        <f aca="false">IF(N206="","",IF(OR(AND(E206="",LEN(TRIM(D206))&lt;&gt;11,LEN(TRIM(D206))&lt;&gt;16),AND(D206="",E206=""),AND(D206&lt;&gt;"",E206&lt;&gt;"")),1,""))</f>
        <v/>
      </c>
      <c r="U206" s="36" t="str">
        <f aca="false">IF(N206="","",IF(C206="",1,""))</f>
        <v/>
      </c>
      <c r="V206" s="36" t="n">
        <f aca="false">IF(N206="","",_xlfn.IFNA(VLOOKUP(F206,TabelleFisse!$B$33:$C$34,2,0),1))</f>
        <v>0</v>
      </c>
      <c r="W206" s="36" t="str">
        <f aca="false">IF(N206="","",_xlfn.IFNA(IF(VLOOKUP(CONCATENATE(N206," SI"),AC$10:AC$1203,1,0)=CONCATENATE(N206," SI"),"",1),1))</f>
        <v/>
      </c>
      <c r="Y206" s="36" t="str">
        <f aca="false">IF(OR(N206="",G206=""),"",_xlfn.IFNA(VLOOKUP(H206,TabelleFisse!$B$25:$C$29,2,0),1))</f>
        <v/>
      </c>
      <c r="Z206" s="36" t="str">
        <f aca="false">IF(AND(G206="",H206&lt;&gt;""),1,"")</f>
        <v/>
      </c>
      <c r="AA206" s="36" t="str">
        <f aca="false">IF(N206="","",IF(COUNTIF(AD$10:AD$1203,AD206)=1,1,""))</f>
        <v/>
      </c>
      <c r="AC206" s="37" t="str">
        <f aca="false">IF(N206="","",CONCATENATE(N206," ",F206))</f>
        <v>L197 SI</v>
      </c>
      <c r="AD206" s="37" t="str">
        <f aca="false">IF(OR(N206="",CONCATENATE(G206,H206)=""),"",CONCATENATE(N206," ",G206))</f>
        <v/>
      </c>
      <c r="AE206" s="37" t="str">
        <f aca="false">IF(K206=1,CONCATENATE(N206," ",1),"")</f>
        <v/>
      </c>
    </row>
    <row r="207" customFormat="false" ht="32.25" hidden="false" customHeight="true" outlineLevel="0" collapsed="false">
      <c r="A207" s="21" t="str">
        <f aca="false">IF(J207="","",J207)</f>
        <v>ERRORI / ANOMALIE</v>
      </c>
      <c r="B207" s="66" t="s">
        <v>1457</v>
      </c>
      <c r="C207" s="44" t="s">
        <v>1458</v>
      </c>
      <c r="D207" s="42" t="s">
        <v>1459</v>
      </c>
      <c r="E207" s="42"/>
      <c r="F207" s="64" t="s">
        <v>917</v>
      </c>
      <c r="G207" s="42"/>
      <c r="H207" s="42"/>
      <c r="J207" s="20" t="str">
        <f aca="false">IF(AND(K207="",L207="",N207=""),"",IF(OR(K207=1,L207=1),"ERRORI / ANOMALIE","OK"))</f>
        <v>ERRORI / ANOMALIE</v>
      </c>
      <c r="K207" s="20" t="str">
        <f aca="false">IF(N207="","",IF(SUM(Q207:AA207)&gt;0,1,""))</f>
        <v/>
      </c>
      <c r="L207" s="20" t="n">
        <f aca="false">IF(N207="","",IF(_xlfn.IFNA(VLOOKUP(CONCATENATE(N207," ",1),Lotti!AS$7:AT$601,2,0),1)=1,"",1))</f>
        <v>1</v>
      </c>
      <c r="N207" s="36" t="str">
        <f aca="false">TRIM(B207)</f>
        <v>L198</v>
      </c>
      <c r="O207" s="36"/>
      <c r="P207" s="36" t="str">
        <f aca="false">IF(K207="","",1)</f>
        <v/>
      </c>
      <c r="Q207" s="36" t="n">
        <f aca="false">IF(N207="","",_xlfn.IFNA(VLOOKUP(N207,Lotti!C$7:D$1000,2,0),1))</f>
        <v>0</v>
      </c>
      <c r="S207" s="36" t="str">
        <f aca="false">IF(N207="","",IF(OR(AND(E207="",LEN(TRIM(D207))&lt;&gt;11,LEN(TRIM(D207))&lt;&gt;16),AND(D207="",E207=""),AND(D207&lt;&gt;"",E207&lt;&gt;"")),1,""))</f>
        <v/>
      </c>
      <c r="U207" s="36" t="str">
        <f aca="false">IF(N207="","",IF(C207="",1,""))</f>
        <v/>
      </c>
      <c r="V207" s="36" t="n">
        <f aca="false">IF(N207="","",_xlfn.IFNA(VLOOKUP(F207,TabelleFisse!$B$33:$C$34,2,0),1))</f>
        <v>0</v>
      </c>
      <c r="W207" s="36" t="str">
        <f aca="false">IF(N207="","",_xlfn.IFNA(IF(VLOOKUP(CONCATENATE(N207," SI"),AC$10:AC$1203,1,0)=CONCATENATE(N207," SI"),"",1),1))</f>
        <v/>
      </c>
      <c r="Y207" s="36" t="str">
        <f aca="false">IF(OR(N207="",G207=""),"",_xlfn.IFNA(VLOOKUP(H207,TabelleFisse!$B$25:$C$29,2,0),1))</f>
        <v/>
      </c>
      <c r="Z207" s="36" t="str">
        <f aca="false">IF(AND(G207="",H207&lt;&gt;""),1,"")</f>
        <v/>
      </c>
      <c r="AA207" s="36" t="str">
        <f aca="false">IF(N207="","",IF(COUNTIF(AD$10:AD$1203,AD207)=1,1,""))</f>
        <v/>
      </c>
      <c r="AC207" s="37" t="str">
        <f aca="false">IF(N207="","",CONCATENATE(N207," ",F207))</f>
        <v>L198 SI</v>
      </c>
      <c r="AD207" s="37" t="str">
        <f aca="false">IF(OR(N207="",CONCATENATE(G207,H207)=""),"",CONCATENATE(N207," ",G207))</f>
        <v/>
      </c>
      <c r="AE207" s="37" t="str">
        <f aca="false">IF(K207=1,CONCATENATE(N207," ",1),"")</f>
        <v/>
      </c>
    </row>
    <row r="208" customFormat="false" ht="32.25" hidden="false" customHeight="true" outlineLevel="0" collapsed="false">
      <c r="A208" s="21" t="str">
        <f aca="false">IF(J208="","",J208)</f>
        <v>ERRORI / ANOMALIE</v>
      </c>
      <c r="B208" s="66" t="s">
        <v>1460</v>
      </c>
      <c r="C208" s="44" t="s">
        <v>1461</v>
      </c>
      <c r="D208" s="42" t="s">
        <v>1462</v>
      </c>
      <c r="E208" s="42"/>
      <c r="F208" s="64" t="s">
        <v>917</v>
      </c>
      <c r="G208" s="42"/>
      <c r="H208" s="42"/>
      <c r="J208" s="20" t="str">
        <f aca="false">IF(AND(K208="",L208="",N208=""),"",IF(OR(K208=1,L208=1),"ERRORI / ANOMALIE","OK"))</f>
        <v>ERRORI / ANOMALIE</v>
      </c>
      <c r="K208" s="20" t="str">
        <f aca="false">IF(N208="","",IF(SUM(Q208:AA208)&gt;0,1,""))</f>
        <v/>
      </c>
      <c r="L208" s="20" t="n">
        <f aca="false">IF(N208="","",IF(_xlfn.IFNA(VLOOKUP(CONCATENATE(N208," ",1),Lotti!AS$7:AT$601,2,0),1)=1,"",1))</f>
        <v>1</v>
      </c>
      <c r="N208" s="36" t="str">
        <f aca="false">TRIM(B208)</f>
        <v>L199</v>
      </c>
      <c r="O208" s="36"/>
      <c r="P208" s="36" t="str">
        <f aca="false">IF(K208="","",1)</f>
        <v/>
      </c>
      <c r="Q208" s="36" t="n">
        <f aca="false">IF(N208="","",_xlfn.IFNA(VLOOKUP(N208,Lotti!C$7:D$1000,2,0),1))</f>
        <v>0</v>
      </c>
      <c r="S208" s="36" t="str">
        <f aca="false">IF(N208="","",IF(OR(AND(E208="",LEN(TRIM(D208))&lt;&gt;11,LEN(TRIM(D208))&lt;&gt;16),AND(D208="",E208=""),AND(D208&lt;&gt;"",E208&lt;&gt;"")),1,""))</f>
        <v/>
      </c>
      <c r="U208" s="36" t="str">
        <f aca="false">IF(N208="","",IF(C208="",1,""))</f>
        <v/>
      </c>
      <c r="V208" s="36" t="n">
        <f aca="false">IF(N208="","",_xlfn.IFNA(VLOOKUP(F208,TabelleFisse!$B$33:$C$34,2,0),1))</f>
        <v>0</v>
      </c>
      <c r="W208" s="36" t="str">
        <f aca="false">IF(N208="","",_xlfn.IFNA(IF(VLOOKUP(CONCATENATE(N208," SI"),AC$10:AC$1203,1,0)=CONCATENATE(N208," SI"),"",1),1))</f>
        <v/>
      </c>
      <c r="Y208" s="36" t="str">
        <f aca="false">IF(OR(N208="",G208=""),"",_xlfn.IFNA(VLOOKUP(H208,TabelleFisse!$B$25:$C$29,2,0),1))</f>
        <v/>
      </c>
      <c r="Z208" s="36" t="str">
        <f aca="false">IF(AND(G208="",H208&lt;&gt;""),1,"")</f>
        <v/>
      </c>
      <c r="AA208" s="36" t="str">
        <f aca="false">IF(N208="","",IF(COUNTIF(AD$10:AD$1203,AD208)=1,1,""))</f>
        <v/>
      </c>
      <c r="AC208" s="37" t="str">
        <f aca="false">IF(N208="","",CONCATENATE(N208," ",F208))</f>
        <v>L199 SI</v>
      </c>
      <c r="AD208" s="37" t="str">
        <f aca="false">IF(OR(N208="",CONCATENATE(G208,H208)=""),"",CONCATENATE(N208," ",G208))</f>
        <v/>
      </c>
      <c r="AE208" s="37" t="str">
        <f aca="false">IF(K208=1,CONCATENATE(N208," ",1),"")</f>
        <v/>
      </c>
    </row>
    <row r="209" customFormat="false" ht="32.25" hidden="false" customHeight="true" outlineLevel="0" collapsed="false">
      <c r="A209" s="21" t="str">
        <f aca="false">IF(J209="","",J209)</f>
        <v>ERRORI / ANOMALIE</v>
      </c>
      <c r="B209" s="66" t="s">
        <v>1463</v>
      </c>
      <c r="C209" s="44" t="s">
        <v>1464</v>
      </c>
      <c r="D209" s="42" t="s">
        <v>1465</v>
      </c>
      <c r="E209" s="42"/>
      <c r="F209" s="64" t="s">
        <v>917</v>
      </c>
      <c r="G209" s="42"/>
      <c r="H209" s="42"/>
      <c r="J209" s="20" t="str">
        <f aca="false">IF(AND(K209="",L209="",N209=""),"",IF(OR(K209=1,L209=1),"ERRORI / ANOMALIE","OK"))</f>
        <v>ERRORI / ANOMALIE</v>
      </c>
      <c r="K209" s="20" t="str">
        <f aca="false">IF(N209="","",IF(SUM(Q209:AA209)&gt;0,1,""))</f>
        <v/>
      </c>
      <c r="L209" s="20" t="n">
        <f aca="false">IF(N209="","",IF(_xlfn.IFNA(VLOOKUP(CONCATENATE(N209," ",1),Lotti!AS$7:AT$601,2,0),1)=1,"",1))</f>
        <v>1</v>
      </c>
      <c r="N209" s="36" t="str">
        <f aca="false">TRIM(B209)</f>
        <v>L200</v>
      </c>
      <c r="O209" s="36"/>
      <c r="P209" s="36" t="str">
        <f aca="false">IF(K209="","",1)</f>
        <v/>
      </c>
      <c r="Q209" s="36" t="n">
        <f aca="false">IF(N209="","",_xlfn.IFNA(VLOOKUP(N209,Lotti!C$7:D$1000,2,0),1))</f>
        <v>0</v>
      </c>
      <c r="S209" s="36" t="str">
        <f aca="false">IF(N209="","",IF(OR(AND(E209="",LEN(TRIM(D209))&lt;&gt;11,LEN(TRIM(D209))&lt;&gt;16),AND(D209="",E209=""),AND(D209&lt;&gt;"",E209&lt;&gt;"")),1,""))</f>
        <v/>
      </c>
      <c r="U209" s="36" t="str">
        <f aca="false">IF(N209="","",IF(C209="",1,""))</f>
        <v/>
      </c>
      <c r="V209" s="36" t="n">
        <f aca="false">IF(N209="","",_xlfn.IFNA(VLOOKUP(F209,TabelleFisse!$B$33:$C$34,2,0),1))</f>
        <v>0</v>
      </c>
      <c r="W209" s="36" t="str">
        <f aca="false">IF(N209="","",_xlfn.IFNA(IF(VLOOKUP(CONCATENATE(N209," SI"),AC$10:AC$1203,1,0)=CONCATENATE(N209," SI"),"",1),1))</f>
        <v/>
      </c>
      <c r="Y209" s="36" t="str">
        <f aca="false">IF(OR(N209="",G209=""),"",_xlfn.IFNA(VLOOKUP(H209,TabelleFisse!$B$25:$C$29,2,0),1))</f>
        <v/>
      </c>
      <c r="Z209" s="36" t="str">
        <f aca="false">IF(AND(G209="",H209&lt;&gt;""),1,"")</f>
        <v/>
      </c>
      <c r="AA209" s="36" t="str">
        <f aca="false">IF(N209="","",IF(COUNTIF(AD$10:AD$1203,AD209)=1,1,""))</f>
        <v/>
      </c>
      <c r="AC209" s="37" t="str">
        <f aca="false">IF(N209="","",CONCATENATE(N209," ",F209))</f>
        <v>L200 SI</v>
      </c>
      <c r="AD209" s="37" t="str">
        <f aca="false">IF(OR(N209="",CONCATENATE(G209,H209)=""),"",CONCATENATE(N209," ",G209))</f>
        <v/>
      </c>
      <c r="AE209" s="37" t="str">
        <f aca="false">IF(K209=1,CONCATENATE(N209," ",1),"")</f>
        <v/>
      </c>
    </row>
    <row r="210" customFormat="false" ht="32.25" hidden="false" customHeight="true" outlineLevel="0" collapsed="false">
      <c r="A210" s="21" t="str">
        <f aca="false">IF(J210="","",J210)</f>
        <v>ERRORI / ANOMALIE</v>
      </c>
      <c r="B210" s="66" t="s">
        <v>1466</v>
      </c>
      <c r="C210" s="44" t="s">
        <v>1467</v>
      </c>
      <c r="D210" s="42" t="s">
        <v>1468</v>
      </c>
      <c r="E210" s="42"/>
      <c r="F210" s="64" t="s">
        <v>917</v>
      </c>
      <c r="G210" s="42"/>
      <c r="H210" s="42"/>
      <c r="J210" s="20" t="str">
        <f aca="false">IF(AND(K210="",L210="",N210=""),"",IF(OR(K210=1,L210=1),"ERRORI / ANOMALIE","OK"))</f>
        <v>ERRORI / ANOMALIE</v>
      </c>
      <c r="K210" s="20" t="str">
        <f aca="false">IF(N210="","",IF(SUM(Q210:AA210)&gt;0,1,""))</f>
        <v/>
      </c>
      <c r="L210" s="20" t="n">
        <f aca="false">IF(N210="","",IF(_xlfn.IFNA(VLOOKUP(CONCATENATE(N210," ",1),Lotti!AS$7:AT$601,2,0),1)=1,"",1))</f>
        <v>1</v>
      </c>
      <c r="N210" s="36" t="str">
        <f aca="false">TRIM(B210)</f>
        <v>L201</v>
      </c>
      <c r="O210" s="36"/>
      <c r="P210" s="36" t="str">
        <f aca="false">IF(K210="","",1)</f>
        <v/>
      </c>
      <c r="Q210" s="36" t="n">
        <f aca="false">IF(N210="","",_xlfn.IFNA(VLOOKUP(N210,Lotti!C$7:D$1000,2,0),1))</f>
        <v>0</v>
      </c>
      <c r="S210" s="36" t="str">
        <f aca="false">IF(N210="","",IF(OR(AND(E210="",LEN(TRIM(D210))&lt;&gt;11,LEN(TRIM(D210))&lt;&gt;16),AND(D210="",E210=""),AND(D210&lt;&gt;"",E210&lt;&gt;"")),1,""))</f>
        <v/>
      </c>
      <c r="U210" s="36" t="str">
        <f aca="false">IF(N210="","",IF(C210="",1,""))</f>
        <v/>
      </c>
      <c r="V210" s="36" t="n">
        <f aca="false">IF(N210="","",_xlfn.IFNA(VLOOKUP(F210,TabelleFisse!$B$33:$C$34,2,0),1))</f>
        <v>0</v>
      </c>
      <c r="W210" s="36" t="str">
        <f aca="false">IF(N210="","",_xlfn.IFNA(IF(VLOOKUP(CONCATENATE(N210," SI"),AC$10:AC$1203,1,0)=CONCATENATE(N210," SI"),"",1),1))</f>
        <v/>
      </c>
      <c r="Y210" s="36" t="str">
        <f aca="false">IF(OR(N210="",G210=""),"",_xlfn.IFNA(VLOOKUP(H210,TabelleFisse!$B$25:$C$29,2,0),1))</f>
        <v/>
      </c>
      <c r="Z210" s="36" t="str">
        <f aca="false">IF(AND(G210="",H210&lt;&gt;""),1,"")</f>
        <v/>
      </c>
      <c r="AA210" s="36" t="str">
        <f aca="false">IF(N210="","",IF(COUNTIF(AD$10:AD$1203,AD210)=1,1,""))</f>
        <v/>
      </c>
      <c r="AC210" s="37" t="str">
        <f aca="false">IF(N210="","",CONCATENATE(N210," ",F210))</f>
        <v>L201 SI</v>
      </c>
      <c r="AD210" s="37" t="str">
        <f aca="false">IF(OR(N210="",CONCATENATE(G210,H210)=""),"",CONCATENATE(N210," ",G210))</f>
        <v/>
      </c>
      <c r="AE210" s="37" t="str">
        <f aca="false">IF(K210=1,CONCATENATE(N210," ",1),"")</f>
        <v/>
      </c>
    </row>
    <row r="211" customFormat="false" ht="32.25" hidden="false" customHeight="true" outlineLevel="0" collapsed="false">
      <c r="A211" s="21" t="str">
        <f aca="false">IF(J211="","",J211)</f>
        <v>ERRORI / ANOMALIE</v>
      </c>
      <c r="B211" s="66" t="s">
        <v>1469</v>
      </c>
      <c r="C211" s="44" t="s">
        <v>1470</v>
      </c>
      <c r="D211" s="42" t="s">
        <v>1471</v>
      </c>
      <c r="E211" s="42"/>
      <c r="F211" s="64" t="s">
        <v>917</v>
      </c>
      <c r="G211" s="42"/>
      <c r="H211" s="42"/>
      <c r="J211" s="20" t="str">
        <f aca="false">IF(AND(K211="",L211="",N211=""),"",IF(OR(K211=1,L211=1),"ERRORI / ANOMALIE","OK"))</f>
        <v>ERRORI / ANOMALIE</v>
      </c>
      <c r="K211" s="20" t="str">
        <f aca="false">IF(N211="","",IF(SUM(Q211:AA211)&gt;0,1,""))</f>
        <v/>
      </c>
      <c r="L211" s="20" t="n">
        <f aca="false">IF(N211="","",IF(_xlfn.IFNA(VLOOKUP(CONCATENATE(N211," ",1),Lotti!AS$7:AT$601,2,0),1)=1,"",1))</f>
        <v>1</v>
      </c>
      <c r="N211" s="36" t="str">
        <f aca="false">TRIM(B211)</f>
        <v>L202</v>
      </c>
      <c r="O211" s="36"/>
      <c r="P211" s="36" t="str">
        <f aca="false">IF(K211="","",1)</f>
        <v/>
      </c>
      <c r="Q211" s="36" t="n">
        <f aca="false">IF(N211="","",_xlfn.IFNA(VLOOKUP(N211,Lotti!C$7:D$1000,2,0),1))</f>
        <v>0</v>
      </c>
      <c r="S211" s="36" t="str">
        <f aca="false">IF(N211="","",IF(OR(AND(E211="",LEN(TRIM(D211))&lt;&gt;11,LEN(TRIM(D211))&lt;&gt;16),AND(D211="",E211=""),AND(D211&lt;&gt;"",E211&lt;&gt;"")),1,""))</f>
        <v/>
      </c>
      <c r="U211" s="36" t="str">
        <f aca="false">IF(N211="","",IF(C211="",1,""))</f>
        <v/>
      </c>
      <c r="V211" s="36" t="n">
        <f aca="false">IF(N211="","",_xlfn.IFNA(VLOOKUP(F211,TabelleFisse!$B$33:$C$34,2,0),1))</f>
        <v>0</v>
      </c>
      <c r="W211" s="36" t="str">
        <f aca="false">IF(N211="","",_xlfn.IFNA(IF(VLOOKUP(CONCATENATE(N211," SI"),AC$10:AC$1203,1,0)=CONCATENATE(N211," SI"),"",1),1))</f>
        <v/>
      </c>
      <c r="Y211" s="36" t="str">
        <f aca="false">IF(OR(N211="",G211=""),"",_xlfn.IFNA(VLOOKUP(H211,TabelleFisse!$B$25:$C$29,2,0),1))</f>
        <v/>
      </c>
      <c r="Z211" s="36" t="str">
        <f aca="false">IF(AND(G211="",H211&lt;&gt;""),1,"")</f>
        <v/>
      </c>
      <c r="AA211" s="36" t="str">
        <f aca="false">IF(N211="","",IF(COUNTIF(AD$10:AD$1203,AD211)=1,1,""))</f>
        <v/>
      </c>
      <c r="AC211" s="37" t="str">
        <f aca="false">IF(N211="","",CONCATENATE(N211," ",F211))</f>
        <v>L202 SI</v>
      </c>
      <c r="AD211" s="37" t="str">
        <f aca="false">IF(OR(N211="",CONCATENATE(G211,H211)=""),"",CONCATENATE(N211," ",G211))</f>
        <v/>
      </c>
      <c r="AE211" s="37" t="str">
        <f aca="false">IF(K211=1,CONCATENATE(N211," ",1),"")</f>
        <v/>
      </c>
    </row>
    <row r="212" customFormat="false" ht="32.25" hidden="false" customHeight="true" outlineLevel="0" collapsed="false">
      <c r="A212" s="21" t="str">
        <f aca="false">IF(J212="","",J212)</f>
        <v>ERRORI / ANOMALIE</v>
      </c>
      <c r="B212" s="66" t="s">
        <v>1472</v>
      </c>
      <c r="C212" s="44" t="s">
        <v>1286</v>
      </c>
      <c r="D212" s="42" t="s">
        <v>1287</v>
      </c>
      <c r="E212" s="42"/>
      <c r="F212" s="64" t="s">
        <v>917</v>
      </c>
      <c r="G212" s="42"/>
      <c r="H212" s="42"/>
      <c r="J212" s="20" t="str">
        <f aca="false">IF(AND(K212="",L212="",N212=""),"",IF(OR(K212=1,L212=1),"ERRORI / ANOMALIE","OK"))</f>
        <v>ERRORI / ANOMALIE</v>
      </c>
      <c r="K212" s="20" t="str">
        <f aca="false">IF(N212="","",IF(SUM(Q212:AA212)&gt;0,1,""))</f>
        <v/>
      </c>
      <c r="L212" s="20" t="n">
        <f aca="false">IF(N212="","",IF(_xlfn.IFNA(VLOOKUP(CONCATENATE(N212," ",1),Lotti!AS$7:AT$601,2,0),1)=1,"",1))</f>
        <v>1</v>
      </c>
      <c r="N212" s="36" t="str">
        <f aca="false">TRIM(B212)</f>
        <v>L203</v>
      </c>
      <c r="O212" s="36"/>
      <c r="P212" s="36" t="str">
        <f aca="false">IF(K212="","",1)</f>
        <v/>
      </c>
      <c r="Q212" s="36" t="n">
        <f aca="false">IF(N212="","",_xlfn.IFNA(VLOOKUP(N212,Lotti!C$7:D$1000,2,0),1))</f>
        <v>0</v>
      </c>
      <c r="S212" s="36" t="str">
        <f aca="false">IF(N212="","",IF(OR(AND(E212="",LEN(TRIM(D212))&lt;&gt;11,LEN(TRIM(D212))&lt;&gt;16),AND(D212="",E212=""),AND(D212&lt;&gt;"",E212&lt;&gt;"")),1,""))</f>
        <v/>
      </c>
      <c r="U212" s="36" t="str">
        <f aca="false">IF(N212="","",IF(C212="",1,""))</f>
        <v/>
      </c>
      <c r="V212" s="36" t="n">
        <f aca="false">IF(N212="","",_xlfn.IFNA(VLOOKUP(F212,TabelleFisse!$B$33:$C$34,2,0),1))</f>
        <v>0</v>
      </c>
      <c r="W212" s="36" t="str">
        <f aca="false">IF(N212="","",_xlfn.IFNA(IF(VLOOKUP(CONCATENATE(N212," SI"),AC$10:AC$1203,1,0)=CONCATENATE(N212," SI"),"",1),1))</f>
        <v/>
      </c>
      <c r="Y212" s="36" t="str">
        <f aca="false">IF(OR(N212="",G212=""),"",_xlfn.IFNA(VLOOKUP(H212,TabelleFisse!$B$25:$C$29,2,0),1))</f>
        <v/>
      </c>
      <c r="Z212" s="36" t="str">
        <f aca="false">IF(AND(G212="",H212&lt;&gt;""),1,"")</f>
        <v/>
      </c>
      <c r="AA212" s="36" t="str">
        <f aca="false">IF(N212="","",IF(COUNTIF(AD$10:AD$1203,AD212)=1,1,""))</f>
        <v/>
      </c>
      <c r="AC212" s="37" t="str">
        <f aca="false">IF(N212="","",CONCATENATE(N212," ",F212))</f>
        <v>L203 SI</v>
      </c>
      <c r="AD212" s="37" t="str">
        <f aca="false">IF(OR(N212="",CONCATENATE(G212,H212)=""),"",CONCATENATE(N212," ",G212))</f>
        <v/>
      </c>
      <c r="AE212" s="37" t="str">
        <f aca="false">IF(K212=1,CONCATENATE(N212," ",1),"")</f>
        <v/>
      </c>
    </row>
    <row r="213" customFormat="false" ht="32.25" hidden="false" customHeight="true" outlineLevel="0" collapsed="false">
      <c r="A213" s="21" t="str">
        <f aca="false">IF(J213="","",J213)</f>
        <v>ERRORI / ANOMALIE</v>
      </c>
      <c r="B213" s="66" t="s">
        <v>1473</v>
      </c>
      <c r="C213" s="44" t="s">
        <v>1474</v>
      </c>
      <c r="D213" s="42" t="s">
        <v>1475</v>
      </c>
      <c r="E213" s="42"/>
      <c r="F213" s="64" t="s">
        <v>917</v>
      </c>
      <c r="G213" s="42"/>
      <c r="H213" s="42"/>
      <c r="J213" s="20" t="str">
        <f aca="false">IF(AND(K213="",L213="",N213=""),"",IF(OR(K213=1,L213=1),"ERRORI / ANOMALIE","OK"))</f>
        <v>ERRORI / ANOMALIE</v>
      </c>
      <c r="K213" s="20" t="str">
        <f aca="false">IF(N213="","",IF(SUM(Q213:AA213)&gt;0,1,""))</f>
        <v/>
      </c>
      <c r="L213" s="20" t="n">
        <f aca="false">IF(N213="","",IF(_xlfn.IFNA(VLOOKUP(CONCATENATE(N213," ",1),Lotti!AS$7:AT$601,2,0),1)=1,"",1))</f>
        <v>1</v>
      </c>
      <c r="N213" s="36" t="str">
        <f aca="false">TRIM(B213)</f>
        <v>L204</v>
      </c>
      <c r="O213" s="36"/>
      <c r="P213" s="36" t="str">
        <f aca="false">IF(K213="","",1)</f>
        <v/>
      </c>
      <c r="Q213" s="36" t="n">
        <f aca="false">IF(N213="","",_xlfn.IFNA(VLOOKUP(N213,Lotti!C$7:D$1000,2,0),1))</f>
        <v>0</v>
      </c>
      <c r="S213" s="36" t="str">
        <f aca="false">IF(N213="","",IF(OR(AND(E213="",LEN(TRIM(D213))&lt;&gt;11,LEN(TRIM(D213))&lt;&gt;16),AND(D213="",E213=""),AND(D213&lt;&gt;"",E213&lt;&gt;"")),1,""))</f>
        <v/>
      </c>
      <c r="U213" s="36" t="str">
        <f aca="false">IF(N213="","",IF(C213="",1,""))</f>
        <v/>
      </c>
      <c r="V213" s="36" t="n">
        <f aca="false">IF(N213="","",_xlfn.IFNA(VLOOKUP(F213,TabelleFisse!$B$33:$C$34,2,0),1))</f>
        <v>0</v>
      </c>
      <c r="W213" s="36" t="str">
        <f aca="false">IF(N213="","",_xlfn.IFNA(IF(VLOOKUP(CONCATENATE(N213," SI"),AC$10:AC$1203,1,0)=CONCATENATE(N213," SI"),"",1),1))</f>
        <v/>
      </c>
      <c r="Y213" s="36" t="str">
        <f aca="false">IF(OR(N213="",G213=""),"",_xlfn.IFNA(VLOOKUP(H213,TabelleFisse!$B$25:$C$29,2,0),1))</f>
        <v/>
      </c>
      <c r="Z213" s="36" t="str">
        <f aca="false">IF(AND(G213="",H213&lt;&gt;""),1,"")</f>
        <v/>
      </c>
      <c r="AA213" s="36" t="str">
        <f aca="false">IF(N213="","",IF(COUNTIF(AD$10:AD$1203,AD213)=1,1,""))</f>
        <v/>
      </c>
      <c r="AC213" s="37" t="str">
        <f aca="false">IF(N213="","",CONCATENATE(N213," ",F213))</f>
        <v>L204 SI</v>
      </c>
      <c r="AD213" s="37" t="str">
        <f aca="false">IF(OR(N213="",CONCATENATE(G213,H213)=""),"",CONCATENATE(N213," ",G213))</f>
        <v/>
      </c>
      <c r="AE213" s="37" t="str">
        <f aca="false">IF(K213=1,CONCATENATE(N213," ",1),"")</f>
        <v/>
      </c>
    </row>
    <row r="214" customFormat="false" ht="32.25" hidden="false" customHeight="true" outlineLevel="0" collapsed="false">
      <c r="A214" s="21" t="str">
        <f aca="false">IF(J214="","",J214)</f>
        <v>ERRORI / ANOMALIE</v>
      </c>
      <c r="B214" s="66" t="s">
        <v>1476</v>
      </c>
      <c r="C214" s="44" t="s">
        <v>1477</v>
      </c>
      <c r="D214" s="42" t="s">
        <v>1478</v>
      </c>
      <c r="E214" s="42"/>
      <c r="F214" s="64" t="s">
        <v>917</v>
      </c>
      <c r="G214" s="42"/>
      <c r="H214" s="42"/>
      <c r="J214" s="20" t="str">
        <f aca="false">IF(AND(K214="",L214="",N214=""),"",IF(OR(K214=1,L214=1),"ERRORI / ANOMALIE","OK"))</f>
        <v>ERRORI / ANOMALIE</v>
      </c>
      <c r="K214" s="20" t="str">
        <f aca="false">IF(N214="","",IF(SUM(Q214:AA214)&gt;0,1,""))</f>
        <v/>
      </c>
      <c r="L214" s="20" t="n">
        <f aca="false">IF(N214="","",IF(_xlfn.IFNA(VLOOKUP(CONCATENATE(N214," ",1),Lotti!AS$7:AT$601,2,0),1)=1,"",1))</f>
        <v>1</v>
      </c>
      <c r="N214" s="36" t="str">
        <f aca="false">TRIM(B214)</f>
        <v>L205</v>
      </c>
      <c r="O214" s="36"/>
      <c r="P214" s="36" t="str">
        <f aca="false">IF(K214="","",1)</f>
        <v/>
      </c>
      <c r="Q214" s="36" t="n">
        <f aca="false">IF(N214="","",_xlfn.IFNA(VLOOKUP(N214,Lotti!C$7:D$1000,2,0),1))</f>
        <v>0</v>
      </c>
      <c r="S214" s="36" t="str">
        <f aca="false">IF(N214="","",IF(OR(AND(E214="",LEN(TRIM(D214))&lt;&gt;11,LEN(TRIM(D214))&lt;&gt;16),AND(D214="",E214=""),AND(D214&lt;&gt;"",E214&lt;&gt;"")),1,""))</f>
        <v/>
      </c>
      <c r="U214" s="36" t="str">
        <f aca="false">IF(N214="","",IF(C214="",1,""))</f>
        <v/>
      </c>
      <c r="V214" s="36" t="n">
        <f aca="false">IF(N214="","",_xlfn.IFNA(VLOOKUP(F214,TabelleFisse!$B$33:$C$34,2,0),1))</f>
        <v>0</v>
      </c>
      <c r="W214" s="36" t="str">
        <f aca="false">IF(N214="","",_xlfn.IFNA(IF(VLOOKUP(CONCATENATE(N214," SI"),AC$10:AC$1203,1,0)=CONCATENATE(N214," SI"),"",1),1))</f>
        <v/>
      </c>
      <c r="Y214" s="36" t="str">
        <f aca="false">IF(OR(N214="",G214=""),"",_xlfn.IFNA(VLOOKUP(H214,TabelleFisse!$B$25:$C$29,2,0),1))</f>
        <v/>
      </c>
      <c r="Z214" s="36" t="str">
        <f aca="false">IF(AND(G214="",H214&lt;&gt;""),1,"")</f>
        <v/>
      </c>
      <c r="AA214" s="36" t="str">
        <f aca="false">IF(N214="","",IF(COUNTIF(AD$10:AD$1203,AD214)=1,1,""))</f>
        <v/>
      </c>
      <c r="AC214" s="37" t="str">
        <f aca="false">IF(N214="","",CONCATENATE(N214," ",F214))</f>
        <v>L205 SI</v>
      </c>
      <c r="AD214" s="37" t="str">
        <f aca="false">IF(OR(N214="",CONCATENATE(G214,H214)=""),"",CONCATENATE(N214," ",G214))</f>
        <v/>
      </c>
      <c r="AE214" s="37" t="str">
        <f aca="false">IF(K214=1,CONCATENATE(N214," ",1),"")</f>
        <v/>
      </c>
    </row>
    <row r="215" customFormat="false" ht="32.25" hidden="false" customHeight="true" outlineLevel="0" collapsed="false">
      <c r="A215" s="21" t="str">
        <f aca="false">IF(J215="","",J215)</f>
        <v>ERRORI / ANOMALIE</v>
      </c>
      <c r="B215" s="66" t="s">
        <v>1479</v>
      </c>
      <c r="C215" s="44" t="s">
        <v>1238</v>
      </c>
      <c r="D215" s="42" t="s">
        <v>1239</v>
      </c>
      <c r="E215" s="42"/>
      <c r="F215" s="64" t="s">
        <v>917</v>
      </c>
      <c r="G215" s="42"/>
      <c r="H215" s="42"/>
      <c r="J215" s="20" t="str">
        <f aca="false">IF(AND(K215="",L215="",N215=""),"",IF(OR(K215=1,L215=1),"ERRORI / ANOMALIE","OK"))</f>
        <v>ERRORI / ANOMALIE</v>
      </c>
      <c r="K215" s="20" t="str">
        <f aca="false">IF(N215="","",IF(SUM(Q215:AA215)&gt;0,1,""))</f>
        <v/>
      </c>
      <c r="L215" s="20" t="n">
        <f aca="false">IF(N215="","",IF(_xlfn.IFNA(VLOOKUP(CONCATENATE(N215," ",1),Lotti!AS$7:AT$601,2,0),1)=1,"",1))</f>
        <v>1</v>
      </c>
      <c r="N215" s="36" t="str">
        <f aca="false">TRIM(B215)</f>
        <v>L206</v>
      </c>
      <c r="O215" s="36"/>
      <c r="P215" s="36" t="str">
        <f aca="false">IF(K215="","",1)</f>
        <v/>
      </c>
      <c r="Q215" s="36" t="n">
        <f aca="false">IF(N215="","",_xlfn.IFNA(VLOOKUP(N215,Lotti!C$7:D$1000,2,0),1))</f>
        <v>0</v>
      </c>
      <c r="S215" s="36" t="str">
        <f aca="false">IF(N215="","",IF(OR(AND(E215="",LEN(TRIM(D215))&lt;&gt;11,LEN(TRIM(D215))&lt;&gt;16),AND(D215="",E215=""),AND(D215&lt;&gt;"",E215&lt;&gt;"")),1,""))</f>
        <v/>
      </c>
      <c r="U215" s="36" t="str">
        <f aca="false">IF(N215="","",IF(C215="",1,""))</f>
        <v/>
      </c>
      <c r="V215" s="36" t="n">
        <f aca="false">IF(N215="","",_xlfn.IFNA(VLOOKUP(F215,TabelleFisse!$B$33:$C$34,2,0),1))</f>
        <v>0</v>
      </c>
      <c r="W215" s="36" t="str">
        <f aca="false">IF(N215="","",_xlfn.IFNA(IF(VLOOKUP(CONCATENATE(N215," SI"),AC$10:AC$1203,1,0)=CONCATENATE(N215," SI"),"",1),1))</f>
        <v/>
      </c>
      <c r="Y215" s="36" t="str">
        <f aca="false">IF(OR(N215="",G215=""),"",_xlfn.IFNA(VLOOKUP(H215,TabelleFisse!$B$25:$C$29,2,0),1))</f>
        <v/>
      </c>
      <c r="Z215" s="36" t="str">
        <f aca="false">IF(AND(G215="",H215&lt;&gt;""),1,"")</f>
        <v/>
      </c>
      <c r="AA215" s="36" t="str">
        <f aca="false">IF(N215="","",IF(COUNTIF(AD$10:AD$1203,AD215)=1,1,""))</f>
        <v/>
      </c>
      <c r="AC215" s="37" t="str">
        <f aca="false">IF(N215="","",CONCATENATE(N215," ",F215))</f>
        <v>L206 SI</v>
      </c>
      <c r="AD215" s="37" t="str">
        <f aca="false">IF(OR(N215="",CONCATENATE(G215,H215)=""),"",CONCATENATE(N215," ",G215))</f>
        <v/>
      </c>
      <c r="AE215" s="37" t="str">
        <f aca="false">IF(K215=1,CONCATENATE(N215," ",1),"")</f>
        <v/>
      </c>
    </row>
    <row r="216" customFormat="false" ht="32.25" hidden="false" customHeight="true" outlineLevel="0" collapsed="false">
      <c r="A216" s="21" t="str">
        <f aca="false">IF(J216="","",J216)</f>
        <v>ERRORI / ANOMALIE</v>
      </c>
      <c r="B216" s="66" t="s">
        <v>1480</v>
      </c>
      <c r="C216" s="44" t="s">
        <v>1481</v>
      </c>
      <c r="D216" s="42" t="s">
        <v>1482</v>
      </c>
      <c r="E216" s="42"/>
      <c r="F216" s="64" t="s">
        <v>917</v>
      </c>
      <c r="G216" s="42"/>
      <c r="H216" s="42"/>
      <c r="J216" s="20" t="str">
        <f aca="false">IF(AND(K216="",L216="",N216=""),"",IF(OR(K216=1,L216=1),"ERRORI / ANOMALIE","OK"))</f>
        <v>ERRORI / ANOMALIE</v>
      </c>
      <c r="K216" s="20" t="str">
        <f aca="false">IF(N216="","",IF(SUM(Q216:AA216)&gt;0,1,""))</f>
        <v/>
      </c>
      <c r="L216" s="20" t="n">
        <f aca="false">IF(N216="","",IF(_xlfn.IFNA(VLOOKUP(CONCATENATE(N216," ",1),Lotti!AS$7:AT$601,2,0),1)=1,"",1))</f>
        <v>1</v>
      </c>
      <c r="N216" s="36" t="str">
        <f aca="false">TRIM(B216)</f>
        <v>L207</v>
      </c>
      <c r="O216" s="36"/>
      <c r="P216" s="36" t="str">
        <f aca="false">IF(K216="","",1)</f>
        <v/>
      </c>
      <c r="Q216" s="36" t="n">
        <f aca="false">IF(N216="","",_xlfn.IFNA(VLOOKUP(N216,Lotti!C$7:D$1000,2,0),1))</f>
        <v>0</v>
      </c>
      <c r="S216" s="36" t="str">
        <f aca="false">IF(N216="","",IF(OR(AND(E216="",LEN(TRIM(D216))&lt;&gt;11,LEN(TRIM(D216))&lt;&gt;16),AND(D216="",E216=""),AND(D216&lt;&gt;"",E216&lt;&gt;"")),1,""))</f>
        <v/>
      </c>
      <c r="U216" s="36" t="str">
        <f aca="false">IF(N216="","",IF(C216="",1,""))</f>
        <v/>
      </c>
      <c r="V216" s="36" t="n">
        <f aca="false">IF(N216="","",_xlfn.IFNA(VLOOKUP(F216,TabelleFisse!$B$33:$C$34,2,0),1))</f>
        <v>0</v>
      </c>
      <c r="W216" s="36" t="str">
        <f aca="false">IF(N216="","",_xlfn.IFNA(IF(VLOOKUP(CONCATENATE(N216," SI"),AC$10:AC$1203,1,0)=CONCATENATE(N216," SI"),"",1),1))</f>
        <v/>
      </c>
      <c r="Y216" s="36" t="str">
        <f aca="false">IF(OR(N216="",G216=""),"",_xlfn.IFNA(VLOOKUP(H216,TabelleFisse!$B$25:$C$29,2,0),1))</f>
        <v/>
      </c>
      <c r="Z216" s="36" t="str">
        <f aca="false">IF(AND(G216="",H216&lt;&gt;""),1,"")</f>
        <v/>
      </c>
      <c r="AA216" s="36" t="str">
        <f aca="false">IF(N216="","",IF(COUNTIF(AD$10:AD$1203,AD216)=1,1,""))</f>
        <v/>
      </c>
      <c r="AC216" s="37" t="str">
        <f aca="false">IF(N216="","",CONCATENATE(N216," ",F216))</f>
        <v>L207 SI</v>
      </c>
      <c r="AD216" s="37" t="str">
        <f aca="false">IF(OR(N216="",CONCATENATE(G216,H216)=""),"",CONCATENATE(N216," ",G216))</f>
        <v/>
      </c>
      <c r="AE216" s="37" t="str">
        <f aca="false">IF(K216=1,CONCATENATE(N216," ",1),"")</f>
        <v/>
      </c>
    </row>
    <row r="217" customFormat="false" ht="32.25" hidden="false" customHeight="true" outlineLevel="0" collapsed="false">
      <c r="A217" s="21" t="str">
        <f aca="false">IF(J217="","",J217)</f>
        <v>ERRORI / ANOMALIE</v>
      </c>
      <c r="B217" s="66" t="s">
        <v>1483</v>
      </c>
      <c r="C217" s="44" t="s">
        <v>1484</v>
      </c>
      <c r="D217" s="42" t="s">
        <v>1485</v>
      </c>
      <c r="E217" s="42"/>
      <c r="F217" s="64" t="s">
        <v>917</v>
      </c>
      <c r="G217" s="42"/>
      <c r="H217" s="42"/>
      <c r="J217" s="20" t="str">
        <f aca="false">IF(AND(K217="",L217="",N217=""),"",IF(OR(K217=1,L217=1),"ERRORI / ANOMALIE","OK"))</f>
        <v>ERRORI / ANOMALIE</v>
      </c>
      <c r="K217" s="20" t="str">
        <f aca="false">IF(N217="","",IF(SUM(Q217:AA217)&gt;0,1,""))</f>
        <v/>
      </c>
      <c r="L217" s="20" t="n">
        <f aca="false">IF(N217="","",IF(_xlfn.IFNA(VLOOKUP(CONCATENATE(N217," ",1),Lotti!AS$7:AT$601,2,0),1)=1,"",1))</f>
        <v>1</v>
      </c>
      <c r="N217" s="36" t="str">
        <f aca="false">TRIM(B217)</f>
        <v>L208</v>
      </c>
      <c r="O217" s="36"/>
      <c r="P217" s="36" t="str">
        <f aca="false">IF(K217="","",1)</f>
        <v/>
      </c>
      <c r="Q217" s="36" t="n">
        <f aca="false">IF(N217="","",_xlfn.IFNA(VLOOKUP(N217,Lotti!C$7:D$1000,2,0),1))</f>
        <v>0</v>
      </c>
      <c r="S217" s="36" t="str">
        <f aca="false">IF(N217="","",IF(OR(AND(E217="",LEN(TRIM(D217))&lt;&gt;11,LEN(TRIM(D217))&lt;&gt;16),AND(D217="",E217=""),AND(D217&lt;&gt;"",E217&lt;&gt;"")),1,""))</f>
        <v/>
      </c>
      <c r="U217" s="36" t="str">
        <f aca="false">IF(N217="","",IF(C217="",1,""))</f>
        <v/>
      </c>
      <c r="V217" s="36" t="n">
        <f aca="false">IF(N217="","",_xlfn.IFNA(VLOOKUP(F217,TabelleFisse!$B$33:$C$34,2,0),1))</f>
        <v>0</v>
      </c>
      <c r="W217" s="36" t="str">
        <f aca="false">IF(N217="","",_xlfn.IFNA(IF(VLOOKUP(CONCATENATE(N217," SI"),AC$10:AC$1203,1,0)=CONCATENATE(N217," SI"),"",1),1))</f>
        <v/>
      </c>
      <c r="Y217" s="36" t="str">
        <f aca="false">IF(OR(N217="",G217=""),"",_xlfn.IFNA(VLOOKUP(H217,TabelleFisse!$B$25:$C$29,2,0),1))</f>
        <v/>
      </c>
      <c r="Z217" s="36" t="str">
        <f aca="false">IF(AND(G217="",H217&lt;&gt;""),1,"")</f>
        <v/>
      </c>
      <c r="AA217" s="36" t="str">
        <f aca="false">IF(N217="","",IF(COUNTIF(AD$10:AD$1203,AD217)=1,1,""))</f>
        <v/>
      </c>
      <c r="AC217" s="37" t="str">
        <f aca="false">IF(N217="","",CONCATENATE(N217," ",F217))</f>
        <v>L208 SI</v>
      </c>
      <c r="AD217" s="37" t="str">
        <f aca="false">IF(OR(N217="",CONCATENATE(G217,H217)=""),"",CONCATENATE(N217," ",G217))</f>
        <v/>
      </c>
      <c r="AE217" s="37" t="str">
        <f aca="false">IF(K217=1,CONCATENATE(N217," ",1),"")</f>
        <v/>
      </c>
    </row>
    <row r="218" customFormat="false" ht="32.25" hidden="false" customHeight="true" outlineLevel="0" collapsed="false">
      <c r="A218" s="21" t="str">
        <f aca="false">IF(J218="","",J218)</f>
        <v>ERRORI / ANOMALIE</v>
      </c>
      <c r="B218" s="66" t="s">
        <v>1486</v>
      </c>
      <c r="C218" s="44" t="s">
        <v>1487</v>
      </c>
      <c r="D218" s="42" t="s">
        <v>1488</v>
      </c>
      <c r="E218" s="42"/>
      <c r="F218" s="64" t="s">
        <v>917</v>
      </c>
      <c r="G218" s="42"/>
      <c r="H218" s="42"/>
      <c r="J218" s="20" t="str">
        <f aca="false">IF(AND(K218="",L218="",N218=""),"",IF(OR(K218=1,L218=1),"ERRORI / ANOMALIE","OK"))</f>
        <v>ERRORI / ANOMALIE</v>
      </c>
      <c r="K218" s="20" t="str">
        <f aca="false">IF(N218="","",IF(SUM(Q218:AA218)&gt;0,1,""))</f>
        <v/>
      </c>
      <c r="L218" s="20" t="n">
        <f aca="false">IF(N218="","",IF(_xlfn.IFNA(VLOOKUP(CONCATENATE(N218," ",1),Lotti!AS$7:AT$601,2,0),1)=1,"",1))</f>
        <v>1</v>
      </c>
      <c r="N218" s="36" t="str">
        <f aca="false">TRIM(B218)</f>
        <v>L209</v>
      </c>
      <c r="O218" s="36"/>
      <c r="P218" s="36" t="str">
        <f aca="false">IF(K218="","",1)</f>
        <v/>
      </c>
      <c r="Q218" s="36" t="n">
        <f aca="false">IF(N218="","",_xlfn.IFNA(VLOOKUP(N218,Lotti!C$7:D$1000,2,0),1))</f>
        <v>0</v>
      </c>
      <c r="S218" s="36" t="str">
        <f aca="false">IF(N218="","",IF(OR(AND(E218="",LEN(TRIM(D218))&lt;&gt;11,LEN(TRIM(D218))&lt;&gt;16),AND(D218="",E218=""),AND(D218&lt;&gt;"",E218&lt;&gt;"")),1,""))</f>
        <v/>
      </c>
      <c r="U218" s="36" t="str">
        <f aca="false">IF(N218="","",IF(C218="",1,""))</f>
        <v/>
      </c>
      <c r="V218" s="36" t="n">
        <f aca="false">IF(N218="","",_xlfn.IFNA(VLOOKUP(F218,TabelleFisse!$B$33:$C$34,2,0),1))</f>
        <v>0</v>
      </c>
      <c r="W218" s="36" t="str">
        <f aca="false">IF(N218="","",_xlfn.IFNA(IF(VLOOKUP(CONCATENATE(N218," SI"),AC$10:AC$1203,1,0)=CONCATENATE(N218," SI"),"",1),1))</f>
        <v/>
      </c>
      <c r="Y218" s="36" t="str">
        <f aca="false">IF(OR(N218="",G218=""),"",_xlfn.IFNA(VLOOKUP(H218,TabelleFisse!$B$25:$C$29,2,0),1))</f>
        <v/>
      </c>
      <c r="Z218" s="36" t="str">
        <f aca="false">IF(AND(G218="",H218&lt;&gt;""),1,"")</f>
        <v/>
      </c>
      <c r="AA218" s="36" t="str">
        <f aca="false">IF(N218="","",IF(COUNTIF(AD$10:AD$1203,AD218)=1,1,""))</f>
        <v/>
      </c>
      <c r="AC218" s="37" t="str">
        <f aca="false">IF(N218="","",CONCATENATE(N218," ",F218))</f>
        <v>L209 SI</v>
      </c>
      <c r="AD218" s="37" t="str">
        <f aca="false">IF(OR(N218="",CONCATENATE(G218,H218)=""),"",CONCATENATE(N218," ",G218))</f>
        <v/>
      </c>
      <c r="AE218" s="37" t="str">
        <f aca="false">IF(K218=1,CONCATENATE(N218," ",1),"")</f>
        <v/>
      </c>
    </row>
    <row r="219" customFormat="false" ht="32.25" hidden="false" customHeight="true" outlineLevel="0" collapsed="false">
      <c r="A219" s="21" t="str">
        <f aca="false">IF(J219="","",J219)</f>
        <v>ERRORI / ANOMALIE</v>
      </c>
      <c r="B219" s="66" t="s">
        <v>1489</v>
      </c>
      <c r="C219" s="44" t="s">
        <v>1490</v>
      </c>
      <c r="D219" s="42" t="s">
        <v>1491</v>
      </c>
      <c r="E219" s="42"/>
      <c r="F219" s="64" t="s">
        <v>917</v>
      </c>
      <c r="G219" s="42"/>
      <c r="H219" s="42"/>
      <c r="J219" s="20" t="str">
        <f aca="false">IF(AND(K219="",L219="",N219=""),"",IF(OR(K219=1,L219=1),"ERRORI / ANOMALIE","OK"))</f>
        <v>ERRORI / ANOMALIE</v>
      </c>
      <c r="K219" s="20" t="str">
        <f aca="false">IF(N219="","",IF(SUM(Q219:AA219)&gt;0,1,""))</f>
        <v/>
      </c>
      <c r="L219" s="20" t="n">
        <f aca="false">IF(N219="","",IF(_xlfn.IFNA(VLOOKUP(CONCATENATE(N219," ",1),Lotti!AS$7:AT$601,2,0),1)=1,"",1))</f>
        <v>1</v>
      </c>
      <c r="N219" s="36" t="str">
        <f aca="false">TRIM(B219)</f>
        <v>L210</v>
      </c>
      <c r="O219" s="36"/>
      <c r="P219" s="36" t="str">
        <f aca="false">IF(K219="","",1)</f>
        <v/>
      </c>
      <c r="Q219" s="36" t="n">
        <f aca="false">IF(N219="","",_xlfn.IFNA(VLOOKUP(N219,Lotti!C$7:D$1000,2,0),1))</f>
        <v>0</v>
      </c>
      <c r="S219" s="36" t="str">
        <f aca="false">IF(N219="","",IF(OR(AND(E219="",LEN(TRIM(D219))&lt;&gt;11,LEN(TRIM(D219))&lt;&gt;16),AND(D219="",E219=""),AND(D219&lt;&gt;"",E219&lt;&gt;"")),1,""))</f>
        <v/>
      </c>
      <c r="U219" s="36" t="str">
        <f aca="false">IF(N219="","",IF(C219="",1,""))</f>
        <v/>
      </c>
      <c r="V219" s="36" t="n">
        <f aca="false">IF(N219="","",_xlfn.IFNA(VLOOKUP(F219,TabelleFisse!$B$33:$C$34,2,0),1))</f>
        <v>0</v>
      </c>
      <c r="W219" s="36" t="str">
        <f aca="false">IF(N219="","",_xlfn.IFNA(IF(VLOOKUP(CONCATENATE(N219," SI"),AC$10:AC$1203,1,0)=CONCATENATE(N219," SI"),"",1),1))</f>
        <v/>
      </c>
      <c r="Y219" s="36" t="str">
        <f aca="false">IF(OR(N219="",G219=""),"",_xlfn.IFNA(VLOOKUP(H219,TabelleFisse!$B$25:$C$29,2,0),1))</f>
        <v/>
      </c>
      <c r="Z219" s="36" t="str">
        <f aca="false">IF(AND(G219="",H219&lt;&gt;""),1,"")</f>
        <v/>
      </c>
      <c r="AA219" s="36" t="str">
        <f aca="false">IF(N219="","",IF(COUNTIF(AD$10:AD$1203,AD219)=1,1,""))</f>
        <v/>
      </c>
      <c r="AC219" s="37" t="str">
        <f aca="false">IF(N219="","",CONCATENATE(N219," ",F219))</f>
        <v>L210 SI</v>
      </c>
      <c r="AD219" s="37" t="str">
        <f aca="false">IF(OR(N219="",CONCATENATE(G219,H219)=""),"",CONCATENATE(N219," ",G219))</f>
        <v/>
      </c>
      <c r="AE219" s="37" t="str">
        <f aca="false">IF(K219=1,CONCATENATE(N219," ",1),"")</f>
        <v/>
      </c>
    </row>
    <row r="220" customFormat="false" ht="32.25" hidden="false" customHeight="true" outlineLevel="0" collapsed="false">
      <c r="A220" s="21" t="str">
        <f aca="false">IF(J220="","",J220)</f>
        <v>ERRORI / ANOMALIE</v>
      </c>
      <c r="B220" s="66" t="s">
        <v>1492</v>
      </c>
      <c r="C220" s="44" t="s">
        <v>1493</v>
      </c>
      <c r="D220" s="42" t="s">
        <v>1494</v>
      </c>
      <c r="E220" s="42"/>
      <c r="F220" s="64" t="s">
        <v>917</v>
      </c>
      <c r="G220" s="42"/>
      <c r="H220" s="42"/>
      <c r="J220" s="20" t="str">
        <f aca="false">IF(AND(K220="",L220="",N220=""),"",IF(OR(K220=1,L220=1),"ERRORI / ANOMALIE","OK"))</f>
        <v>ERRORI / ANOMALIE</v>
      </c>
      <c r="K220" s="20" t="str">
        <f aca="false">IF(N220="","",IF(SUM(Q220:AA220)&gt;0,1,""))</f>
        <v/>
      </c>
      <c r="L220" s="20" t="n">
        <f aca="false">IF(N220="","",IF(_xlfn.IFNA(VLOOKUP(CONCATENATE(N220," ",1),Lotti!AS$7:AT$601,2,0),1)=1,"",1))</f>
        <v>1</v>
      </c>
      <c r="N220" s="36" t="str">
        <f aca="false">TRIM(B220)</f>
        <v>L211</v>
      </c>
      <c r="O220" s="36"/>
      <c r="P220" s="36" t="str">
        <f aca="false">IF(K220="","",1)</f>
        <v/>
      </c>
      <c r="Q220" s="36" t="n">
        <f aca="false">IF(N220="","",_xlfn.IFNA(VLOOKUP(N220,Lotti!C$7:D$1000,2,0),1))</f>
        <v>0</v>
      </c>
      <c r="S220" s="36" t="str">
        <f aca="false">IF(N220="","",IF(OR(AND(E220="",LEN(TRIM(D220))&lt;&gt;11,LEN(TRIM(D220))&lt;&gt;16),AND(D220="",E220=""),AND(D220&lt;&gt;"",E220&lt;&gt;"")),1,""))</f>
        <v/>
      </c>
      <c r="U220" s="36" t="str">
        <f aca="false">IF(N220="","",IF(C220="",1,""))</f>
        <v/>
      </c>
      <c r="V220" s="36" t="n">
        <f aca="false">IF(N220="","",_xlfn.IFNA(VLOOKUP(F220,TabelleFisse!$B$33:$C$34,2,0),1))</f>
        <v>0</v>
      </c>
      <c r="W220" s="36" t="str">
        <f aca="false">IF(N220="","",_xlfn.IFNA(IF(VLOOKUP(CONCATENATE(N220," SI"),AC$10:AC$1203,1,0)=CONCATENATE(N220," SI"),"",1),1))</f>
        <v/>
      </c>
      <c r="Y220" s="36" t="str">
        <f aca="false">IF(OR(N220="",G220=""),"",_xlfn.IFNA(VLOOKUP(H220,TabelleFisse!$B$25:$C$29,2,0),1))</f>
        <v/>
      </c>
      <c r="Z220" s="36" t="str">
        <f aca="false">IF(AND(G220="",H220&lt;&gt;""),1,"")</f>
        <v/>
      </c>
      <c r="AA220" s="36" t="str">
        <f aca="false">IF(N220="","",IF(COUNTIF(AD$10:AD$1203,AD220)=1,1,""))</f>
        <v/>
      </c>
      <c r="AC220" s="37" t="str">
        <f aca="false">IF(N220="","",CONCATENATE(N220," ",F220))</f>
        <v>L211 SI</v>
      </c>
      <c r="AD220" s="37" t="str">
        <f aca="false">IF(OR(N220="",CONCATENATE(G220,H220)=""),"",CONCATENATE(N220," ",G220))</f>
        <v/>
      </c>
      <c r="AE220" s="37" t="str">
        <f aca="false">IF(K220=1,CONCATENATE(N220," ",1),"")</f>
        <v/>
      </c>
    </row>
    <row r="221" customFormat="false" ht="32.25" hidden="false" customHeight="true" outlineLevel="0" collapsed="false">
      <c r="A221" s="21" t="str">
        <f aca="false">IF(J221="","",J221)</f>
        <v>ERRORI / ANOMALIE</v>
      </c>
      <c r="B221" s="66" t="s">
        <v>1495</v>
      </c>
      <c r="C221" s="44" t="s">
        <v>1496</v>
      </c>
      <c r="D221" s="42" t="s">
        <v>1497</v>
      </c>
      <c r="E221" s="42"/>
      <c r="F221" s="64" t="s">
        <v>917</v>
      </c>
      <c r="G221" s="42"/>
      <c r="H221" s="42"/>
      <c r="J221" s="20" t="str">
        <f aca="false">IF(AND(K221="",L221="",N221=""),"",IF(OR(K221=1,L221=1),"ERRORI / ANOMALIE","OK"))</f>
        <v>ERRORI / ANOMALIE</v>
      </c>
      <c r="K221" s="20" t="str">
        <f aca="false">IF(N221="","",IF(SUM(Q221:AA221)&gt;0,1,""))</f>
        <v/>
      </c>
      <c r="L221" s="20" t="n">
        <f aca="false">IF(N221="","",IF(_xlfn.IFNA(VLOOKUP(CONCATENATE(N221," ",1),Lotti!AS$7:AT$601,2,0),1)=1,"",1))</f>
        <v>1</v>
      </c>
      <c r="N221" s="36" t="str">
        <f aca="false">TRIM(B221)</f>
        <v>L212</v>
      </c>
      <c r="O221" s="36"/>
      <c r="P221" s="36" t="str">
        <f aca="false">IF(K221="","",1)</f>
        <v/>
      </c>
      <c r="Q221" s="36" t="n">
        <f aca="false">IF(N221="","",_xlfn.IFNA(VLOOKUP(N221,Lotti!C$7:D$1000,2,0),1))</f>
        <v>0</v>
      </c>
      <c r="S221" s="36" t="str">
        <f aca="false">IF(N221="","",IF(OR(AND(E221="",LEN(TRIM(D221))&lt;&gt;11,LEN(TRIM(D221))&lt;&gt;16),AND(D221="",E221=""),AND(D221&lt;&gt;"",E221&lt;&gt;"")),1,""))</f>
        <v/>
      </c>
      <c r="U221" s="36" t="str">
        <f aca="false">IF(N221="","",IF(C221="",1,""))</f>
        <v/>
      </c>
      <c r="V221" s="36" t="n">
        <f aca="false">IF(N221="","",_xlfn.IFNA(VLOOKUP(F221,TabelleFisse!$B$33:$C$34,2,0),1))</f>
        <v>0</v>
      </c>
      <c r="W221" s="36" t="str">
        <f aca="false">IF(N221="","",_xlfn.IFNA(IF(VLOOKUP(CONCATENATE(N221," SI"),AC$10:AC$1203,1,0)=CONCATENATE(N221," SI"),"",1),1))</f>
        <v/>
      </c>
      <c r="Y221" s="36" t="str">
        <f aca="false">IF(OR(N221="",G221=""),"",_xlfn.IFNA(VLOOKUP(H221,TabelleFisse!$B$25:$C$29,2,0),1))</f>
        <v/>
      </c>
      <c r="Z221" s="36" t="str">
        <f aca="false">IF(AND(G221="",H221&lt;&gt;""),1,"")</f>
        <v/>
      </c>
      <c r="AA221" s="36" t="str">
        <f aca="false">IF(N221="","",IF(COUNTIF(AD$10:AD$1203,AD221)=1,1,""))</f>
        <v/>
      </c>
      <c r="AC221" s="37" t="str">
        <f aca="false">IF(N221="","",CONCATENATE(N221," ",F221))</f>
        <v>L212 SI</v>
      </c>
      <c r="AD221" s="37" t="str">
        <f aca="false">IF(OR(N221="",CONCATENATE(G221,H221)=""),"",CONCATENATE(N221," ",G221))</f>
        <v/>
      </c>
      <c r="AE221" s="37" t="str">
        <f aca="false">IF(K221=1,CONCATENATE(N221," ",1),"")</f>
        <v/>
      </c>
    </row>
    <row r="222" customFormat="false" ht="32.25" hidden="false" customHeight="true" outlineLevel="0" collapsed="false">
      <c r="A222" s="21" t="str">
        <f aca="false">IF(J222="","",J222)</f>
        <v>ERRORI / ANOMALIE</v>
      </c>
      <c r="B222" s="66" t="s">
        <v>1498</v>
      </c>
      <c r="C222" s="44" t="s">
        <v>1499</v>
      </c>
      <c r="D222" s="42" t="s">
        <v>1500</v>
      </c>
      <c r="E222" s="42"/>
      <c r="F222" s="64" t="s">
        <v>917</v>
      </c>
      <c r="G222" s="42"/>
      <c r="H222" s="42"/>
      <c r="J222" s="20" t="str">
        <f aca="false">IF(AND(K222="",L222="",N222=""),"",IF(OR(K222=1,L222=1),"ERRORI / ANOMALIE","OK"))</f>
        <v>ERRORI / ANOMALIE</v>
      </c>
      <c r="K222" s="20" t="str">
        <f aca="false">IF(N222="","",IF(SUM(Q222:AA222)&gt;0,1,""))</f>
        <v/>
      </c>
      <c r="L222" s="20" t="n">
        <f aca="false">IF(N222="","",IF(_xlfn.IFNA(VLOOKUP(CONCATENATE(N222," ",1),Lotti!AS$7:AT$601,2,0),1)=1,"",1))</f>
        <v>1</v>
      </c>
      <c r="N222" s="36" t="str">
        <f aca="false">TRIM(B222)</f>
        <v>L213</v>
      </c>
      <c r="O222" s="36"/>
      <c r="P222" s="36" t="str">
        <f aca="false">IF(K222="","",1)</f>
        <v/>
      </c>
      <c r="Q222" s="36" t="n">
        <f aca="false">IF(N222="","",_xlfn.IFNA(VLOOKUP(N222,Lotti!C$7:D$1000,2,0),1))</f>
        <v>0</v>
      </c>
      <c r="S222" s="36" t="str">
        <f aca="false">IF(N222="","",IF(OR(AND(E222="",LEN(TRIM(D222))&lt;&gt;11,LEN(TRIM(D222))&lt;&gt;16),AND(D222="",E222=""),AND(D222&lt;&gt;"",E222&lt;&gt;"")),1,""))</f>
        <v/>
      </c>
      <c r="U222" s="36" t="str">
        <f aca="false">IF(N222="","",IF(C222="",1,""))</f>
        <v/>
      </c>
      <c r="V222" s="36" t="n">
        <f aca="false">IF(N222="","",_xlfn.IFNA(VLOOKUP(F222,TabelleFisse!$B$33:$C$34,2,0),1))</f>
        <v>0</v>
      </c>
      <c r="W222" s="36" t="str">
        <f aca="false">IF(N222="","",_xlfn.IFNA(IF(VLOOKUP(CONCATENATE(N222," SI"),AC$10:AC$1203,1,0)=CONCATENATE(N222," SI"),"",1),1))</f>
        <v/>
      </c>
      <c r="Y222" s="36" t="str">
        <f aca="false">IF(OR(N222="",G222=""),"",_xlfn.IFNA(VLOOKUP(H222,TabelleFisse!$B$25:$C$29,2,0),1))</f>
        <v/>
      </c>
      <c r="Z222" s="36" t="str">
        <f aca="false">IF(AND(G222="",H222&lt;&gt;""),1,"")</f>
        <v/>
      </c>
      <c r="AA222" s="36" t="str">
        <f aca="false">IF(N222="","",IF(COUNTIF(AD$10:AD$1203,AD222)=1,1,""))</f>
        <v/>
      </c>
      <c r="AC222" s="37" t="str">
        <f aca="false">IF(N222="","",CONCATENATE(N222," ",F222))</f>
        <v>L213 SI</v>
      </c>
      <c r="AD222" s="37" t="str">
        <f aca="false">IF(OR(N222="",CONCATENATE(G222,H222)=""),"",CONCATENATE(N222," ",G222))</f>
        <v/>
      </c>
      <c r="AE222" s="37" t="str">
        <f aca="false">IF(K222=1,CONCATENATE(N222," ",1),"")</f>
        <v/>
      </c>
    </row>
    <row r="223" customFormat="false" ht="32.25" hidden="false" customHeight="true" outlineLevel="0" collapsed="false">
      <c r="A223" s="21" t="str">
        <f aca="false">IF(J223="","",J223)</f>
        <v>ERRORI / ANOMALIE</v>
      </c>
      <c r="B223" s="66" t="s">
        <v>1501</v>
      </c>
      <c r="C223" s="44" t="s">
        <v>1502</v>
      </c>
      <c r="D223" s="42" t="s">
        <v>1503</v>
      </c>
      <c r="E223" s="42"/>
      <c r="F223" s="64" t="s">
        <v>917</v>
      </c>
      <c r="G223" s="42"/>
      <c r="H223" s="42"/>
      <c r="J223" s="20" t="str">
        <f aca="false">IF(AND(K223="",L223="",N223=""),"",IF(OR(K223=1,L223=1),"ERRORI / ANOMALIE","OK"))</f>
        <v>ERRORI / ANOMALIE</v>
      </c>
      <c r="K223" s="20" t="str">
        <f aca="false">IF(N223="","",IF(SUM(Q223:AA223)&gt;0,1,""))</f>
        <v/>
      </c>
      <c r="L223" s="20" t="n">
        <f aca="false">IF(N223="","",IF(_xlfn.IFNA(VLOOKUP(CONCATENATE(N223," ",1),Lotti!AS$7:AT$601,2,0),1)=1,"",1))</f>
        <v>1</v>
      </c>
      <c r="N223" s="36" t="str">
        <f aca="false">TRIM(B223)</f>
        <v>L214</v>
      </c>
      <c r="O223" s="36"/>
      <c r="P223" s="36" t="str">
        <f aca="false">IF(K223="","",1)</f>
        <v/>
      </c>
      <c r="Q223" s="36" t="n">
        <f aca="false">IF(N223="","",_xlfn.IFNA(VLOOKUP(N223,Lotti!C$7:D$1000,2,0),1))</f>
        <v>0</v>
      </c>
      <c r="S223" s="36" t="str">
        <f aca="false">IF(N223="","",IF(OR(AND(E223="",LEN(TRIM(D223))&lt;&gt;11,LEN(TRIM(D223))&lt;&gt;16),AND(D223="",E223=""),AND(D223&lt;&gt;"",E223&lt;&gt;"")),1,""))</f>
        <v/>
      </c>
      <c r="U223" s="36" t="str">
        <f aca="false">IF(N223="","",IF(C223="",1,""))</f>
        <v/>
      </c>
      <c r="V223" s="36" t="n">
        <f aca="false">IF(N223="","",_xlfn.IFNA(VLOOKUP(F223,TabelleFisse!$B$33:$C$34,2,0),1))</f>
        <v>0</v>
      </c>
      <c r="W223" s="36" t="str">
        <f aca="false">IF(N223="","",_xlfn.IFNA(IF(VLOOKUP(CONCATENATE(N223," SI"),AC$10:AC$1203,1,0)=CONCATENATE(N223," SI"),"",1),1))</f>
        <v/>
      </c>
      <c r="Y223" s="36" t="str">
        <f aca="false">IF(OR(N223="",G223=""),"",_xlfn.IFNA(VLOOKUP(H223,TabelleFisse!$B$25:$C$29,2,0),1))</f>
        <v/>
      </c>
      <c r="Z223" s="36" t="str">
        <f aca="false">IF(AND(G223="",H223&lt;&gt;""),1,"")</f>
        <v/>
      </c>
      <c r="AA223" s="36" t="str">
        <f aca="false">IF(N223="","",IF(COUNTIF(AD$10:AD$1203,AD223)=1,1,""))</f>
        <v/>
      </c>
      <c r="AC223" s="37" t="str">
        <f aca="false">IF(N223="","",CONCATENATE(N223," ",F223))</f>
        <v>L214 SI</v>
      </c>
      <c r="AD223" s="37" t="str">
        <f aca="false">IF(OR(N223="",CONCATENATE(G223,H223)=""),"",CONCATENATE(N223," ",G223))</f>
        <v/>
      </c>
      <c r="AE223" s="37" t="str">
        <f aca="false">IF(K223=1,CONCATENATE(N223," ",1),"")</f>
        <v/>
      </c>
    </row>
    <row r="224" customFormat="false" ht="32.25" hidden="false" customHeight="true" outlineLevel="0" collapsed="false">
      <c r="A224" s="21" t="str">
        <f aca="false">IF(J224="","",J224)</f>
        <v>ERRORI / ANOMALIE</v>
      </c>
      <c r="B224" s="66" t="s">
        <v>1504</v>
      </c>
      <c r="C224" s="44" t="s">
        <v>1505</v>
      </c>
      <c r="D224" s="42" t="s">
        <v>1506</v>
      </c>
      <c r="E224" s="42"/>
      <c r="F224" s="64" t="s">
        <v>917</v>
      </c>
      <c r="G224" s="42"/>
      <c r="H224" s="42"/>
      <c r="J224" s="20" t="str">
        <f aca="false">IF(AND(K224="",L224="",N224=""),"",IF(OR(K224=1,L224=1),"ERRORI / ANOMALIE","OK"))</f>
        <v>ERRORI / ANOMALIE</v>
      </c>
      <c r="K224" s="20" t="str">
        <f aca="false">IF(N224="","",IF(SUM(Q224:AA224)&gt;0,1,""))</f>
        <v/>
      </c>
      <c r="L224" s="20" t="n">
        <f aca="false">IF(N224="","",IF(_xlfn.IFNA(VLOOKUP(CONCATENATE(N224," ",1),Lotti!AS$7:AT$601,2,0),1)=1,"",1))</f>
        <v>1</v>
      </c>
      <c r="N224" s="36" t="str">
        <f aca="false">TRIM(B224)</f>
        <v>L215</v>
      </c>
      <c r="O224" s="36"/>
      <c r="P224" s="36" t="str">
        <f aca="false">IF(K224="","",1)</f>
        <v/>
      </c>
      <c r="Q224" s="36" t="n">
        <f aca="false">IF(N224="","",_xlfn.IFNA(VLOOKUP(N224,Lotti!C$7:D$1000,2,0),1))</f>
        <v>0</v>
      </c>
      <c r="S224" s="36" t="str">
        <f aca="false">IF(N224="","",IF(OR(AND(E224="",LEN(TRIM(D224))&lt;&gt;11,LEN(TRIM(D224))&lt;&gt;16),AND(D224="",E224=""),AND(D224&lt;&gt;"",E224&lt;&gt;"")),1,""))</f>
        <v/>
      </c>
      <c r="U224" s="36" t="str">
        <f aca="false">IF(N224="","",IF(C224="",1,""))</f>
        <v/>
      </c>
      <c r="V224" s="36" t="n">
        <f aca="false">IF(N224="","",_xlfn.IFNA(VLOOKUP(F224,TabelleFisse!$B$33:$C$34,2,0),1))</f>
        <v>0</v>
      </c>
      <c r="W224" s="36" t="str">
        <f aca="false">IF(N224="","",_xlfn.IFNA(IF(VLOOKUP(CONCATENATE(N224," SI"),AC$10:AC$1203,1,0)=CONCATENATE(N224," SI"),"",1),1))</f>
        <v/>
      </c>
      <c r="Y224" s="36" t="str">
        <f aca="false">IF(OR(N224="",G224=""),"",_xlfn.IFNA(VLOOKUP(H224,TabelleFisse!$B$25:$C$29,2,0),1))</f>
        <v/>
      </c>
      <c r="Z224" s="36" t="str">
        <f aca="false">IF(AND(G224="",H224&lt;&gt;""),1,"")</f>
        <v/>
      </c>
      <c r="AA224" s="36" t="str">
        <f aca="false">IF(N224="","",IF(COUNTIF(AD$10:AD$1203,AD224)=1,1,""))</f>
        <v/>
      </c>
      <c r="AC224" s="37" t="str">
        <f aca="false">IF(N224="","",CONCATENATE(N224," ",F224))</f>
        <v>L215 SI</v>
      </c>
      <c r="AD224" s="37" t="str">
        <f aca="false">IF(OR(N224="",CONCATENATE(G224,H224)=""),"",CONCATENATE(N224," ",G224))</f>
        <v/>
      </c>
      <c r="AE224" s="37" t="str">
        <f aca="false">IF(K224=1,CONCATENATE(N224," ",1),"")</f>
        <v/>
      </c>
    </row>
    <row r="225" customFormat="false" ht="32.25" hidden="false" customHeight="true" outlineLevel="0" collapsed="false">
      <c r="A225" s="21" t="str">
        <f aca="false">IF(J225="","",J225)</f>
        <v>ERRORI / ANOMALIE</v>
      </c>
      <c r="B225" s="66" t="s">
        <v>1507</v>
      </c>
      <c r="C225" s="44" t="s">
        <v>1508</v>
      </c>
      <c r="D225" s="42" t="s">
        <v>1509</v>
      </c>
      <c r="E225" s="42"/>
      <c r="F225" s="64" t="s">
        <v>917</v>
      </c>
      <c r="G225" s="42"/>
      <c r="H225" s="42"/>
      <c r="J225" s="20" t="str">
        <f aca="false">IF(AND(K225="",L225="",N225=""),"",IF(OR(K225=1,L225=1),"ERRORI / ANOMALIE","OK"))</f>
        <v>ERRORI / ANOMALIE</v>
      </c>
      <c r="K225" s="20" t="str">
        <f aca="false">IF(N225="","",IF(SUM(Q225:AA225)&gt;0,1,""))</f>
        <v/>
      </c>
      <c r="L225" s="20" t="n">
        <f aca="false">IF(N225="","",IF(_xlfn.IFNA(VLOOKUP(CONCATENATE(N225," ",1),Lotti!AS$7:AT$601,2,0),1)=1,"",1))</f>
        <v>1</v>
      </c>
      <c r="N225" s="36" t="str">
        <f aca="false">TRIM(B225)</f>
        <v>L216</v>
      </c>
      <c r="O225" s="36"/>
      <c r="P225" s="36" t="str">
        <f aca="false">IF(K225="","",1)</f>
        <v/>
      </c>
      <c r="Q225" s="36" t="n">
        <f aca="false">IF(N225="","",_xlfn.IFNA(VLOOKUP(N225,Lotti!C$7:D$1000,2,0),1))</f>
        <v>0</v>
      </c>
      <c r="S225" s="36" t="str">
        <f aca="false">IF(N225="","",IF(OR(AND(E225="",LEN(TRIM(D225))&lt;&gt;11,LEN(TRIM(D225))&lt;&gt;16),AND(D225="",E225=""),AND(D225&lt;&gt;"",E225&lt;&gt;"")),1,""))</f>
        <v/>
      </c>
      <c r="U225" s="36" t="str">
        <f aca="false">IF(N225="","",IF(C225="",1,""))</f>
        <v/>
      </c>
      <c r="V225" s="36" t="n">
        <f aca="false">IF(N225="","",_xlfn.IFNA(VLOOKUP(F225,TabelleFisse!$B$33:$C$34,2,0),1))</f>
        <v>0</v>
      </c>
      <c r="W225" s="36" t="str">
        <f aca="false">IF(N225="","",_xlfn.IFNA(IF(VLOOKUP(CONCATENATE(N225," SI"),AC$10:AC$1203,1,0)=CONCATENATE(N225," SI"),"",1),1))</f>
        <v/>
      </c>
      <c r="Y225" s="36" t="str">
        <f aca="false">IF(OR(N225="",G225=""),"",_xlfn.IFNA(VLOOKUP(H225,TabelleFisse!$B$25:$C$29,2,0),1))</f>
        <v/>
      </c>
      <c r="Z225" s="36" t="str">
        <f aca="false">IF(AND(G225="",H225&lt;&gt;""),1,"")</f>
        <v/>
      </c>
      <c r="AA225" s="36" t="str">
        <f aca="false">IF(N225="","",IF(COUNTIF(AD$10:AD$1203,AD225)=1,1,""))</f>
        <v/>
      </c>
      <c r="AC225" s="37" t="str">
        <f aca="false">IF(N225="","",CONCATENATE(N225," ",F225))</f>
        <v>L216 SI</v>
      </c>
      <c r="AD225" s="37" t="str">
        <f aca="false">IF(OR(N225="",CONCATENATE(G225,H225)=""),"",CONCATENATE(N225," ",G225))</f>
        <v/>
      </c>
      <c r="AE225" s="37" t="str">
        <f aca="false">IF(K225=1,CONCATENATE(N225," ",1),"")</f>
        <v/>
      </c>
    </row>
    <row r="226" customFormat="false" ht="32.25" hidden="false" customHeight="true" outlineLevel="0" collapsed="false">
      <c r="A226" s="21" t="str">
        <f aca="false">IF(J226="","",J226)</f>
        <v>ERRORI / ANOMALIE</v>
      </c>
      <c r="B226" s="66" t="s">
        <v>1510</v>
      </c>
      <c r="C226" s="44" t="s">
        <v>1511</v>
      </c>
      <c r="D226" s="42" t="s">
        <v>1512</v>
      </c>
      <c r="E226" s="42"/>
      <c r="F226" s="64" t="s">
        <v>917</v>
      </c>
      <c r="G226" s="42"/>
      <c r="H226" s="42"/>
      <c r="J226" s="20" t="str">
        <f aca="false">IF(AND(K226="",L226="",N226=""),"",IF(OR(K226=1,L226=1),"ERRORI / ANOMALIE","OK"))</f>
        <v>ERRORI / ANOMALIE</v>
      </c>
      <c r="K226" s="20" t="str">
        <f aca="false">IF(N226="","",IF(SUM(Q226:AA226)&gt;0,1,""))</f>
        <v/>
      </c>
      <c r="L226" s="20" t="n">
        <f aca="false">IF(N226="","",IF(_xlfn.IFNA(VLOOKUP(CONCATENATE(N226," ",1),Lotti!AS$7:AT$601,2,0),1)=1,"",1))</f>
        <v>1</v>
      </c>
      <c r="N226" s="36" t="str">
        <f aca="false">TRIM(B226)</f>
        <v>L217</v>
      </c>
      <c r="O226" s="36"/>
      <c r="P226" s="36" t="str">
        <f aca="false">IF(K226="","",1)</f>
        <v/>
      </c>
      <c r="Q226" s="36" t="n">
        <f aca="false">IF(N226="","",_xlfn.IFNA(VLOOKUP(N226,Lotti!C$7:D$1000,2,0),1))</f>
        <v>0</v>
      </c>
      <c r="S226" s="36" t="str">
        <f aca="false">IF(N226="","",IF(OR(AND(E226="",LEN(TRIM(D226))&lt;&gt;11,LEN(TRIM(D226))&lt;&gt;16),AND(D226="",E226=""),AND(D226&lt;&gt;"",E226&lt;&gt;"")),1,""))</f>
        <v/>
      </c>
      <c r="U226" s="36" t="str">
        <f aca="false">IF(N226="","",IF(C226="",1,""))</f>
        <v/>
      </c>
      <c r="V226" s="36" t="n">
        <f aca="false">IF(N226="","",_xlfn.IFNA(VLOOKUP(F226,TabelleFisse!$B$33:$C$34,2,0),1))</f>
        <v>0</v>
      </c>
      <c r="W226" s="36" t="str">
        <f aca="false">IF(N226="","",_xlfn.IFNA(IF(VLOOKUP(CONCATENATE(N226," SI"),AC$10:AC$1203,1,0)=CONCATENATE(N226," SI"),"",1),1))</f>
        <v/>
      </c>
      <c r="Y226" s="36" t="str">
        <f aca="false">IF(OR(N226="",G226=""),"",_xlfn.IFNA(VLOOKUP(H226,TabelleFisse!$B$25:$C$29,2,0),1))</f>
        <v/>
      </c>
      <c r="Z226" s="36" t="str">
        <f aca="false">IF(AND(G226="",H226&lt;&gt;""),1,"")</f>
        <v/>
      </c>
      <c r="AA226" s="36" t="str">
        <f aca="false">IF(N226="","",IF(COUNTIF(AD$10:AD$1203,AD226)=1,1,""))</f>
        <v/>
      </c>
      <c r="AC226" s="37" t="str">
        <f aca="false">IF(N226="","",CONCATENATE(N226," ",F226))</f>
        <v>L217 SI</v>
      </c>
      <c r="AD226" s="37" t="str">
        <f aca="false">IF(OR(N226="",CONCATENATE(G226,H226)=""),"",CONCATENATE(N226," ",G226))</f>
        <v/>
      </c>
      <c r="AE226" s="37" t="str">
        <f aca="false">IF(K226=1,CONCATENATE(N226," ",1),"")</f>
        <v/>
      </c>
    </row>
    <row r="227" customFormat="false" ht="32.25" hidden="false" customHeight="true" outlineLevel="0" collapsed="false">
      <c r="A227" s="21" t="str">
        <f aca="false">IF(J227="","",J227)</f>
        <v>ERRORI / ANOMALIE</v>
      </c>
      <c r="B227" s="66" t="s">
        <v>1513</v>
      </c>
      <c r="C227" s="44" t="s">
        <v>1148</v>
      </c>
      <c r="D227" s="42" t="s">
        <v>1149</v>
      </c>
      <c r="E227" s="42"/>
      <c r="F227" s="64" t="s">
        <v>917</v>
      </c>
      <c r="G227" s="42"/>
      <c r="H227" s="42"/>
      <c r="J227" s="20" t="str">
        <f aca="false">IF(AND(K227="",L227="",N227=""),"",IF(OR(K227=1,L227=1),"ERRORI / ANOMALIE","OK"))</f>
        <v>ERRORI / ANOMALIE</v>
      </c>
      <c r="K227" s="20" t="str">
        <f aca="false">IF(N227="","",IF(SUM(Q227:AA227)&gt;0,1,""))</f>
        <v/>
      </c>
      <c r="L227" s="20" t="n">
        <f aca="false">IF(N227="","",IF(_xlfn.IFNA(VLOOKUP(CONCATENATE(N227," ",1),Lotti!AS$7:AT$601,2,0),1)=1,"",1))</f>
        <v>1</v>
      </c>
      <c r="N227" s="36" t="str">
        <f aca="false">TRIM(B227)</f>
        <v>L218</v>
      </c>
      <c r="O227" s="36"/>
      <c r="P227" s="36" t="str">
        <f aca="false">IF(K227="","",1)</f>
        <v/>
      </c>
      <c r="Q227" s="36" t="n">
        <f aca="false">IF(N227="","",_xlfn.IFNA(VLOOKUP(N227,Lotti!C$7:D$1000,2,0),1))</f>
        <v>0</v>
      </c>
      <c r="S227" s="36" t="str">
        <f aca="false">IF(N227="","",IF(OR(AND(E227="",LEN(TRIM(D227))&lt;&gt;11,LEN(TRIM(D227))&lt;&gt;16),AND(D227="",E227=""),AND(D227&lt;&gt;"",E227&lt;&gt;"")),1,""))</f>
        <v/>
      </c>
      <c r="U227" s="36" t="str">
        <f aca="false">IF(N227="","",IF(C227="",1,""))</f>
        <v/>
      </c>
      <c r="V227" s="36" t="n">
        <f aca="false">IF(N227="","",_xlfn.IFNA(VLOOKUP(F227,TabelleFisse!$B$33:$C$34,2,0),1))</f>
        <v>0</v>
      </c>
      <c r="W227" s="36" t="str">
        <f aca="false">IF(N227="","",_xlfn.IFNA(IF(VLOOKUP(CONCATENATE(N227," SI"),AC$10:AC$1203,1,0)=CONCATENATE(N227," SI"),"",1),1))</f>
        <v/>
      </c>
      <c r="Y227" s="36" t="str">
        <f aca="false">IF(OR(N227="",G227=""),"",_xlfn.IFNA(VLOOKUP(H227,TabelleFisse!$B$25:$C$29,2,0),1))</f>
        <v/>
      </c>
      <c r="Z227" s="36" t="str">
        <f aca="false">IF(AND(G227="",H227&lt;&gt;""),1,"")</f>
        <v/>
      </c>
      <c r="AA227" s="36" t="str">
        <f aca="false">IF(N227="","",IF(COUNTIF(AD$10:AD$1203,AD227)=1,1,""))</f>
        <v/>
      </c>
      <c r="AC227" s="37" t="str">
        <f aca="false">IF(N227="","",CONCATENATE(N227," ",F227))</f>
        <v>L218 SI</v>
      </c>
      <c r="AD227" s="37" t="str">
        <f aca="false">IF(OR(N227="",CONCATENATE(G227,H227)=""),"",CONCATENATE(N227," ",G227))</f>
        <v/>
      </c>
      <c r="AE227" s="37" t="str">
        <f aca="false">IF(K227=1,CONCATENATE(N227," ",1),"")</f>
        <v/>
      </c>
    </row>
    <row r="228" customFormat="false" ht="32.25" hidden="false" customHeight="true" outlineLevel="0" collapsed="false">
      <c r="A228" s="21" t="str">
        <f aca="false">IF(J228="","",J228)</f>
        <v>ERRORI / ANOMALIE</v>
      </c>
      <c r="B228" s="66" t="s">
        <v>1514</v>
      </c>
      <c r="C228" s="44" t="s">
        <v>1515</v>
      </c>
      <c r="D228" s="42" t="s">
        <v>1516</v>
      </c>
      <c r="E228" s="42"/>
      <c r="F228" s="64" t="s">
        <v>917</v>
      </c>
      <c r="G228" s="42"/>
      <c r="H228" s="42"/>
      <c r="J228" s="20" t="str">
        <f aca="false">IF(AND(K228="",L228="",N228=""),"",IF(OR(K228=1,L228=1),"ERRORI / ANOMALIE","OK"))</f>
        <v>ERRORI / ANOMALIE</v>
      </c>
      <c r="K228" s="20" t="str">
        <f aca="false">IF(N228="","",IF(SUM(Q228:AA228)&gt;0,1,""))</f>
        <v/>
      </c>
      <c r="L228" s="20" t="n">
        <f aca="false">IF(N228="","",IF(_xlfn.IFNA(VLOOKUP(CONCATENATE(N228," ",1),Lotti!AS$7:AT$601,2,0),1)=1,"",1))</f>
        <v>1</v>
      </c>
      <c r="N228" s="36" t="str">
        <f aca="false">TRIM(B228)</f>
        <v>L219</v>
      </c>
      <c r="O228" s="36"/>
      <c r="P228" s="36" t="str">
        <f aca="false">IF(K228="","",1)</f>
        <v/>
      </c>
      <c r="Q228" s="36" t="n">
        <f aca="false">IF(N228="","",_xlfn.IFNA(VLOOKUP(N228,Lotti!C$7:D$1000,2,0),1))</f>
        <v>0</v>
      </c>
      <c r="S228" s="36" t="str">
        <f aca="false">IF(N228="","",IF(OR(AND(E228="",LEN(TRIM(D228))&lt;&gt;11,LEN(TRIM(D228))&lt;&gt;16),AND(D228="",E228=""),AND(D228&lt;&gt;"",E228&lt;&gt;"")),1,""))</f>
        <v/>
      </c>
      <c r="U228" s="36" t="str">
        <f aca="false">IF(N228="","",IF(C228="",1,""))</f>
        <v/>
      </c>
      <c r="V228" s="36" t="n">
        <f aca="false">IF(N228="","",_xlfn.IFNA(VLOOKUP(F228,TabelleFisse!$B$33:$C$34,2,0),1))</f>
        <v>0</v>
      </c>
      <c r="W228" s="36" t="str">
        <f aca="false">IF(N228="","",_xlfn.IFNA(IF(VLOOKUP(CONCATENATE(N228," SI"),AC$10:AC$1203,1,0)=CONCATENATE(N228," SI"),"",1),1))</f>
        <v/>
      </c>
      <c r="Y228" s="36" t="str">
        <f aca="false">IF(OR(N228="",G228=""),"",_xlfn.IFNA(VLOOKUP(H228,TabelleFisse!$B$25:$C$29,2,0),1))</f>
        <v/>
      </c>
      <c r="Z228" s="36" t="str">
        <f aca="false">IF(AND(G228="",H228&lt;&gt;""),1,"")</f>
        <v/>
      </c>
      <c r="AA228" s="36" t="str">
        <f aca="false">IF(N228="","",IF(COUNTIF(AD$10:AD$1203,AD228)=1,1,""))</f>
        <v/>
      </c>
      <c r="AC228" s="37" t="str">
        <f aca="false">IF(N228="","",CONCATENATE(N228," ",F228))</f>
        <v>L219 SI</v>
      </c>
      <c r="AD228" s="37" t="str">
        <f aca="false">IF(OR(N228="",CONCATENATE(G228,H228)=""),"",CONCATENATE(N228," ",G228))</f>
        <v/>
      </c>
      <c r="AE228" s="37" t="str">
        <f aca="false">IF(K228=1,CONCATENATE(N228," ",1),"")</f>
        <v/>
      </c>
    </row>
    <row r="229" customFormat="false" ht="32.25" hidden="false" customHeight="true" outlineLevel="0" collapsed="false">
      <c r="A229" s="21" t="str">
        <f aca="false">IF(J229="","",J229)</f>
        <v>ERRORI / ANOMALIE</v>
      </c>
      <c r="B229" s="66" t="s">
        <v>1517</v>
      </c>
      <c r="C229" s="44" t="s">
        <v>1518</v>
      </c>
      <c r="D229" s="42" t="s">
        <v>1519</v>
      </c>
      <c r="E229" s="42"/>
      <c r="F229" s="64" t="s">
        <v>917</v>
      </c>
      <c r="G229" s="42"/>
      <c r="H229" s="42"/>
      <c r="J229" s="20" t="str">
        <f aca="false">IF(AND(K229="",L229="",N229=""),"",IF(OR(K229=1,L229=1),"ERRORI / ANOMALIE","OK"))</f>
        <v>ERRORI / ANOMALIE</v>
      </c>
      <c r="K229" s="20" t="str">
        <f aca="false">IF(N229="","",IF(SUM(Q229:AA229)&gt;0,1,""))</f>
        <v/>
      </c>
      <c r="L229" s="20" t="n">
        <f aca="false">IF(N229="","",IF(_xlfn.IFNA(VLOOKUP(CONCATENATE(N229," ",1),Lotti!AS$7:AT$601,2,0),1)=1,"",1))</f>
        <v>1</v>
      </c>
      <c r="N229" s="36" t="str">
        <f aca="false">TRIM(B229)</f>
        <v>L220</v>
      </c>
      <c r="O229" s="36"/>
      <c r="P229" s="36" t="str">
        <f aca="false">IF(K229="","",1)</f>
        <v/>
      </c>
      <c r="Q229" s="36" t="n">
        <f aca="false">IF(N229="","",_xlfn.IFNA(VLOOKUP(N229,Lotti!C$7:D$1000,2,0),1))</f>
        <v>0</v>
      </c>
      <c r="S229" s="36" t="str">
        <f aca="false">IF(N229="","",IF(OR(AND(E229="",LEN(TRIM(D229))&lt;&gt;11,LEN(TRIM(D229))&lt;&gt;16),AND(D229="",E229=""),AND(D229&lt;&gt;"",E229&lt;&gt;"")),1,""))</f>
        <v/>
      </c>
      <c r="U229" s="36" t="str">
        <f aca="false">IF(N229="","",IF(C229="",1,""))</f>
        <v/>
      </c>
      <c r="V229" s="36" t="n">
        <f aca="false">IF(N229="","",_xlfn.IFNA(VLOOKUP(F229,TabelleFisse!$B$33:$C$34,2,0),1))</f>
        <v>0</v>
      </c>
      <c r="W229" s="36" t="str">
        <f aca="false">IF(N229="","",_xlfn.IFNA(IF(VLOOKUP(CONCATENATE(N229," SI"),AC$10:AC$1203,1,0)=CONCATENATE(N229," SI"),"",1),1))</f>
        <v/>
      </c>
      <c r="Y229" s="36" t="str">
        <f aca="false">IF(OR(N229="",G229=""),"",_xlfn.IFNA(VLOOKUP(H229,TabelleFisse!$B$25:$C$29,2,0),1))</f>
        <v/>
      </c>
      <c r="Z229" s="36" t="str">
        <f aca="false">IF(AND(G229="",H229&lt;&gt;""),1,"")</f>
        <v/>
      </c>
      <c r="AA229" s="36" t="str">
        <f aca="false">IF(N229="","",IF(COUNTIF(AD$10:AD$1203,AD229)=1,1,""))</f>
        <v/>
      </c>
      <c r="AC229" s="37" t="str">
        <f aca="false">IF(N229="","",CONCATENATE(N229," ",F229))</f>
        <v>L220 SI</v>
      </c>
      <c r="AD229" s="37" t="str">
        <f aca="false">IF(OR(N229="",CONCATENATE(G229,H229)=""),"",CONCATENATE(N229," ",G229))</f>
        <v/>
      </c>
      <c r="AE229" s="37" t="str">
        <f aca="false">IF(K229=1,CONCATENATE(N229," ",1),"")</f>
        <v/>
      </c>
    </row>
    <row r="230" customFormat="false" ht="32.25" hidden="false" customHeight="true" outlineLevel="0" collapsed="false">
      <c r="A230" s="21" t="str">
        <f aca="false">IF(J230="","",J230)</f>
        <v>ERRORI / ANOMALIE</v>
      </c>
      <c r="B230" s="66" t="s">
        <v>1520</v>
      </c>
      <c r="C230" s="44" t="s">
        <v>1521</v>
      </c>
      <c r="D230" s="42" t="s">
        <v>1522</v>
      </c>
      <c r="E230" s="42"/>
      <c r="F230" s="64" t="s">
        <v>917</v>
      </c>
      <c r="G230" s="42"/>
      <c r="H230" s="42"/>
      <c r="J230" s="20" t="str">
        <f aca="false">IF(AND(K230="",L230="",N230=""),"",IF(OR(K230=1,L230=1),"ERRORI / ANOMALIE","OK"))</f>
        <v>ERRORI / ANOMALIE</v>
      </c>
      <c r="K230" s="20" t="str">
        <f aca="false">IF(N230="","",IF(SUM(Q230:AA230)&gt;0,1,""))</f>
        <v/>
      </c>
      <c r="L230" s="20" t="n">
        <f aca="false">IF(N230="","",IF(_xlfn.IFNA(VLOOKUP(CONCATENATE(N230," ",1),Lotti!AS$7:AT$601,2,0),1)=1,"",1))</f>
        <v>1</v>
      </c>
      <c r="N230" s="36" t="str">
        <f aca="false">TRIM(B230)</f>
        <v>L221</v>
      </c>
      <c r="O230" s="36"/>
      <c r="P230" s="36" t="str">
        <f aca="false">IF(K230="","",1)</f>
        <v/>
      </c>
      <c r="Q230" s="36" t="n">
        <f aca="false">IF(N230="","",_xlfn.IFNA(VLOOKUP(N230,Lotti!C$7:D$1000,2,0),1))</f>
        <v>0</v>
      </c>
      <c r="S230" s="36" t="str">
        <f aca="false">IF(N230="","",IF(OR(AND(E230="",LEN(TRIM(D230))&lt;&gt;11,LEN(TRIM(D230))&lt;&gt;16),AND(D230="",E230=""),AND(D230&lt;&gt;"",E230&lt;&gt;"")),1,""))</f>
        <v/>
      </c>
      <c r="U230" s="36" t="str">
        <f aca="false">IF(N230="","",IF(C230="",1,""))</f>
        <v/>
      </c>
      <c r="V230" s="36" t="n">
        <f aca="false">IF(N230="","",_xlfn.IFNA(VLOOKUP(F230,TabelleFisse!$B$33:$C$34,2,0),1))</f>
        <v>0</v>
      </c>
      <c r="W230" s="36" t="str">
        <f aca="false">IF(N230="","",_xlfn.IFNA(IF(VLOOKUP(CONCATENATE(N230," SI"),AC$10:AC$1203,1,0)=CONCATENATE(N230," SI"),"",1),1))</f>
        <v/>
      </c>
      <c r="Y230" s="36" t="str">
        <f aca="false">IF(OR(N230="",G230=""),"",_xlfn.IFNA(VLOOKUP(H230,TabelleFisse!$B$25:$C$29,2,0),1))</f>
        <v/>
      </c>
      <c r="Z230" s="36" t="str">
        <f aca="false">IF(AND(G230="",H230&lt;&gt;""),1,"")</f>
        <v/>
      </c>
      <c r="AA230" s="36" t="str">
        <f aca="false">IF(N230="","",IF(COUNTIF(AD$10:AD$1203,AD230)=1,1,""))</f>
        <v/>
      </c>
      <c r="AC230" s="37" t="str">
        <f aca="false">IF(N230="","",CONCATENATE(N230," ",F230))</f>
        <v>L221 SI</v>
      </c>
      <c r="AD230" s="37" t="str">
        <f aca="false">IF(OR(N230="",CONCATENATE(G230,H230)=""),"",CONCATENATE(N230," ",G230))</f>
        <v/>
      </c>
      <c r="AE230" s="37" t="str">
        <f aca="false">IF(K230=1,CONCATENATE(N230," ",1),"")</f>
        <v/>
      </c>
    </row>
    <row r="231" customFormat="false" ht="32.25" hidden="false" customHeight="true" outlineLevel="0" collapsed="false">
      <c r="A231" s="21" t="str">
        <f aca="false">IF(J231="","",J231)</f>
        <v>ERRORI / ANOMALIE</v>
      </c>
      <c r="B231" s="66" t="s">
        <v>1523</v>
      </c>
      <c r="C231" s="44" t="s">
        <v>1524</v>
      </c>
      <c r="D231" s="42" t="s">
        <v>1525</v>
      </c>
      <c r="E231" s="42"/>
      <c r="F231" s="64" t="s">
        <v>917</v>
      </c>
      <c r="G231" s="42"/>
      <c r="H231" s="42"/>
      <c r="J231" s="20" t="str">
        <f aca="false">IF(AND(K231="",L231="",N231=""),"",IF(OR(K231=1,L231=1),"ERRORI / ANOMALIE","OK"))</f>
        <v>ERRORI / ANOMALIE</v>
      </c>
      <c r="K231" s="20" t="str">
        <f aca="false">IF(N231="","",IF(SUM(Q231:AA231)&gt;0,1,""))</f>
        <v/>
      </c>
      <c r="L231" s="20" t="n">
        <f aca="false">IF(N231="","",IF(_xlfn.IFNA(VLOOKUP(CONCATENATE(N231," ",1),Lotti!AS$7:AT$601,2,0),1)=1,"",1))</f>
        <v>1</v>
      </c>
      <c r="N231" s="36" t="str">
        <f aca="false">TRIM(B231)</f>
        <v>L222</v>
      </c>
      <c r="O231" s="36"/>
      <c r="P231" s="36" t="str">
        <f aca="false">IF(K231="","",1)</f>
        <v/>
      </c>
      <c r="Q231" s="36" t="n">
        <f aca="false">IF(N231="","",_xlfn.IFNA(VLOOKUP(N231,Lotti!C$7:D$1000,2,0),1))</f>
        <v>0</v>
      </c>
      <c r="S231" s="36" t="str">
        <f aca="false">IF(N231="","",IF(OR(AND(E231="",LEN(TRIM(D231))&lt;&gt;11,LEN(TRIM(D231))&lt;&gt;16),AND(D231="",E231=""),AND(D231&lt;&gt;"",E231&lt;&gt;"")),1,""))</f>
        <v/>
      </c>
      <c r="U231" s="36" t="str">
        <f aca="false">IF(N231="","",IF(C231="",1,""))</f>
        <v/>
      </c>
      <c r="V231" s="36" t="n">
        <f aca="false">IF(N231="","",_xlfn.IFNA(VLOOKUP(F231,TabelleFisse!$B$33:$C$34,2,0),1))</f>
        <v>0</v>
      </c>
      <c r="W231" s="36" t="str">
        <f aca="false">IF(N231="","",_xlfn.IFNA(IF(VLOOKUP(CONCATENATE(N231," SI"),AC$10:AC$1203,1,0)=CONCATENATE(N231," SI"),"",1),1))</f>
        <v/>
      </c>
      <c r="Y231" s="36" t="str">
        <f aca="false">IF(OR(N231="",G231=""),"",_xlfn.IFNA(VLOOKUP(H231,TabelleFisse!$B$25:$C$29,2,0),1))</f>
        <v/>
      </c>
      <c r="Z231" s="36" t="str">
        <f aca="false">IF(AND(G231="",H231&lt;&gt;""),1,"")</f>
        <v/>
      </c>
      <c r="AA231" s="36" t="str">
        <f aca="false">IF(N231="","",IF(COUNTIF(AD$10:AD$1203,AD231)=1,1,""))</f>
        <v/>
      </c>
      <c r="AC231" s="37" t="str">
        <f aca="false">IF(N231="","",CONCATENATE(N231," ",F231))</f>
        <v>L222 SI</v>
      </c>
      <c r="AD231" s="37" t="str">
        <f aca="false">IF(OR(N231="",CONCATENATE(G231,H231)=""),"",CONCATENATE(N231," ",G231))</f>
        <v/>
      </c>
      <c r="AE231" s="37" t="str">
        <f aca="false">IF(K231=1,CONCATENATE(N231," ",1),"")</f>
        <v/>
      </c>
    </row>
    <row r="232" customFormat="false" ht="32.25" hidden="false" customHeight="true" outlineLevel="0" collapsed="false">
      <c r="A232" s="21" t="str">
        <f aca="false">IF(J232="","",J232)</f>
        <v>ERRORI / ANOMALIE</v>
      </c>
      <c r="B232" s="66" t="s">
        <v>1526</v>
      </c>
      <c r="C232" s="44" t="s">
        <v>1527</v>
      </c>
      <c r="D232" s="42" t="s">
        <v>1528</v>
      </c>
      <c r="E232" s="42"/>
      <c r="F232" s="64" t="s">
        <v>917</v>
      </c>
      <c r="G232" s="42"/>
      <c r="H232" s="42"/>
      <c r="J232" s="20" t="str">
        <f aca="false">IF(AND(K232="",L232="",N232=""),"",IF(OR(K232=1,L232=1),"ERRORI / ANOMALIE","OK"))</f>
        <v>ERRORI / ANOMALIE</v>
      </c>
      <c r="K232" s="20" t="str">
        <f aca="false">IF(N232="","",IF(SUM(Q232:AA232)&gt;0,1,""))</f>
        <v/>
      </c>
      <c r="L232" s="20" t="n">
        <f aca="false">IF(N232="","",IF(_xlfn.IFNA(VLOOKUP(CONCATENATE(N232," ",1),Lotti!AS$7:AT$601,2,0),1)=1,"",1))</f>
        <v>1</v>
      </c>
      <c r="N232" s="36" t="str">
        <f aca="false">TRIM(B232)</f>
        <v>L223</v>
      </c>
      <c r="O232" s="36"/>
      <c r="P232" s="36" t="str">
        <f aca="false">IF(K232="","",1)</f>
        <v/>
      </c>
      <c r="Q232" s="36" t="n">
        <f aca="false">IF(N232="","",_xlfn.IFNA(VLOOKUP(N232,Lotti!C$7:D$1000,2,0),1))</f>
        <v>0</v>
      </c>
      <c r="S232" s="36" t="str">
        <f aca="false">IF(N232="","",IF(OR(AND(E232="",LEN(TRIM(D232))&lt;&gt;11,LEN(TRIM(D232))&lt;&gt;16),AND(D232="",E232=""),AND(D232&lt;&gt;"",E232&lt;&gt;"")),1,""))</f>
        <v/>
      </c>
      <c r="U232" s="36" t="str">
        <f aca="false">IF(N232="","",IF(C232="",1,""))</f>
        <v/>
      </c>
      <c r="V232" s="36" t="n">
        <f aca="false">IF(N232="","",_xlfn.IFNA(VLOOKUP(F232,TabelleFisse!$B$33:$C$34,2,0),1))</f>
        <v>0</v>
      </c>
      <c r="W232" s="36" t="str">
        <f aca="false">IF(N232="","",_xlfn.IFNA(IF(VLOOKUP(CONCATENATE(N232," SI"),AC$10:AC$1203,1,0)=CONCATENATE(N232," SI"),"",1),1))</f>
        <v/>
      </c>
      <c r="Y232" s="36" t="str">
        <f aca="false">IF(OR(N232="",G232=""),"",_xlfn.IFNA(VLOOKUP(H232,TabelleFisse!$B$25:$C$29,2,0),1))</f>
        <v/>
      </c>
      <c r="Z232" s="36" t="str">
        <f aca="false">IF(AND(G232="",H232&lt;&gt;""),1,"")</f>
        <v/>
      </c>
      <c r="AA232" s="36" t="str">
        <f aca="false">IF(N232="","",IF(COUNTIF(AD$10:AD$1203,AD232)=1,1,""))</f>
        <v/>
      </c>
      <c r="AC232" s="37" t="str">
        <f aca="false">IF(N232="","",CONCATENATE(N232," ",F232))</f>
        <v>L223 SI</v>
      </c>
      <c r="AD232" s="37" t="str">
        <f aca="false">IF(OR(N232="",CONCATENATE(G232,H232)=""),"",CONCATENATE(N232," ",G232))</f>
        <v/>
      </c>
      <c r="AE232" s="37" t="str">
        <f aca="false">IF(K232=1,CONCATENATE(N232," ",1),"")</f>
        <v/>
      </c>
    </row>
    <row r="233" customFormat="false" ht="32.25" hidden="false" customHeight="true" outlineLevel="0" collapsed="false">
      <c r="A233" s="21" t="str">
        <f aca="false">IF(J233="","",J233)</f>
        <v>ERRORI / ANOMALIE</v>
      </c>
      <c r="B233" s="66" t="s">
        <v>1529</v>
      </c>
      <c r="C233" s="44" t="s">
        <v>1148</v>
      </c>
      <c r="D233" s="42" t="s">
        <v>1149</v>
      </c>
      <c r="E233" s="42"/>
      <c r="F233" s="64" t="s">
        <v>917</v>
      </c>
      <c r="G233" s="42"/>
      <c r="H233" s="42"/>
      <c r="J233" s="20" t="str">
        <f aca="false">IF(AND(K233="",L233="",N233=""),"",IF(OR(K233=1,L233=1),"ERRORI / ANOMALIE","OK"))</f>
        <v>ERRORI / ANOMALIE</v>
      </c>
      <c r="K233" s="20" t="str">
        <f aca="false">IF(N233="","",IF(SUM(Q233:AA233)&gt;0,1,""))</f>
        <v/>
      </c>
      <c r="L233" s="20" t="n">
        <f aca="false">IF(N233="","",IF(_xlfn.IFNA(VLOOKUP(CONCATENATE(N233," ",1),Lotti!AS$7:AT$601,2,0),1)=1,"",1))</f>
        <v>1</v>
      </c>
      <c r="N233" s="36" t="str">
        <f aca="false">TRIM(B233)</f>
        <v>L224</v>
      </c>
      <c r="O233" s="36"/>
      <c r="P233" s="36" t="str">
        <f aca="false">IF(K233="","",1)</f>
        <v/>
      </c>
      <c r="Q233" s="36" t="n">
        <f aca="false">IF(N233="","",_xlfn.IFNA(VLOOKUP(N233,Lotti!C$7:D$1000,2,0),1))</f>
        <v>0</v>
      </c>
      <c r="S233" s="36" t="str">
        <f aca="false">IF(N233="","",IF(OR(AND(E233="",LEN(TRIM(D233))&lt;&gt;11,LEN(TRIM(D233))&lt;&gt;16),AND(D233="",E233=""),AND(D233&lt;&gt;"",E233&lt;&gt;"")),1,""))</f>
        <v/>
      </c>
      <c r="U233" s="36" t="str">
        <f aca="false">IF(N233="","",IF(C233="",1,""))</f>
        <v/>
      </c>
      <c r="V233" s="36" t="n">
        <f aca="false">IF(N233="","",_xlfn.IFNA(VLOOKUP(F233,TabelleFisse!$B$33:$C$34,2,0),1))</f>
        <v>0</v>
      </c>
      <c r="W233" s="36" t="str">
        <f aca="false">IF(N233="","",_xlfn.IFNA(IF(VLOOKUP(CONCATENATE(N233," SI"),AC$10:AC$1203,1,0)=CONCATENATE(N233," SI"),"",1),1))</f>
        <v/>
      </c>
      <c r="Y233" s="36" t="str">
        <f aca="false">IF(OR(N233="",G233=""),"",_xlfn.IFNA(VLOOKUP(H233,TabelleFisse!$B$25:$C$29,2,0),1))</f>
        <v/>
      </c>
      <c r="Z233" s="36" t="str">
        <f aca="false">IF(AND(G233="",H233&lt;&gt;""),1,"")</f>
        <v/>
      </c>
      <c r="AA233" s="36" t="str">
        <f aca="false">IF(N233="","",IF(COUNTIF(AD$10:AD$1203,AD233)=1,1,""))</f>
        <v/>
      </c>
      <c r="AC233" s="37" t="str">
        <f aca="false">IF(N233="","",CONCATENATE(N233," ",F233))</f>
        <v>L224 SI</v>
      </c>
      <c r="AD233" s="37" t="str">
        <f aca="false">IF(OR(N233="",CONCATENATE(G233,H233)=""),"",CONCATENATE(N233," ",G233))</f>
        <v/>
      </c>
      <c r="AE233" s="37" t="str">
        <f aca="false">IF(K233=1,CONCATENATE(N233," ",1),"")</f>
        <v/>
      </c>
    </row>
    <row r="234" customFormat="false" ht="32.25" hidden="false" customHeight="true" outlineLevel="0" collapsed="false">
      <c r="A234" s="21" t="str">
        <f aca="false">IF(J234="","",J234)</f>
        <v>ERRORI / ANOMALIE</v>
      </c>
      <c r="B234" s="66" t="s">
        <v>1530</v>
      </c>
      <c r="C234" s="44" t="s">
        <v>1531</v>
      </c>
      <c r="D234" s="42" t="s">
        <v>1532</v>
      </c>
      <c r="E234" s="42"/>
      <c r="F234" s="64" t="s">
        <v>917</v>
      </c>
      <c r="G234" s="42"/>
      <c r="H234" s="42"/>
      <c r="J234" s="20" t="str">
        <f aca="false">IF(AND(K234="",L234="",N234=""),"",IF(OR(K234=1,L234=1),"ERRORI / ANOMALIE","OK"))</f>
        <v>ERRORI / ANOMALIE</v>
      </c>
      <c r="K234" s="20" t="str">
        <f aca="false">IF(N234="","",IF(SUM(Q234:AA234)&gt;0,1,""))</f>
        <v/>
      </c>
      <c r="L234" s="20" t="n">
        <f aca="false">IF(N234="","",IF(_xlfn.IFNA(VLOOKUP(CONCATENATE(N234," ",1),Lotti!AS$7:AT$601,2,0),1)=1,"",1))</f>
        <v>1</v>
      </c>
      <c r="N234" s="36" t="str">
        <f aca="false">TRIM(B234)</f>
        <v>L225</v>
      </c>
      <c r="O234" s="36"/>
      <c r="P234" s="36" t="str">
        <f aca="false">IF(K234="","",1)</f>
        <v/>
      </c>
      <c r="Q234" s="36" t="n">
        <f aca="false">IF(N234="","",_xlfn.IFNA(VLOOKUP(N234,Lotti!C$7:D$1000,2,0),1))</f>
        <v>0</v>
      </c>
      <c r="S234" s="36" t="str">
        <f aca="false">IF(N234="","",IF(OR(AND(E234="",LEN(TRIM(D234))&lt;&gt;11,LEN(TRIM(D234))&lt;&gt;16),AND(D234="",E234=""),AND(D234&lt;&gt;"",E234&lt;&gt;"")),1,""))</f>
        <v/>
      </c>
      <c r="U234" s="36" t="str">
        <f aca="false">IF(N234="","",IF(C234="",1,""))</f>
        <v/>
      </c>
      <c r="V234" s="36" t="n">
        <f aca="false">IF(N234="","",_xlfn.IFNA(VLOOKUP(F234,TabelleFisse!$B$33:$C$34,2,0),1))</f>
        <v>0</v>
      </c>
      <c r="W234" s="36" t="str">
        <f aca="false">IF(N234="","",_xlfn.IFNA(IF(VLOOKUP(CONCATENATE(N234," SI"),AC$10:AC$1203,1,0)=CONCATENATE(N234," SI"),"",1),1))</f>
        <v/>
      </c>
      <c r="Y234" s="36" t="str">
        <f aca="false">IF(OR(N234="",G234=""),"",_xlfn.IFNA(VLOOKUP(H234,TabelleFisse!$B$25:$C$29,2,0),1))</f>
        <v/>
      </c>
      <c r="Z234" s="36" t="str">
        <f aca="false">IF(AND(G234="",H234&lt;&gt;""),1,"")</f>
        <v/>
      </c>
      <c r="AA234" s="36" t="str">
        <f aca="false">IF(N234="","",IF(COUNTIF(AD$10:AD$1203,AD234)=1,1,""))</f>
        <v/>
      </c>
      <c r="AC234" s="37" t="str">
        <f aca="false">IF(N234="","",CONCATENATE(N234," ",F234))</f>
        <v>L225 SI</v>
      </c>
      <c r="AD234" s="37" t="str">
        <f aca="false">IF(OR(N234="",CONCATENATE(G234,H234)=""),"",CONCATENATE(N234," ",G234))</f>
        <v/>
      </c>
      <c r="AE234" s="37" t="str">
        <f aca="false">IF(K234=1,CONCATENATE(N234," ",1),"")</f>
        <v/>
      </c>
    </row>
    <row r="235" customFormat="false" ht="32.25" hidden="false" customHeight="true" outlineLevel="0" collapsed="false">
      <c r="A235" s="21" t="str">
        <f aca="false">IF(J235="","",J235)</f>
        <v>ERRORI / ANOMALIE</v>
      </c>
      <c r="B235" s="66" t="s">
        <v>1533</v>
      </c>
      <c r="C235" s="44" t="s">
        <v>1534</v>
      </c>
      <c r="D235" s="42" t="s">
        <v>1535</v>
      </c>
      <c r="E235" s="42"/>
      <c r="F235" s="64" t="s">
        <v>917</v>
      </c>
      <c r="G235" s="42"/>
      <c r="H235" s="42"/>
      <c r="J235" s="20" t="str">
        <f aca="false">IF(AND(K235="",L235="",N235=""),"",IF(OR(K235=1,L235=1),"ERRORI / ANOMALIE","OK"))</f>
        <v>ERRORI / ANOMALIE</v>
      </c>
      <c r="K235" s="20" t="str">
        <f aca="false">IF(N235="","",IF(SUM(Q235:AA235)&gt;0,1,""))</f>
        <v/>
      </c>
      <c r="L235" s="20" t="n">
        <f aca="false">IF(N235="","",IF(_xlfn.IFNA(VLOOKUP(CONCATENATE(N235," ",1),Lotti!AS$7:AT$601,2,0),1)=1,"",1))</f>
        <v>1</v>
      </c>
      <c r="N235" s="36" t="str">
        <f aca="false">TRIM(B235)</f>
        <v>L226</v>
      </c>
      <c r="O235" s="36"/>
      <c r="P235" s="36" t="str">
        <f aca="false">IF(K235="","",1)</f>
        <v/>
      </c>
      <c r="Q235" s="36" t="n">
        <f aca="false">IF(N235="","",_xlfn.IFNA(VLOOKUP(N235,Lotti!C$7:D$1000,2,0),1))</f>
        <v>0</v>
      </c>
      <c r="S235" s="36" t="str">
        <f aca="false">IF(N235="","",IF(OR(AND(E235="",LEN(TRIM(D235))&lt;&gt;11,LEN(TRIM(D235))&lt;&gt;16),AND(D235="",E235=""),AND(D235&lt;&gt;"",E235&lt;&gt;"")),1,""))</f>
        <v/>
      </c>
      <c r="U235" s="36" t="str">
        <f aca="false">IF(N235="","",IF(C235="",1,""))</f>
        <v/>
      </c>
      <c r="V235" s="36" t="n">
        <f aca="false">IF(N235="","",_xlfn.IFNA(VLOOKUP(F235,TabelleFisse!$B$33:$C$34,2,0),1))</f>
        <v>0</v>
      </c>
      <c r="W235" s="36" t="str">
        <f aca="false">IF(N235="","",_xlfn.IFNA(IF(VLOOKUP(CONCATENATE(N235," SI"),AC$10:AC$1203,1,0)=CONCATENATE(N235," SI"),"",1),1))</f>
        <v/>
      </c>
      <c r="Y235" s="36" t="str">
        <f aca="false">IF(OR(N235="",G235=""),"",_xlfn.IFNA(VLOOKUP(H235,TabelleFisse!$B$25:$C$29,2,0),1))</f>
        <v/>
      </c>
      <c r="Z235" s="36" t="str">
        <f aca="false">IF(AND(G235="",H235&lt;&gt;""),1,"")</f>
        <v/>
      </c>
      <c r="AA235" s="36" t="str">
        <f aca="false">IF(N235="","",IF(COUNTIF(AD$10:AD$1203,AD235)=1,1,""))</f>
        <v/>
      </c>
      <c r="AC235" s="37" t="str">
        <f aca="false">IF(N235="","",CONCATENATE(N235," ",F235))</f>
        <v>L226 SI</v>
      </c>
      <c r="AD235" s="37" t="str">
        <f aca="false">IF(OR(N235="",CONCATENATE(G235,H235)=""),"",CONCATENATE(N235," ",G235))</f>
        <v/>
      </c>
      <c r="AE235" s="37" t="str">
        <f aca="false">IF(K235=1,CONCATENATE(N235," ",1),"")</f>
        <v/>
      </c>
    </row>
    <row r="236" customFormat="false" ht="32.25" hidden="false" customHeight="true" outlineLevel="0" collapsed="false">
      <c r="A236" s="21" t="str">
        <f aca="false">IF(J236="","",J236)</f>
        <v>ERRORI / ANOMALIE</v>
      </c>
      <c r="B236" s="66" t="s">
        <v>1536</v>
      </c>
      <c r="C236" s="44" t="s">
        <v>1537</v>
      </c>
      <c r="D236" s="42" t="s">
        <v>1538</v>
      </c>
      <c r="E236" s="42"/>
      <c r="F236" s="64" t="s">
        <v>917</v>
      </c>
      <c r="G236" s="42"/>
      <c r="H236" s="42"/>
      <c r="J236" s="20" t="str">
        <f aca="false">IF(AND(K236="",L236="",N236=""),"",IF(OR(K236=1,L236=1),"ERRORI / ANOMALIE","OK"))</f>
        <v>ERRORI / ANOMALIE</v>
      </c>
      <c r="K236" s="20" t="str">
        <f aca="false">IF(N236="","",IF(SUM(Q236:AA236)&gt;0,1,""))</f>
        <v/>
      </c>
      <c r="L236" s="20" t="n">
        <f aca="false">IF(N236="","",IF(_xlfn.IFNA(VLOOKUP(CONCATENATE(N236," ",1),Lotti!AS$7:AT$601,2,0),1)=1,"",1))</f>
        <v>1</v>
      </c>
      <c r="N236" s="36" t="str">
        <f aca="false">TRIM(B236)</f>
        <v>L227</v>
      </c>
      <c r="O236" s="36"/>
      <c r="P236" s="36" t="str">
        <f aca="false">IF(K236="","",1)</f>
        <v/>
      </c>
      <c r="Q236" s="36" t="n">
        <f aca="false">IF(N236="","",_xlfn.IFNA(VLOOKUP(N236,Lotti!C$7:D$1000,2,0),1))</f>
        <v>0</v>
      </c>
      <c r="S236" s="36" t="str">
        <f aca="false">IF(N236="","",IF(OR(AND(E236="",LEN(TRIM(D236))&lt;&gt;11,LEN(TRIM(D236))&lt;&gt;16),AND(D236="",E236=""),AND(D236&lt;&gt;"",E236&lt;&gt;"")),1,""))</f>
        <v/>
      </c>
      <c r="U236" s="36" t="str">
        <f aca="false">IF(N236="","",IF(C236="",1,""))</f>
        <v/>
      </c>
      <c r="V236" s="36" t="n">
        <f aca="false">IF(N236="","",_xlfn.IFNA(VLOOKUP(F236,TabelleFisse!$B$33:$C$34,2,0),1))</f>
        <v>0</v>
      </c>
      <c r="W236" s="36" t="str">
        <f aca="false">IF(N236="","",_xlfn.IFNA(IF(VLOOKUP(CONCATENATE(N236," SI"),AC$10:AC$1203,1,0)=CONCATENATE(N236," SI"),"",1),1))</f>
        <v/>
      </c>
      <c r="Y236" s="36" t="str">
        <f aca="false">IF(OR(N236="",G236=""),"",_xlfn.IFNA(VLOOKUP(H236,TabelleFisse!$B$25:$C$29,2,0),1))</f>
        <v/>
      </c>
      <c r="Z236" s="36" t="str">
        <f aca="false">IF(AND(G236="",H236&lt;&gt;""),1,"")</f>
        <v/>
      </c>
      <c r="AA236" s="36" t="str">
        <f aca="false">IF(N236="","",IF(COUNTIF(AD$10:AD$1203,AD236)=1,1,""))</f>
        <v/>
      </c>
      <c r="AC236" s="37" t="str">
        <f aca="false">IF(N236="","",CONCATENATE(N236," ",F236))</f>
        <v>L227 SI</v>
      </c>
      <c r="AD236" s="37" t="str">
        <f aca="false">IF(OR(N236="",CONCATENATE(G236,H236)=""),"",CONCATENATE(N236," ",G236))</f>
        <v/>
      </c>
      <c r="AE236" s="37" t="str">
        <f aca="false">IF(K236=1,CONCATENATE(N236," ",1),"")</f>
        <v/>
      </c>
    </row>
    <row r="237" customFormat="false" ht="32.25" hidden="false" customHeight="true" outlineLevel="0" collapsed="false">
      <c r="A237" s="21" t="str">
        <f aca="false">IF(J237="","",J237)</f>
        <v>ERRORI / ANOMALIE</v>
      </c>
      <c r="B237" s="66" t="s">
        <v>1539</v>
      </c>
      <c r="C237" s="44" t="s">
        <v>1540</v>
      </c>
      <c r="D237" s="42" t="s">
        <v>1541</v>
      </c>
      <c r="E237" s="42"/>
      <c r="F237" s="64" t="s">
        <v>917</v>
      </c>
      <c r="G237" s="42"/>
      <c r="H237" s="42"/>
      <c r="J237" s="20" t="str">
        <f aca="false">IF(AND(K237="",L237="",N237=""),"",IF(OR(K237=1,L237=1),"ERRORI / ANOMALIE","OK"))</f>
        <v>ERRORI / ANOMALIE</v>
      </c>
      <c r="K237" s="20" t="str">
        <f aca="false">IF(N237="","",IF(SUM(Q237:AA237)&gt;0,1,""))</f>
        <v/>
      </c>
      <c r="L237" s="20" t="n">
        <f aca="false">IF(N237="","",IF(_xlfn.IFNA(VLOOKUP(CONCATENATE(N237," ",1),Lotti!AS$7:AT$601,2,0),1)=1,"",1))</f>
        <v>1</v>
      </c>
      <c r="N237" s="36" t="str">
        <f aca="false">TRIM(B237)</f>
        <v>L228</v>
      </c>
      <c r="O237" s="36"/>
      <c r="P237" s="36" t="str">
        <f aca="false">IF(K237="","",1)</f>
        <v/>
      </c>
      <c r="Q237" s="36" t="n">
        <f aca="false">IF(N237="","",_xlfn.IFNA(VLOOKUP(N237,Lotti!C$7:D$1000,2,0),1))</f>
        <v>0</v>
      </c>
      <c r="S237" s="36" t="str">
        <f aca="false">IF(N237="","",IF(OR(AND(E237="",LEN(TRIM(D237))&lt;&gt;11,LEN(TRIM(D237))&lt;&gt;16),AND(D237="",E237=""),AND(D237&lt;&gt;"",E237&lt;&gt;"")),1,""))</f>
        <v/>
      </c>
      <c r="U237" s="36" t="str">
        <f aca="false">IF(N237="","",IF(C237="",1,""))</f>
        <v/>
      </c>
      <c r="V237" s="36" t="n">
        <f aca="false">IF(N237="","",_xlfn.IFNA(VLOOKUP(F237,TabelleFisse!$B$33:$C$34,2,0),1))</f>
        <v>0</v>
      </c>
      <c r="W237" s="36" t="str">
        <f aca="false">IF(N237="","",_xlfn.IFNA(IF(VLOOKUP(CONCATENATE(N237," SI"),AC$10:AC$1203,1,0)=CONCATENATE(N237," SI"),"",1),1))</f>
        <v/>
      </c>
      <c r="Y237" s="36" t="str">
        <f aca="false">IF(OR(N237="",G237=""),"",_xlfn.IFNA(VLOOKUP(H237,TabelleFisse!$B$25:$C$29,2,0),1))</f>
        <v/>
      </c>
      <c r="Z237" s="36" t="str">
        <f aca="false">IF(AND(G237="",H237&lt;&gt;""),1,"")</f>
        <v/>
      </c>
      <c r="AA237" s="36" t="str">
        <f aca="false">IF(N237="","",IF(COUNTIF(AD$10:AD$1203,AD237)=1,1,""))</f>
        <v/>
      </c>
      <c r="AC237" s="37" t="str">
        <f aca="false">IF(N237="","",CONCATENATE(N237," ",F237))</f>
        <v>L228 SI</v>
      </c>
      <c r="AD237" s="37" t="str">
        <f aca="false">IF(OR(N237="",CONCATENATE(G237,H237)=""),"",CONCATENATE(N237," ",G237))</f>
        <v/>
      </c>
      <c r="AE237" s="37" t="str">
        <f aca="false">IF(K237=1,CONCATENATE(N237," ",1),"")</f>
        <v/>
      </c>
    </row>
    <row r="238" customFormat="false" ht="32.25" hidden="false" customHeight="true" outlineLevel="0" collapsed="false">
      <c r="A238" s="21" t="str">
        <f aca="false">IF(J238="","",J238)</f>
        <v>ERRORI / ANOMALIE</v>
      </c>
      <c r="B238" s="66" t="s">
        <v>1542</v>
      </c>
      <c r="C238" s="44" t="s">
        <v>1543</v>
      </c>
      <c r="D238" s="42" t="s">
        <v>1544</v>
      </c>
      <c r="E238" s="42"/>
      <c r="F238" s="64" t="s">
        <v>917</v>
      </c>
      <c r="G238" s="42"/>
      <c r="H238" s="42"/>
      <c r="J238" s="20" t="str">
        <f aca="false">IF(AND(K238="",L238="",N238=""),"",IF(OR(K238=1,L238=1),"ERRORI / ANOMALIE","OK"))</f>
        <v>ERRORI / ANOMALIE</v>
      </c>
      <c r="K238" s="20" t="str">
        <f aca="false">IF(N238="","",IF(SUM(Q238:AA238)&gt;0,1,""))</f>
        <v/>
      </c>
      <c r="L238" s="20" t="n">
        <f aca="false">IF(N238="","",IF(_xlfn.IFNA(VLOOKUP(CONCATENATE(N238," ",1),Lotti!AS$7:AT$601,2,0),1)=1,"",1))</f>
        <v>1</v>
      </c>
      <c r="N238" s="36" t="str">
        <f aca="false">TRIM(B238)</f>
        <v>L229</v>
      </c>
      <c r="O238" s="36"/>
      <c r="P238" s="36" t="str">
        <f aca="false">IF(K238="","",1)</f>
        <v/>
      </c>
      <c r="Q238" s="36" t="n">
        <f aca="false">IF(N238="","",_xlfn.IFNA(VLOOKUP(N238,Lotti!C$7:D$1000,2,0),1))</f>
        <v>0</v>
      </c>
      <c r="S238" s="36" t="str">
        <f aca="false">IF(N238="","",IF(OR(AND(E238="",LEN(TRIM(D238))&lt;&gt;11,LEN(TRIM(D238))&lt;&gt;16),AND(D238="",E238=""),AND(D238&lt;&gt;"",E238&lt;&gt;"")),1,""))</f>
        <v/>
      </c>
      <c r="U238" s="36" t="str">
        <f aca="false">IF(N238="","",IF(C238="",1,""))</f>
        <v/>
      </c>
      <c r="V238" s="36" t="n">
        <f aca="false">IF(N238="","",_xlfn.IFNA(VLOOKUP(F238,TabelleFisse!$B$33:$C$34,2,0),1))</f>
        <v>0</v>
      </c>
      <c r="W238" s="36" t="str">
        <f aca="false">IF(N238="","",_xlfn.IFNA(IF(VLOOKUP(CONCATENATE(N238," SI"),AC$10:AC$1203,1,0)=CONCATENATE(N238," SI"),"",1),1))</f>
        <v/>
      </c>
      <c r="Y238" s="36" t="str">
        <f aca="false">IF(OR(N238="",G238=""),"",_xlfn.IFNA(VLOOKUP(H238,TabelleFisse!$B$25:$C$29,2,0),1))</f>
        <v/>
      </c>
      <c r="Z238" s="36" t="str">
        <f aca="false">IF(AND(G238="",H238&lt;&gt;""),1,"")</f>
        <v/>
      </c>
      <c r="AA238" s="36" t="str">
        <f aca="false">IF(N238="","",IF(COUNTIF(AD$10:AD$1203,AD238)=1,1,""))</f>
        <v/>
      </c>
      <c r="AC238" s="37" t="str">
        <f aca="false">IF(N238="","",CONCATENATE(N238," ",F238))</f>
        <v>L229 SI</v>
      </c>
      <c r="AD238" s="37" t="str">
        <f aca="false">IF(OR(N238="",CONCATENATE(G238,H238)=""),"",CONCATENATE(N238," ",G238))</f>
        <v/>
      </c>
      <c r="AE238" s="37" t="str">
        <f aca="false">IF(K238=1,CONCATENATE(N238," ",1),"")</f>
        <v/>
      </c>
    </row>
    <row r="239" customFormat="false" ht="32.25" hidden="false" customHeight="true" outlineLevel="0" collapsed="false">
      <c r="A239" s="21" t="str">
        <f aca="false">IF(J239="","",J239)</f>
        <v>ERRORI / ANOMALIE</v>
      </c>
      <c r="B239" s="66" t="s">
        <v>1545</v>
      </c>
      <c r="C239" s="44" t="s">
        <v>1546</v>
      </c>
      <c r="D239" s="42" t="s">
        <v>1547</v>
      </c>
      <c r="E239" s="42"/>
      <c r="F239" s="64" t="s">
        <v>917</v>
      </c>
      <c r="G239" s="42"/>
      <c r="H239" s="42"/>
      <c r="J239" s="20" t="str">
        <f aca="false">IF(AND(K239="",L239="",N239=""),"",IF(OR(K239=1,L239=1),"ERRORI / ANOMALIE","OK"))</f>
        <v>ERRORI / ANOMALIE</v>
      </c>
      <c r="K239" s="20" t="str">
        <f aca="false">IF(N239="","",IF(SUM(Q239:AA239)&gt;0,1,""))</f>
        <v/>
      </c>
      <c r="L239" s="20" t="n">
        <f aca="false">IF(N239="","",IF(_xlfn.IFNA(VLOOKUP(CONCATENATE(N239," ",1),Lotti!AS$7:AT$601,2,0),1)=1,"",1))</f>
        <v>1</v>
      </c>
      <c r="N239" s="36" t="str">
        <f aca="false">TRIM(B239)</f>
        <v>L230</v>
      </c>
      <c r="O239" s="36"/>
      <c r="P239" s="36" t="str">
        <f aca="false">IF(K239="","",1)</f>
        <v/>
      </c>
      <c r="Q239" s="36" t="n">
        <f aca="false">IF(N239="","",_xlfn.IFNA(VLOOKUP(N239,Lotti!C$7:D$1000,2,0),1))</f>
        <v>0</v>
      </c>
      <c r="S239" s="36" t="str">
        <f aca="false">IF(N239="","",IF(OR(AND(E239="",LEN(TRIM(D239))&lt;&gt;11,LEN(TRIM(D239))&lt;&gt;16),AND(D239="",E239=""),AND(D239&lt;&gt;"",E239&lt;&gt;"")),1,""))</f>
        <v/>
      </c>
      <c r="U239" s="36" t="str">
        <f aca="false">IF(N239="","",IF(C239="",1,""))</f>
        <v/>
      </c>
      <c r="V239" s="36" t="n">
        <f aca="false">IF(N239="","",_xlfn.IFNA(VLOOKUP(F239,TabelleFisse!$B$33:$C$34,2,0),1))</f>
        <v>0</v>
      </c>
      <c r="W239" s="36" t="str">
        <f aca="false">IF(N239="","",_xlfn.IFNA(IF(VLOOKUP(CONCATENATE(N239," SI"),AC$10:AC$1203,1,0)=CONCATENATE(N239," SI"),"",1),1))</f>
        <v/>
      </c>
      <c r="Y239" s="36" t="str">
        <f aca="false">IF(OR(N239="",G239=""),"",_xlfn.IFNA(VLOOKUP(H239,TabelleFisse!$B$25:$C$29,2,0),1))</f>
        <v/>
      </c>
      <c r="Z239" s="36" t="str">
        <f aca="false">IF(AND(G239="",H239&lt;&gt;""),1,"")</f>
        <v/>
      </c>
      <c r="AA239" s="36" t="str">
        <f aca="false">IF(N239="","",IF(COUNTIF(AD$10:AD$1203,AD239)=1,1,""))</f>
        <v/>
      </c>
      <c r="AC239" s="37" t="str">
        <f aca="false">IF(N239="","",CONCATENATE(N239," ",F239))</f>
        <v>L230 SI</v>
      </c>
      <c r="AD239" s="37" t="str">
        <f aca="false">IF(OR(N239="",CONCATENATE(G239,H239)=""),"",CONCATENATE(N239," ",G239))</f>
        <v/>
      </c>
      <c r="AE239" s="37" t="str">
        <f aca="false">IF(K239=1,CONCATENATE(N239," ",1),"")</f>
        <v/>
      </c>
    </row>
    <row r="240" customFormat="false" ht="32.25" hidden="false" customHeight="true" outlineLevel="0" collapsed="false">
      <c r="A240" s="21" t="str">
        <f aca="false">IF(J240="","",J240)</f>
        <v>ERRORI / ANOMALIE</v>
      </c>
      <c r="B240" s="66" t="s">
        <v>1548</v>
      </c>
      <c r="C240" s="44" t="s">
        <v>1549</v>
      </c>
      <c r="D240" s="42" t="s">
        <v>1550</v>
      </c>
      <c r="E240" s="42"/>
      <c r="F240" s="64" t="s">
        <v>917</v>
      </c>
      <c r="G240" s="42"/>
      <c r="H240" s="42"/>
      <c r="J240" s="20" t="str">
        <f aca="false">IF(AND(K240="",L240="",N240=""),"",IF(OR(K240=1,L240=1),"ERRORI / ANOMALIE","OK"))</f>
        <v>ERRORI / ANOMALIE</v>
      </c>
      <c r="K240" s="20" t="str">
        <f aca="false">IF(N240="","",IF(SUM(Q240:AA240)&gt;0,1,""))</f>
        <v/>
      </c>
      <c r="L240" s="20" t="n">
        <f aca="false">IF(N240="","",IF(_xlfn.IFNA(VLOOKUP(CONCATENATE(N240," ",1),Lotti!AS$7:AT$601,2,0),1)=1,"",1))</f>
        <v>1</v>
      </c>
      <c r="N240" s="36" t="str">
        <f aca="false">TRIM(B240)</f>
        <v>L231</v>
      </c>
      <c r="O240" s="36"/>
      <c r="P240" s="36" t="str">
        <f aca="false">IF(K240="","",1)</f>
        <v/>
      </c>
      <c r="Q240" s="36" t="n">
        <f aca="false">IF(N240="","",_xlfn.IFNA(VLOOKUP(N240,Lotti!C$7:D$1000,2,0),1))</f>
        <v>0</v>
      </c>
      <c r="S240" s="36" t="str">
        <f aca="false">IF(N240="","",IF(OR(AND(E240="",LEN(TRIM(D240))&lt;&gt;11,LEN(TRIM(D240))&lt;&gt;16),AND(D240="",E240=""),AND(D240&lt;&gt;"",E240&lt;&gt;"")),1,""))</f>
        <v/>
      </c>
      <c r="U240" s="36" t="str">
        <f aca="false">IF(N240="","",IF(C240="",1,""))</f>
        <v/>
      </c>
      <c r="V240" s="36" t="n">
        <f aca="false">IF(N240="","",_xlfn.IFNA(VLOOKUP(F240,TabelleFisse!$B$33:$C$34,2,0),1))</f>
        <v>0</v>
      </c>
      <c r="W240" s="36" t="str">
        <f aca="false">IF(N240="","",_xlfn.IFNA(IF(VLOOKUP(CONCATENATE(N240," SI"),AC$10:AC$1203,1,0)=CONCATENATE(N240," SI"),"",1),1))</f>
        <v/>
      </c>
      <c r="Y240" s="36" t="str">
        <f aca="false">IF(OR(N240="",G240=""),"",_xlfn.IFNA(VLOOKUP(H240,TabelleFisse!$B$25:$C$29,2,0),1))</f>
        <v/>
      </c>
      <c r="Z240" s="36" t="str">
        <f aca="false">IF(AND(G240="",H240&lt;&gt;""),1,"")</f>
        <v/>
      </c>
      <c r="AA240" s="36" t="str">
        <f aca="false">IF(N240="","",IF(COUNTIF(AD$10:AD$1203,AD240)=1,1,""))</f>
        <v/>
      </c>
      <c r="AC240" s="37" t="str">
        <f aca="false">IF(N240="","",CONCATENATE(N240," ",F240))</f>
        <v>L231 SI</v>
      </c>
      <c r="AD240" s="37" t="str">
        <f aca="false">IF(OR(N240="",CONCATENATE(G240,H240)=""),"",CONCATENATE(N240," ",G240))</f>
        <v/>
      </c>
      <c r="AE240" s="37" t="str">
        <f aca="false">IF(K240=1,CONCATENATE(N240," ",1),"")</f>
        <v/>
      </c>
    </row>
    <row r="241" customFormat="false" ht="32.25" hidden="false" customHeight="true" outlineLevel="0" collapsed="false">
      <c r="A241" s="21" t="str">
        <f aca="false">IF(J241="","",J241)</f>
        <v>ERRORI / ANOMALIE</v>
      </c>
      <c r="B241" s="66" t="s">
        <v>1551</v>
      </c>
      <c r="C241" s="65" t="s">
        <v>1330</v>
      </c>
      <c r="D241" s="42" t="s">
        <v>1331</v>
      </c>
      <c r="E241" s="42"/>
      <c r="F241" s="64" t="s">
        <v>917</v>
      </c>
      <c r="G241" s="42"/>
      <c r="H241" s="42"/>
      <c r="J241" s="20" t="str">
        <f aca="false">IF(AND(K241="",L241="",N241=""),"",IF(OR(K241=1,L241=1),"ERRORI / ANOMALIE","OK"))</f>
        <v>ERRORI / ANOMALIE</v>
      </c>
      <c r="K241" s="20" t="str">
        <f aca="false">IF(N241="","",IF(SUM(Q241:AA241)&gt;0,1,""))</f>
        <v/>
      </c>
      <c r="L241" s="20" t="n">
        <f aca="false">IF(N241="","",IF(_xlfn.IFNA(VLOOKUP(CONCATENATE(N241," ",1),Lotti!AS$7:AT$601,2,0),1)=1,"",1))</f>
        <v>1</v>
      </c>
      <c r="N241" s="36" t="str">
        <f aca="false">TRIM(B241)</f>
        <v>L232</v>
      </c>
      <c r="O241" s="36"/>
      <c r="P241" s="36" t="str">
        <f aca="false">IF(K241="","",1)</f>
        <v/>
      </c>
      <c r="Q241" s="36" t="n">
        <f aca="false">IF(N241="","",_xlfn.IFNA(VLOOKUP(N241,Lotti!C$7:D$1000,2,0),1))</f>
        <v>0</v>
      </c>
      <c r="S241" s="36" t="str">
        <f aca="false">IF(N241="","",IF(OR(AND(E241="",LEN(TRIM(D241))&lt;&gt;11,LEN(TRIM(D241))&lt;&gt;16),AND(D241="",E241=""),AND(D241&lt;&gt;"",E241&lt;&gt;"")),1,""))</f>
        <v/>
      </c>
      <c r="U241" s="36" t="str">
        <f aca="false">IF(N241="","",IF(C241="",1,""))</f>
        <v/>
      </c>
      <c r="V241" s="36" t="n">
        <f aca="false">IF(N241="","",_xlfn.IFNA(VLOOKUP(F241,TabelleFisse!$B$33:$C$34,2,0),1))</f>
        <v>0</v>
      </c>
      <c r="W241" s="36" t="str">
        <f aca="false">IF(N241="","",_xlfn.IFNA(IF(VLOOKUP(CONCATENATE(N241," SI"),AC$10:AC$1203,1,0)=CONCATENATE(N241," SI"),"",1),1))</f>
        <v/>
      </c>
      <c r="Y241" s="36" t="str">
        <f aca="false">IF(OR(N241="",G241=""),"",_xlfn.IFNA(VLOOKUP(H241,TabelleFisse!$B$25:$C$29,2,0),1))</f>
        <v/>
      </c>
      <c r="Z241" s="36" t="str">
        <f aca="false">IF(AND(G241="",H241&lt;&gt;""),1,"")</f>
        <v/>
      </c>
      <c r="AA241" s="36" t="str">
        <f aca="false">IF(N241="","",IF(COUNTIF(AD$10:AD$1203,AD241)=1,1,""))</f>
        <v/>
      </c>
      <c r="AC241" s="37" t="str">
        <f aca="false">IF(N241="","",CONCATENATE(N241," ",F241))</f>
        <v>L232 SI</v>
      </c>
      <c r="AD241" s="37" t="str">
        <f aca="false">IF(OR(N241="",CONCATENATE(G241,H241)=""),"",CONCATENATE(N241," ",G241))</f>
        <v/>
      </c>
      <c r="AE241" s="37" t="str">
        <f aca="false">IF(K241=1,CONCATENATE(N241," ",1),"")</f>
        <v/>
      </c>
    </row>
    <row r="242" customFormat="false" ht="32.25" hidden="false" customHeight="true" outlineLevel="0" collapsed="false">
      <c r="A242" s="21" t="str">
        <f aca="false">IF(J242="","",J242)</f>
        <v>ERRORI / ANOMALIE</v>
      </c>
      <c r="B242" s="66" t="s">
        <v>1552</v>
      </c>
      <c r="C242" s="44" t="s">
        <v>1553</v>
      </c>
      <c r="D242" s="42" t="s">
        <v>1146</v>
      </c>
      <c r="E242" s="42"/>
      <c r="F242" s="64" t="s">
        <v>917</v>
      </c>
      <c r="G242" s="42"/>
      <c r="H242" s="42"/>
      <c r="J242" s="20" t="str">
        <f aca="false">IF(AND(K242="",L242="",N242=""),"",IF(OR(K242=1,L242=1),"ERRORI / ANOMALIE","OK"))</f>
        <v>ERRORI / ANOMALIE</v>
      </c>
      <c r="K242" s="20" t="str">
        <f aca="false">IF(N242="","",IF(SUM(Q242:AA242)&gt;0,1,""))</f>
        <v/>
      </c>
      <c r="L242" s="20" t="n">
        <f aca="false">IF(N242="","",IF(_xlfn.IFNA(VLOOKUP(CONCATENATE(N242," ",1),Lotti!AS$7:AT$601,2,0),1)=1,"",1))</f>
        <v>1</v>
      </c>
      <c r="N242" s="36" t="str">
        <f aca="false">TRIM(B242)</f>
        <v>L233</v>
      </c>
      <c r="O242" s="36"/>
      <c r="P242" s="36" t="str">
        <f aca="false">IF(K242="","",1)</f>
        <v/>
      </c>
      <c r="Q242" s="36" t="n">
        <f aca="false">IF(N242="","",_xlfn.IFNA(VLOOKUP(N242,Lotti!C$7:D$1000,2,0),1))</f>
        <v>0</v>
      </c>
      <c r="S242" s="36" t="str">
        <f aca="false">IF(N242="","",IF(OR(AND(E242="",LEN(TRIM(D242))&lt;&gt;11,LEN(TRIM(D242))&lt;&gt;16),AND(D242="",E242=""),AND(D242&lt;&gt;"",E242&lt;&gt;"")),1,""))</f>
        <v/>
      </c>
      <c r="U242" s="36" t="str">
        <f aca="false">IF(N242="","",IF(C242="",1,""))</f>
        <v/>
      </c>
      <c r="V242" s="36" t="n">
        <f aca="false">IF(N242="","",_xlfn.IFNA(VLOOKUP(F242,TabelleFisse!$B$33:$C$34,2,0),1))</f>
        <v>0</v>
      </c>
      <c r="W242" s="36" t="str">
        <f aca="false">IF(N242="","",_xlfn.IFNA(IF(VLOOKUP(CONCATENATE(N242," SI"),AC$10:AC$1203,1,0)=CONCATENATE(N242," SI"),"",1),1))</f>
        <v/>
      </c>
      <c r="Y242" s="36" t="str">
        <f aca="false">IF(OR(N242="",G242=""),"",_xlfn.IFNA(VLOOKUP(H242,TabelleFisse!$B$25:$C$29,2,0),1))</f>
        <v/>
      </c>
      <c r="Z242" s="36" t="str">
        <f aca="false">IF(AND(G242="",H242&lt;&gt;""),1,"")</f>
        <v/>
      </c>
      <c r="AA242" s="36" t="str">
        <f aca="false">IF(N242="","",IF(COUNTIF(AD$10:AD$1203,AD242)=1,1,""))</f>
        <v/>
      </c>
      <c r="AC242" s="37" t="str">
        <f aca="false">IF(N242="","",CONCATENATE(N242," ",F242))</f>
        <v>L233 SI</v>
      </c>
      <c r="AD242" s="37" t="str">
        <f aca="false">IF(OR(N242="",CONCATENATE(G242,H242)=""),"",CONCATENATE(N242," ",G242))</f>
        <v/>
      </c>
      <c r="AE242" s="37" t="str">
        <f aca="false">IF(K242=1,CONCATENATE(N242," ",1),"")</f>
        <v/>
      </c>
    </row>
    <row r="243" customFormat="false" ht="32.25" hidden="false" customHeight="true" outlineLevel="0" collapsed="false">
      <c r="A243" s="21" t="str">
        <f aca="false">IF(J243="","",J243)</f>
        <v>ERRORI / ANOMALIE</v>
      </c>
      <c r="B243" s="66" t="s">
        <v>1554</v>
      </c>
      <c r="C243" s="44" t="s">
        <v>1555</v>
      </c>
      <c r="D243" s="42" t="s">
        <v>1556</v>
      </c>
      <c r="E243" s="42"/>
      <c r="F243" s="64" t="s">
        <v>917</v>
      </c>
      <c r="G243" s="42"/>
      <c r="H243" s="42"/>
      <c r="J243" s="20" t="str">
        <f aca="false">IF(AND(K243="",L243="",N243=""),"",IF(OR(K243=1,L243=1),"ERRORI / ANOMALIE","OK"))</f>
        <v>ERRORI / ANOMALIE</v>
      </c>
      <c r="K243" s="20" t="str">
        <f aca="false">IF(N243="","",IF(SUM(Q243:AA243)&gt;0,1,""))</f>
        <v/>
      </c>
      <c r="L243" s="20" t="n">
        <f aca="false">IF(N243="","",IF(_xlfn.IFNA(VLOOKUP(CONCATENATE(N243," ",1),Lotti!AS$7:AT$601,2,0),1)=1,"",1))</f>
        <v>1</v>
      </c>
      <c r="N243" s="36" t="str">
        <f aca="false">TRIM(B243)</f>
        <v>L234</v>
      </c>
      <c r="O243" s="36"/>
      <c r="P243" s="36" t="str">
        <f aca="false">IF(K243="","",1)</f>
        <v/>
      </c>
      <c r="Q243" s="36" t="n">
        <f aca="false">IF(N243="","",_xlfn.IFNA(VLOOKUP(N243,Lotti!C$7:D$1000,2,0),1))</f>
        <v>0</v>
      </c>
      <c r="S243" s="36" t="str">
        <f aca="false">IF(N243="","",IF(OR(AND(E243="",LEN(TRIM(D243))&lt;&gt;11,LEN(TRIM(D243))&lt;&gt;16),AND(D243="",E243=""),AND(D243&lt;&gt;"",E243&lt;&gt;"")),1,""))</f>
        <v/>
      </c>
      <c r="U243" s="36" t="str">
        <f aca="false">IF(N243="","",IF(C243="",1,""))</f>
        <v/>
      </c>
      <c r="V243" s="36" t="n">
        <f aca="false">IF(N243="","",_xlfn.IFNA(VLOOKUP(F243,TabelleFisse!$B$33:$C$34,2,0),1))</f>
        <v>0</v>
      </c>
      <c r="W243" s="36" t="str">
        <f aca="false">IF(N243="","",_xlfn.IFNA(IF(VLOOKUP(CONCATENATE(N243," SI"),AC$10:AC$1203,1,0)=CONCATENATE(N243," SI"),"",1),1))</f>
        <v/>
      </c>
      <c r="Y243" s="36" t="str">
        <f aca="false">IF(OR(N243="",G243=""),"",_xlfn.IFNA(VLOOKUP(H243,TabelleFisse!$B$25:$C$29,2,0),1))</f>
        <v/>
      </c>
      <c r="Z243" s="36" t="str">
        <f aca="false">IF(AND(G243="",H243&lt;&gt;""),1,"")</f>
        <v/>
      </c>
      <c r="AA243" s="36" t="str">
        <f aca="false">IF(N243="","",IF(COUNTIF(AD$10:AD$1203,AD243)=1,1,""))</f>
        <v/>
      </c>
      <c r="AC243" s="37" t="str">
        <f aca="false">IF(N243="","",CONCATENATE(N243," ",F243))</f>
        <v>L234 SI</v>
      </c>
      <c r="AD243" s="37" t="str">
        <f aca="false">IF(OR(N243="",CONCATENATE(G243,H243)=""),"",CONCATENATE(N243," ",G243))</f>
        <v/>
      </c>
      <c r="AE243" s="37" t="str">
        <f aca="false">IF(K243=1,CONCATENATE(N243," ",1),"")</f>
        <v/>
      </c>
    </row>
    <row r="244" customFormat="false" ht="32.25" hidden="false" customHeight="true" outlineLevel="0" collapsed="false">
      <c r="A244" s="21" t="str">
        <f aca="false">IF(J244="","",J244)</f>
        <v>ERRORI / ANOMALIE</v>
      </c>
      <c r="B244" s="66" t="s">
        <v>1557</v>
      </c>
      <c r="C244" s="44" t="s">
        <v>1558</v>
      </c>
      <c r="D244" s="42" t="s">
        <v>1559</v>
      </c>
      <c r="E244" s="42"/>
      <c r="F244" s="64" t="s">
        <v>917</v>
      </c>
      <c r="G244" s="42"/>
      <c r="H244" s="42"/>
      <c r="J244" s="20" t="str">
        <f aca="false">IF(AND(K244="",L244="",N244=""),"",IF(OR(K244=1,L244=1),"ERRORI / ANOMALIE","OK"))</f>
        <v>ERRORI / ANOMALIE</v>
      </c>
      <c r="K244" s="20" t="str">
        <f aca="false">IF(N244="","",IF(SUM(Q244:AA244)&gt;0,1,""))</f>
        <v/>
      </c>
      <c r="L244" s="20" t="n">
        <f aca="false">IF(N244="","",IF(_xlfn.IFNA(VLOOKUP(CONCATENATE(N244," ",1),Lotti!AS$7:AT$601,2,0),1)=1,"",1))</f>
        <v>1</v>
      </c>
      <c r="N244" s="36" t="str">
        <f aca="false">TRIM(B244)</f>
        <v>L235</v>
      </c>
      <c r="O244" s="36"/>
      <c r="P244" s="36" t="str">
        <f aca="false">IF(K244="","",1)</f>
        <v/>
      </c>
      <c r="Q244" s="36" t="n">
        <f aca="false">IF(N244="","",_xlfn.IFNA(VLOOKUP(N244,Lotti!C$7:D$1000,2,0),1))</f>
        <v>0</v>
      </c>
      <c r="S244" s="36" t="str">
        <f aca="false">IF(N244="","",IF(OR(AND(E244="",LEN(TRIM(D244))&lt;&gt;11,LEN(TRIM(D244))&lt;&gt;16),AND(D244="",E244=""),AND(D244&lt;&gt;"",E244&lt;&gt;"")),1,""))</f>
        <v/>
      </c>
      <c r="U244" s="36" t="str">
        <f aca="false">IF(N244="","",IF(C244="",1,""))</f>
        <v/>
      </c>
      <c r="V244" s="36" t="n">
        <f aca="false">IF(N244="","",_xlfn.IFNA(VLOOKUP(F244,TabelleFisse!$B$33:$C$34,2,0),1))</f>
        <v>0</v>
      </c>
      <c r="W244" s="36" t="str">
        <f aca="false">IF(N244="","",_xlfn.IFNA(IF(VLOOKUP(CONCATENATE(N244," SI"),AC$10:AC$1203,1,0)=CONCATENATE(N244," SI"),"",1),1))</f>
        <v/>
      </c>
      <c r="Y244" s="36" t="str">
        <f aca="false">IF(OR(N244="",G244=""),"",_xlfn.IFNA(VLOOKUP(H244,TabelleFisse!$B$25:$C$29,2,0),1))</f>
        <v/>
      </c>
      <c r="Z244" s="36" t="str">
        <f aca="false">IF(AND(G244="",H244&lt;&gt;""),1,"")</f>
        <v/>
      </c>
      <c r="AA244" s="36" t="str">
        <f aca="false">IF(N244="","",IF(COUNTIF(AD$10:AD$1203,AD244)=1,1,""))</f>
        <v/>
      </c>
      <c r="AC244" s="37" t="str">
        <f aca="false">IF(N244="","",CONCATENATE(N244," ",F244))</f>
        <v>L235 SI</v>
      </c>
      <c r="AD244" s="37" t="str">
        <f aca="false">IF(OR(N244="",CONCATENATE(G244,H244)=""),"",CONCATENATE(N244," ",G244))</f>
        <v/>
      </c>
      <c r="AE244" s="37" t="str">
        <f aca="false">IF(K244=1,CONCATENATE(N244," ",1),"")</f>
        <v/>
      </c>
    </row>
    <row r="245" customFormat="false" ht="32.25" hidden="false" customHeight="true" outlineLevel="0" collapsed="false">
      <c r="A245" s="21" t="str">
        <f aca="false">IF(J245="","",J245)</f>
        <v>ERRORI / ANOMALIE</v>
      </c>
      <c r="B245" s="66" t="s">
        <v>1560</v>
      </c>
      <c r="C245" s="44" t="s">
        <v>1561</v>
      </c>
      <c r="D245" s="42" t="s">
        <v>1562</v>
      </c>
      <c r="E245" s="42"/>
      <c r="F245" s="64" t="s">
        <v>917</v>
      </c>
      <c r="G245" s="42"/>
      <c r="H245" s="42"/>
      <c r="J245" s="20" t="str">
        <f aca="false">IF(AND(K245="",L245="",N245=""),"",IF(OR(K245=1,L245=1),"ERRORI / ANOMALIE","OK"))</f>
        <v>ERRORI / ANOMALIE</v>
      </c>
      <c r="K245" s="20" t="str">
        <f aca="false">IF(N245="","",IF(SUM(Q245:AA245)&gt;0,1,""))</f>
        <v/>
      </c>
      <c r="L245" s="20" t="n">
        <f aca="false">IF(N245="","",IF(_xlfn.IFNA(VLOOKUP(CONCATENATE(N245," ",1),Lotti!AS$7:AT$601,2,0),1)=1,"",1))</f>
        <v>1</v>
      </c>
      <c r="N245" s="36" t="str">
        <f aca="false">TRIM(B245)</f>
        <v>L236</v>
      </c>
      <c r="O245" s="36"/>
      <c r="P245" s="36" t="str">
        <f aca="false">IF(K245="","",1)</f>
        <v/>
      </c>
      <c r="Q245" s="36" t="n">
        <f aca="false">IF(N245="","",_xlfn.IFNA(VLOOKUP(N245,Lotti!C$7:D$1000,2,0),1))</f>
        <v>0</v>
      </c>
      <c r="S245" s="36" t="str">
        <f aca="false">IF(N245="","",IF(OR(AND(E245="",LEN(TRIM(D245))&lt;&gt;11,LEN(TRIM(D245))&lt;&gt;16),AND(D245="",E245=""),AND(D245&lt;&gt;"",E245&lt;&gt;"")),1,""))</f>
        <v/>
      </c>
      <c r="U245" s="36" t="str">
        <f aca="false">IF(N245="","",IF(C245="",1,""))</f>
        <v/>
      </c>
      <c r="V245" s="36" t="n">
        <f aca="false">IF(N245="","",_xlfn.IFNA(VLOOKUP(F245,TabelleFisse!$B$33:$C$34,2,0),1))</f>
        <v>0</v>
      </c>
      <c r="W245" s="36" t="str">
        <f aca="false">IF(N245="","",_xlfn.IFNA(IF(VLOOKUP(CONCATENATE(N245," SI"),AC$10:AC$1203,1,0)=CONCATENATE(N245," SI"),"",1),1))</f>
        <v/>
      </c>
      <c r="Y245" s="36" t="str">
        <f aca="false">IF(OR(N245="",G245=""),"",_xlfn.IFNA(VLOOKUP(H245,TabelleFisse!$B$25:$C$29,2,0),1))</f>
        <v/>
      </c>
      <c r="Z245" s="36" t="str">
        <f aca="false">IF(AND(G245="",H245&lt;&gt;""),1,"")</f>
        <v/>
      </c>
      <c r="AA245" s="36" t="str">
        <f aca="false">IF(N245="","",IF(COUNTIF(AD$10:AD$1203,AD245)=1,1,""))</f>
        <v/>
      </c>
      <c r="AC245" s="37" t="str">
        <f aca="false">IF(N245="","",CONCATENATE(N245," ",F245))</f>
        <v>L236 SI</v>
      </c>
      <c r="AD245" s="37" t="str">
        <f aca="false">IF(OR(N245="",CONCATENATE(G245,H245)=""),"",CONCATENATE(N245," ",G245))</f>
        <v/>
      </c>
      <c r="AE245" s="37" t="str">
        <f aca="false">IF(K245=1,CONCATENATE(N245," ",1),"")</f>
        <v/>
      </c>
    </row>
    <row r="246" customFormat="false" ht="32.25" hidden="false" customHeight="true" outlineLevel="0" collapsed="false">
      <c r="A246" s="21" t="str">
        <f aca="false">IF(J246="","",J246)</f>
        <v>ERRORI / ANOMALIE</v>
      </c>
      <c r="B246" s="66" t="s">
        <v>1563</v>
      </c>
      <c r="C246" s="44" t="s">
        <v>1564</v>
      </c>
      <c r="D246" s="42" t="s">
        <v>1565</v>
      </c>
      <c r="E246" s="42"/>
      <c r="F246" s="64" t="s">
        <v>917</v>
      </c>
      <c r="G246" s="42"/>
      <c r="H246" s="42"/>
      <c r="J246" s="20" t="str">
        <f aca="false">IF(AND(K246="",L246="",N246=""),"",IF(OR(K246=1,L246=1),"ERRORI / ANOMALIE","OK"))</f>
        <v>ERRORI / ANOMALIE</v>
      </c>
      <c r="K246" s="20" t="str">
        <f aca="false">IF(N246="","",IF(SUM(Q246:AA246)&gt;0,1,""))</f>
        <v/>
      </c>
      <c r="L246" s="20" t="n">
        <f aca="false">IF(N246="","",IF(_xlfn.IFNA(VLOOKUP(CONCATENATE(N246," ",1),Lotti!AS$7:AT$601,2,0),1)=1,"",1))</f>
        <v>1</v>
      </c>
      <c r="N246" s="36" t="str">
        <f aca="false">TRIM(B246)</f>
        <v>L237</v>
      </c>
      <c r="O246" s="36"/>
      <c r="P246" s="36" t="str">
        <f aca="false">IF(K246="","",1)</f>
        <v/>
      </c>
      <c r="Q246" s="36" t="n">
        <f aca="false">IF(N246="","",_xlfn.IFNA(VLOOKUP(N246,Lotti!C$7:D$1000,2,0),1))</f>
        <v>0</v>
      </c>
      <c r="S246" s="36" t="str">
        <f aca="false">IF(N246="","",IF(OR(AND(E246="",LEN(TRIM(D246))&lt;&gt;11,LEN(TRIM(D246))&lt;&gt;16),AND(D246="",E246=""),AND(D246&lt;&gt;"",E246&lt;&gt;"")),1,""))</f>
        <v/>
      </c>
      <c r="U246" s="36" t="str">
        <f aca="false">IF(N246="","",IF(C246="",1,""))</f>
        <v/>
      </c>
      <c r="V246" s="36" t="n">
        <f aca="false">IF(N246="","",_xlfn.IFNA(VLOOKUP(F246,TabelleFisse!$B$33:$C$34,2,0),1))</f>
        <v>0</v>
      </c>
      <c r="W246" s="36" t="str">
        <f aca="false">IF(N246="","",_xlfn.IFNA(IF(VLOOKUP(CONCATENATE(N246," SI"),AC$10:AC$1203,1,0)=CONCATENATE(N246," SI"),"",1),1))</f>
        <v/>
      </c>
      <c r="Y246" s="36" t="str">
        <f aca="false">IF(OR(N246="",G246=""),"",_xlfn.IFNA(VLOOKUP(H246,TabelleFisse!$B$25:$C$29,2,0),1))</f>
        <v/>
      </c>
      <c r="Z246" s="36" t="str">
        <f aca="false">IF(AND(G246="",H246&lt;&gt;""),1,"")</f>
        <v/>
      </c>
      <c r="AA246" s="36" t="str">
        <f aca="false">IF(N246="","",IF(COUNTIF(AD$10:AD$1203,AD246)=1,1,""))</f>
        <v/>
      </c>
      <c r="AC246" s="37" t="str">
        <f aca="false">IF(N246="","",CONCATENATE(N246," ",F246))</f>
        <v>L237 SI</v>
      </c>
      <c r="AD246" s="37" t="str">
        <f aca="false">IF(OR(N246="",CONCATENATE(G246,H246)=""),"",CONCATENATE(N246," ",G246))</f>
        <v/>
      </c>
      <c r="AE246" s="37" t="str">
        <f aca="false">IF(K246=1,CONCATENATE(N246," ",1),"")</f>
        <v/>
      </c>
    </row>
    <row r="247" customFormat="false" ht="32.25" hidden="false" customHeight="true" outlineLevel="0" collapsed="false">
      <c r="A247" s="21" t="str">
        <f aca="false">IF(J247="","",J247)</f>
        <v>ERRORI / ANOMALIE</v>
      </c>
      <c r="B247" s="66" t="s">
        <v>1566</v>
      </c>
      <c r="C247" s="44" t="s">
        <v>1567</v>
      </c>
      <c r="D247" s="42" t="s">
        <v>1568</v>
      </c>
      <c r="E247" s="42"/>
      <c r="F247" s="64" t="s">
        <v>917</v>
      </c>
      <c r="G247" s="42"/>
      <c r="H247" s="42"/>
      <c r="J247" s="20" t="str">
        <f aca="false">IF(AND(K247="",L247="",N247=""),"",IF(OR(K247=1,L247=1),"ERRORI / ANOMALIE","OK"))</f>
        <v>ERRORI / ANOMALIE</v>
      </c>
      <c r="K247" s="20" t="str">
        <f aca="false">IF(N247="","",IF(SUM(Q247:AA247)&gt;0,1,""))</f>
        <v/>
      </c>
      <c r="L247" s="20" t="n">
        <f aca="false">IF(N247="","",IF(_xlfn.IFNA(VLOOKUP(CONCATENATE(N247," ",1),Lotti!AS$7:AT$601,2,0),1)=1,"",1))</f>
        <v>1</v>
      </c>
      <c r="N247" s="36" t="str">
        <f aca="false">TRIM(B247)</f>
        <v>L238</v>
      </c>
      <c r="O247" s="36"/>
      <c r="P247" s="36" t="str">
        <f aca="false">IF(K247="","",1)</f>
        <v/>
      </c>
      <c r="Q247" s="36" t="n">
        <f aca="false">IF(N247="","",_xlfn.IFNA(VLOOKUP(N247,Lotti!C$7:D$1000,2,0),1))</f>
        <v>0</v>
      </c>
      <c r="S247" s="36" t="str">
        <f aca="false">IF(N247="","",IF(OR(AND(E247="",LEN(TRIM(D247))&lt;&gt;11,LEN(TRIM(D247))&lt;&gt;16),AND(D247="",E247=""),AND(D247&lt;&gt;"",E247&lt;&gt;"")),1,""))</f>
        <v/>
      </c>
      <c r="U247" s="36" t="str">
        <f aca="false">IF(N247="","",IF(C247="",1,""))</f>
        <v/>
      </c>
      <c r="V247" s="36" t="n">
        <f aca="false">IF(N247="","",_xlfn.IFNA(VLOOKUP(F247,TabelleFisse!$B$33:$C$34,2,0),1))</f>
        <v>0</v>
      </c>
      <c r="W247" s="36" t="str">
        <f aca="false">IF(N247="","",_xlfn.IFNA(IF(VLOOKUP(CONCATENATE(N247," SI"),AC$10:AC$1203,1,0)=CONCATENATE(N247," SI"),"",1),1))</f>
        <v/>
      </c>
      <c r="Y247" s="36" t="str">
        <f aca="false">IF(OR(N247="",G247=""),"",_xlfn.IFNA(VLOOKUP(H247,TabelleFisse!$B$25:$C$29,2,0),1))</f>
        <v/>
      </c>
      <c r="Z247" s="36" t="str">
        <f aca="false">IF(AND(G247="",H247&lt;&gt;""),1,"")</f>
        <v/>
      </c>
      <c r="AA247" s="36" t="str">
        <f aca="false">IF(N247="","",IF(COUNTIF(AD$10:AD$1203,AD247)=1,1,""))</f>
        <v/>
      </c>
      <c r="AC247" s="37" t="str">
        <f aca="false">IF(N247="","",CONCATENATE(N247," ",F247))</f>
        <v>L238 SI</v>
      </c>
      <c r="AD247" s="37" t="str">
        <f aca="false">IF(OR(N247="",CONCATENATE(G247,H247)=""),"",CONCATENATE(N247," ",G247))</f>
        <v/>
      </c>
      <c r="AE247" s="37" t="str">
        <f aca="false">IF(K247=1,CONCATENATE(N247," ",1),"")</f>
        <v/>
      </c>
    </row>
    <row r="248" customFormat="false" ht="32.25" hidden="false" customHeight="true" outlineLevel="0" collapsed="false">
      <c r="A248" s="21" t="str">
        <f aca="false">IF(J248="","",J248)</f>
        <v>ERRORI / ANOMALIE</v>
      </c>
      <c r="B248" s="66" t="s">
        <v>1569</v>
      </c>
      <c r="C248" s="44" t="s">
        <v>1570</v>
      </c>
      <c r="D248" s="42" t="s">
        <v>1571</v>
      </c>
      <c r="E248" s="42"/>
      <c r="F248" s="64" t="s">
        <v>917</v>
      </c>
      <c r="G248" s="42"/>
      <c r="H248" s="42"/>
      <c r="J248" s="20" t="str">
        <f aca="false">IF(AND(K248="",L248="",N248=""),"",IF(OR(K248=1,L248=1),"ERRORI / ANOMALIE","OK"))</f>
        <v>ERRORI / ANOMALIE</v>
      </c>
      <c r="K248" s="20" t="str">
        <f aca="false">IF(N248="","",IF(SUM(Q248:AA248)&gt;0,1,""))</f>
        <v/>
      </c>
      <c r="L248" s="20" t="n">
        <f aca="false">IF(N248="","",IF(_xlfn.IFNA(VLOOKUP(CONCATENATE(N248," ",1),Lotti!AS$7:AT$601,2,0),1)=1,"",1))</f>
        <v>1</v>
      </c>
      <c r="N248" s="36" t="str">
        <f aca="false">TRIM(B248)</f>
        <v>L239</v>
      </c>
      <c r="O248" s="36"/>
      <c r="P248" s="36" t="str">
        <f aca="false">IF(K248="","",1)</f>
        <v/>
      </c>
      <c r="Q248" s="36" t="n">
        <f aca="false">IF(N248="","",_xlfn.IFNA(VLOOKUP(N248,Lotti!C$7:D$1000,2,0),1))</f>
        <v>0</v>
      </c>
      <c r="S248" s="36" t="str">
        <f aca="false">IF(N248="","",IF(OR(AND(E248="",LEN(TRIM(D248))&lt;&gt;11,LEN(TRIM(D248))&lt;&gt;16),AND(D248="",E248=""),AND(D248&lt;&gt;"",E248&lt;&gt;"")),1,""))</f>
        <v/>
      </c>
      <c r="U248" s="36" t="str">
        <f aca="false">IF(N248="","",IF(C248="",1,""))</f>
        <v/>
      </c>
      <c r="V248" s="36" t="n">
        <f aca="false">IF(N248="","",_xlfn.IFNA(VLOOKUP(F248,TabelleFisse!$B$33:$C$34,2,0),1))</f>
        <v>0</v>
      </c>
      <c r="W248" s="36" t="str">
        <f aca="false">IF(N248="","",_xlfn.IFNA(IF(VLOOKUP(CONCATENATE(N248," SI"),AC$10:AC$1203,1,0)=CONCATENATE(N248," SI"),"",1),1))</f>
        <v/>
      </c>
      <c r="Y248" s="36" t="str">
        <f aca="false">IF(OR(N248="",G248=""),"",_xlfn.IFNA(VLOOKUP(H248,TabelleFisse!$B$25:$C$29,2,0),1))</f>
        <v/>
      </c>
      <c r="Z248" s="36" t="str">
        <f aca="false">IF(AND(G248="",H248&lt;&gt;""),1,"")</f>
        <v/>
      </c>
      <c r="AA248" s="36" t="str">
        <f aca="false">IF(N248="","",IF(COUNTIF(AD$10:AD$1203,AD248)=1,1,""))</f>
        <v/>
      </c>
      <c r="AC248" s="37" t="str">
        <f aca="false">IF(N248="","",CONCATENATE(N248," ",F248))</f>
        <v>L239 SI</v>
      </c>
      <c r="AD248" s="37" t="str">
        <f aca="false">IF(OR(N248="",CONCATENATE(G248,H248)=""),"",CONCATENATE(N248," ",G248))</f>
        <v/>
      </c>
      <c r="AE248" s="37" t="str">
        <f aca="false">IF(K248=1,CONCATENATE(N248," ",1),"")</f>
        <v/>
      </c>
    </row>
    <row r="249" customFormat="false" ht="32.25" hidden="false" customHeight="true" outlineLevel="0" collapsed="false">
      <c r="A249" s="21" t="str">
        <f aca="false">IF(J249="","",J249)</f>
        <v>ERRORI / ANOMALIE</v>
      </c>
      <c r="B249" s="66" t="s">
        <v>1572</v>
      </c>
      <c r="C249" s="44" t="s">
        <v>1573</v>
      </c>
      <c r="D249" s="42" t="s">
        <v>1574</v>
      </c>
      <c r="E249" s="42"/>
      <c r="F249" s="64" t="s">
        <v>917</v>
      </c>
      <c r="G249" s="42"/>
      <c r="H249" s="42"/>
      <c r="J249" s="20" t="str">
        <f aca="false">IF(AND(K249="",L249="",N249=""),"",IF(OR(K249=1,L249=1),"ERRORI / ANOMALIE","OK"))</f>
        <v>ERRORI / ANOMALIE</v>
      </c>
      <c r="K249" s="20" t="str">
        <f aca="false">IF(N249="","",IF(SUM(Q249:AA249)&gt;0,1,""))</f>
        <v/>
      </c>
      <c r="L249" s="20" t="n">
        <f aca="false">IF(N249="","",IF(_xlfn.IFNA(VLOOKUP(CONCATENATE(N249," ",1),Lotti!AS$7:AT$601,2,0),1)=1,"",1))</f>
        <v>1</v>
      </c>
      <c r="N249" s="36" t="str">
        <f aca="false">TRIM(B249)</f>
        <v>L240</v>
      </c>
      <c r="O249" s="36"/>
      <c r="P249" s="36" t="str">
        <f aca="false">IF(K249="","",1)</f>
        <v/>
      </c>
      <c r="Q249" s="36" t="n">
        <f aca="false">IF(N249="","",_xlfn.IFNA(VLOOKUP(N249,Lotti!C$7:D$1000,2,0),1))</f>
        <v>0</v>
      </c>
      <c r="S249" s="36" t="str">
        <f aca="false">IF(N249="","",IF(OR(AND(E249="",LEN(TRIM(D249))&lt;&gt;11,LEN(TRIM(D249))&lt;&gt;16),AND(D249="",E249=""),AND(D249&lt;&gt;"",E249&lt;&gt;"")),1,""))</f>
        <v/>
      </c>
      <c r="U249" s="36" t="str">
        <f aca="false">IF(N249="","",IF(C249="",1,""))</f>
        <v/>
      </c>
      <c r="V249" s="36" t="n">
        <f aca="false">IF(N249="","",_xlfn.IFNA(VLOOKUP(F249,TabelleFisse!$B$33:$C$34,2,0),1))</f>
        <v>0</v>
      </c>
      <c r="W249" s="36" t="str">
        <f aca="false">IF(N249="","",_xlfn.IFNA(IF(VLOOKUP(CONCATENATE(N249," SI"),AC$10:AC$1203,1,0)=CONCATENATE(N249," SI"),"",1),1))</f>
        <v/>
      </c>
      <c r="Y249" s="36" t="str">
        <f aca="false">IF(OR(N249="",G249=""),"",_xlfn.IFNA(VLOOKUP(H249,TabelleFisse!$B$25:$C$29,2,0),1))</f>
        <v/>
      </c>
      <c r="Z249" s="36" t="str">
        <f aca="false">IF(AND(G249="",H249&lt;&gt;""),1,"")</f>
        <v/>
      </c>
      <c r="AA249" s="36" t="str">
        <f aca="false">IF(N249="","",IF(COUNTIF(AD$10:AD$1203,AD249)=1,1,""))</f>
        <v/>
      </c>
      <c r="AC249" s="37" t="str">
        <f aca="false">IF(N249="","",CONCATENATE(N249," ",F249))</f>
        <v>L240 SI</v>
      </c>
      <c r="AD249" s="37" t="str">
        <f aca="false">IF(OR(N249="",CONCATENATE(G249,H249)=""),"",CONCATENATE(N249," ",G249))</f>
        <v/>
      </c>
      <c r="AE249" s="37" t="str">
        <f aca="false">IF(K249=1,CONCATENATE(N249," ",1),"")</f>
        <v/>
      </c>
    </row>
    <row r="250" customFormat="false" ht="32.25" hidden="false" customHeight="true" outlineLevel="0" collapsed="false">
      <c r="A250" s="21" t="str">
        <f aca="false">IF(J250="","",J250)</f>
        <v>ERRORI / ANOMALIE</v>
      </c>
      <c r="B250" s="66" t="s">
        <v>1575</v>
      </c>
      <c r="C250" s="44" t="s">
        <v>1364</v>
      </c>
      <c r="D250" s="42" t="s">
        <v>1365</v>
      </c>
      <c r="E250" s="42"/>
      <c r="F250" s="64" t="s">
        <v>917</v>
      </c>
      <c r="G250" s="42"/>
      <c r="H250" s="42"/>
      <c r="J250" s="20" t="str">
        <f aca="false">IF(AND(K250="",L250="",N250=""),"",IF(OR(K250=1,L250=1),"ERRORI / ANOMALIE","OK"))</f>
        <v>ERRORI / ANOMALIE</v>
      </c>
      <c r="K250" s="20" t="str">
        <f aca="false">IF(N250="","",IF(SUM(Q250:AA250)&gt;0,1,""))</f>
        <v/>
      </c>
      <c r="L250" s="20" t="n">
        <f aca="false">IF(N250="","",IF(_xlfn.IFNA(VLOOKUP(CONCATENATE(N250," ",1),Lotti!AS$7:AT$601,2,0),1)=1,"",1))</f>
        <v>1</v>
      </c>
      <c r="N250" s="36" t="str">
        <f aca="false">TRIM(B250)</f>
        <v>L241</v>
      </c>
      <c r="O250" s="36"/>
      <c r="P250" s="36" t="str">
        <f aca="false">IF(K250="","",1)</f>
        <v/>
      </c>
      <c r="Q250" s="36" t="n">
        <f aca="false">IF(N250="","",_xlfn.IFNA(VLOOKUP(N250,Lotti!C$7:D$1000,2,0),1))</f>
        <v>0</v>
      </c>
      <c r="S250" s="36" t="str">
        <f aca="false">IF(N250="","",IF(OR(AND(E250="",LEN(TRIM(D250))&lt;&gt;11,LEN(TRIM(D250))&lt;&gt;16),AND(D250="",E250=""),AND(D250&lt;&gt;"",E250&lt;&gt;"")),1,""))</f>
        <v/>
      </c>
      <c r="U250" s="36" t="str">
        <f aca="false">IF(N250="","",IF(C250="",1,""))</f>
        <v/>
      </c>
      <c r="V250" s="36" t="n">
        <f aca="false">IF(N250="","",_xlfn.IFNA(VLOOKUP(F250,TabelleFisse!$B$33:$C$34,2,0),1))</f>
        <v>0</v>
      </c>
      <c r="W250" s="36" t="str">
        <f aca="false">IF(N250="","",_xlfn.IFNA(IF(VLOOKUP(CONCATENATE(N250," SI"),AC$10:AC$1203,1,0)=CONCATENATE(N250," SI"),"",1),1))</f>
        <v/>
      </c>
      <c r="Y250" s="36" t="str">
        <f aca="false">IF(OR(N250="",G250=""),"",_xlfn.IFNA(VLOOKUP(H250,TabelleFisse!$B$25:$C$29,2,0),1))</f>
        <v/>
      </c>
      <c r="Z250" s="36" t="str">
        <f aca="false">IF(AND(G250="",H250&lt;&gt;""),1,"")</f>
        <v/>
      </c>
      <c r="AA250" s="36" t="str">
        <f aca="false">IF(N250="","",IF(COUNTIF(AD$10:AD$1203,AD250)=1,1,""))</f>
        <v/>
      </c>
      <c r="AC250" s="37" t="str">
        <f aca="false">IF(N250="","",CONCATENATE(N250," ",F250))</f>
        <v>L241 SI</v>
      </c>
      <c r="AD250" s="37" t="str">
        <f aca="false">IF(OR(N250="",CONCATENATE(G250,H250)=""),"",CONCATENATE(N250," ",G250))</f>
        <v/>
      </c>
      <c r="AE250" s="37" t="str">
        <f aca="false">IF(K250=1,CONCATENATE(N250," ",1),"")</f>
        <v/>
      </c>
    </row>
    <row r="251" customFormat="false" ht="32.25" hidden="false" customHeight="true" outlineLevel="0" collapsed="false">
      <c r="A251" s="21" t="str">
        <f aca="false">IF(J251="","",J251)</f>
        <v>ERRORI / ANOMALIE</v>
      </c>
      <c r="B251" s="66" t="s">
        <v>1576</v>
      </c>
      <c r="C251" s="44" t="s">
        <v>1244</v>
      </c>
      <c r="D251" s="42" t="s">
        <v>1245</v>
      </c>
      <c r="E251" s="42"/>
      <c r="F251" s="64" t="s">
        <v>917</v>
      </c>
      <c r="G251" s="42"/>
      <c r="H251" s="42"/>
      <c r="J251" s="20" t="str">
        <f aca="false">IF(AND(K251="",L251="",N251=""),"",IF(OR(K251=1,L251=1),"ERRORI / ANOMALIE","OK"))</f>
        <v>ERRORI / ANOMALIE</v>
      </c>
      <c r="K251" s="20" t="str">
        <f aca="false">IF(N251="","",IF(SUM(Q251:AA251)&gt;0,1,""))</f>
        <v/>
      </c>
      <c r="L251" s="20" t="n">
        <f aca="false">IF(N251="","",IF(_xlfn.IFNA(VLOOKUP(CONCATENATE(N251," ",1),Lotti!AS$7:AT$601,2,0),1)=1,"",1))</f>
        <v>1</v>
      </c>
      <c r="N251" s="36" t="str">
        <f aca="false">TRIM(B251)</f>
        <v>L242</v>
      </c>
      <c r="O251" s="36"/>
      <c r="P251" s="36" t="str">
        <f aca="false">IF(K251="","",1)</f>
        <v/>
      </c>
      <c r="Q251" s="36" t="n">
        <f aca="false">IF(N251="","",_xlfn.IFNA(VLOOKUP(N251,Lotti!C$7:D$1000,2,0),1))</f>
        <v>0</v>
      </c>
      <c r="S251" s="36" t="str">
        <f aca="false">IF(N251="","",IF(OR(AND(E251="",LEN(TRIM(D251))&lt;&gt;11,LEN(TRIM(D251))&lt;&gt;16),AND(D251="",E251=""),AND(D251&lt;&gt;"",E251&lt;&gt;"")),1,""))</f>
        <v/>
      </c>
      <c r="U251" s="36" t="str">
        <f aca="false">IF(N251="","",IF(C251="",1,""))</f>
        <v/>
      </c>
      <c r="V251" s="36" t="n">
        <f aca="false">IF(N251="","",_xlfn.IFNA(VLOOKUP(F251,TabelleFisse!$B$33:$C$34,2,0),1))</f>
        <v>0</v>
      </c>
      <c r="W251" s="36" t="str">
        <f aca="false">IF(N251="","",_xlfn.IFNA(IF(VLOOKUP(CONCATENATE(N251," SI"),AC$10:AC$1203,1,0)=CONCATENATE(N251," SI"),"",1),1))</f>
        <v/>
      </c>
      <c r="Y251" s="36" t="str">
        <f aca="false">IF(OR(N251="",G251=""),"",_xlfn.IFNA(VLOOKUP(H251,TabelleFisse!$B$25:$C$29,2,0),1))</f>
        <v/>
      </c>
      <c r="Z251" s="36" t="str">
        <f aca="false">IF(AND(G251="",H251&lt;&gt;""),1,"")</f>
        <v/>
      </c>
      <c r="AA251" s="36" t="str">
        <f aca="false">IF(N251="","",IF(COUNTIF(AD$10:AD$1203,AD251)=1,1,""))</f>
        <v/>
      </c>
      <c r="AC251" s="37" t="str">
        <f aca="false">IF(N251="","",CONCATENATE(N251," ",F251))</f>
        <v>L242 SI</v>
      </c>
      <c r="AD251" s="37" t="str">
        <f aca="false">IF(OR(N251="",CONCATENATE(G251,H251)=""),"",CONCATENATE(N251," ",G251))</f>
        <v/>
      </c>
      <c r="AE251" s="37" t="str">
        <f aca="false">IF(K251=1,CONCATENATE(N251," ",1),"")</f>
        <v/>
      </c>
    </row>
    <row r="252" customFormat="false" ht="32.25" hidden="false" customHeight="true" outlineLevel="0" collapsed="false">
      <c r="A252" s="21" t="str">
        <f aca="false">IF(J252="","",J252)</f>
        <v>ERRORI / ANOMALIE</v>
      </c>
      <c r="B252" s="66" t="s">
        <v>1577</v>
      </c>
      <c r="C252" s="44" t="s">
        <v>1319</v>
      </c>
      <c r="D252" s="42" t="s">
        <v>1320</v>
      </c>
      <c r="E252" s="42"/>
      <c r="F252" s="64" t="s">
        <v>917</v>
      </c>
      <c r="G252" s="42"/>
      <c r="H252" s="42"/>
      <c r="J252" s="20" t="str">
        <f aca="false">IF(AND(K252="",L252="",N252=""),"",IF(OR(K252=1,L252=1),"ERRORI / ANOMALIE","OK"))</f>
        <v>ERRORI / ANOMALIE</v>
      </c>
      <c r="K252" s="20" t="str">
        <f aca="false">IF(N252="","",IF(SUM(Q252:AA252)&gt;0,1,""))</f>
        <v/>
      </c>
      <c r="L252" s="20" t="n">
        <f aca="false">IF(N252="","",IF(_xlfn.IFNA(VLOOKUP(CONCATENATE(N252," ",1),Lotti!AS$7:AT$601,2,0),1)=1,"",1))</f>
        <v>1</v>
      </c>
      <c r="N252" s="36" t="str">
        <f aca="false">TRIM(B252)</f>
        <v>L243</v>
      </c>
      <c r="O252" s="36"/>
      <c r="P252" s="36" t="str">
        <f aca="false">IF(K252="","",1)</f>
        <v/>
      </c>
      <c r="Q252" s="36" t="n">
        <f aca="false">IF(N252="","",_xlfn.IFNA(VLOOKUP(N252,Lotti!C$7:D$1000,2,0),1))</f>
        <v>0</v>
      </c>
      <c r="S252" s="36" t="str">
        <f aca="false">IF(N252="","",IF(OR(AND(E252="",LEN(TRIM(D252))&lt;&gt;11,LEN(TRIM(D252))&lt;&gt;16),AND(D252="",E252=""),AND(D252&lt;&gt;"",E252&lt;&gt;"")),1,""))</f>
        <v/>
      </c>
      <c r="U252" s="36" t="str">
        <f aca="false">IF(N252="","",IF(C252="",1,""))</f>
        <v/>
      </c>
      <c r="V252" s="36" t="n">
        <f aca="false">IF(N252="","",_xlfn.IFNA(VLOOKUP(F252,TabelleFisse!$B$33:$C$34,2,0),1))</f>
        <v>0</v>
      </c>
      <c r="W252" s="36" t="str">
        <f aca="false">IF(N252="","",_xlfn.IFNA(IF(VLOOKUP(CONCATENATE(N252," SI"),AC$10:AC$1203,1,0)=CONCATENATE(N252," SI"),"",1),1))</f>
        <v/>
      </c>
      <c r="Y252" s="36" t="str">
        <f aca="false">IF(OR(N252="",G252=""),"",_xlfn.IFNA(VLOOKUP(H252,TabelleFisse!$B$25:$C$29,2,0),1))</f>
        <v/>
      </c>
      <c r="Z252" s="36" t="str">
        <f aca="false">IF(AND(G252="",H252&lt;&gt;""),1,"")</f>
        <v/>
      </c>
      <c r="AA252" s="36" t="str">
        <f aca="false">IF(N252="","",IF(COUNTIF(AD$10:AD$1203,AD252)=1,1,""))</f>
        <v/>
      </c>
      <c r="AC252" s="37" t="str">
        <f aca="false">IF(N252="","",CONCATENATE(N252," ",F252))</f>
        <v>L243 SI</v>
      </c>
      <c r="AD252" s="37" t="str">
        <f aca="false">IF(OR(N252="",CONCATENATE(G252,H252)=""),"",CONCATENATE(N252," ",G252))</f>
        <v/>
      </c>
      <c r="AE252" s="37" t="str">
        <f aca="false">IF(K252=1,CONCATENATE(N252," ",1),"")</f>
        <v/>
      </c>
    </row>
    <row r="253" customFormat="false" ht="32.25" hidden="false" customHeight="true" outlineLevel="0" collapsed="false">
      <c r="A253" s="21" t="str">
        <f aca="false">IF(J253="","",J253)</f>
        <v>ERRORI / ANOMALIE</v>
      </c>
      <c r="B253" s="66" t="s">
        <v>1578</v>
      </c>
      <c r="C253" s="44" t="s">
        <v>1241</v>
      </c>
      <c r="D253" s="42" t="s">
        <v>1242</v>
      </c>
      <c r="E253" s="42"/>
      <c r="F253" s="68"/>
      <c r="G253" s="42"/>
      <c r="H253" s="42"/>
      <c r="J253" s="20" t="str">
        <f aca="false">IF(AND(K253="",L253="",N253=""),"",IF(OR(K253=1,L253=1),"ERRORI / ANOMALIE","OK"))</f>
        <v>ERRORI / ANOMALIE</v>
      </c>
      <c r="K253" s="20" t="n">
        <f aca="false">IF(N253="","",IF(SUM(Q253:AA253)&gt;0,1,""))</f>
        <v>1</v>
      </c>
      <c r="L253" s="20" t="n">
        <f aca="false">IF(N253="","",IF(_xlfn.IFNA(VLOOKUP(CONCATENATE(N253," ",1),Lotti!AS$7:AT$601,2,0),1)=1,"",1))</f>
        <v>1</v>
      </c>
      <c r="N253" s="36" t="str">
        <f aca="false">TRIM(B253)</f>
        <v>L244</v>
      </c>
      <c r="O253" s="36"/>
      <c r="P253" s="36" t="n">
        <f aca="false">IF(K253="","",1)</f>
        <v>1</v>
      </c>
      <c r="Q253" s="36" t="n">
        <f aca="false">IF(N253="","",_xlfn.IFNA(VLOOKUP(N253,Lotti!C$7:D$1000,2,0),1))</f>
        <v>0</v>
      </c>
      <c r="S253" s="36" t="str">
        <f aca="false">IF(N253="","",IF(OR(AND(E253="",LEN(TRIM(D253))&lt;&gt;11,LEN(TRIM(D253))&lt;&gt;16),AND(D253="",E253=""),AND(D253&lt;&gt;"",E253&lt;&gt;"")),1,""))</f>
        <v/>
      </c>
      <c r="U253" s="36" t="str">
        <f aca="false">IF(N253="","",IF(C253="",1,""))</f>
        <v/>
      </c>
      <c r="V253" s="36" t="n">
        <f aca="false">IF(N253="","",_xlfn.IFNA(VLOOKUP(F253,TabelleFisse!$B$33:$C$34,2,0),1))</f>
        <v>1</v>
      </c>
      <c r="W253" s="36" t="n">
        <f aca="false">IF(N253="","",_xlfn.IFNA(IF(VLOOKUP(CONCATENATE(N253," SI"),AC$10:AC$1203,1,0)=CONCATENATE(N253," SI"),"",1),1))</f>
        <v>1</v>
      </c>
      <c r="Y253" s="36" t="str">
        <f aca="false">IF(OR(N253="",G253=""),"",_xlfn.IFNA(VLOOKUP(H253,TabelleFisse!$B$25:$C$29,2,0),1))</f>
        <v/>
      </c>
      <c r="Z253" s="36" t="str">
        <f aca="false">IF(AND(G253="",H253&lt;&gt;""),1,"")</f>
        <v/>
      </c>
      <c r="AA253" s="36" t="str">
        <f aca="false">IF(N253="","",IF(COUNTIF(AD$10:AD$1203,AD253)=1,1,""))</f>
        <v/>
      </c>
      <c r="AC253" s="37" t="str">
        <f aca="false">IF(N253="","",CONCATENATE(N253," ",F253))</f>
        <v>L244 </v>
      </c>
      <c r="AD253" s="37" t="str">
        <f aca="false">IF(OR(N253="",CONCATENATE(G253,H253)=""),"",CONCATENATE(N253," ",G253))</f>
        <v/>
      </c>
      <c r="AE253" s="37" t="str">
        <f aca="false">IF(K253=1,CONCATENATE(N253," ",1),"")</f>
        <v>L244 1</v>
      </c>
    </row>
    <row r="254" customFormat="false" ht="32.25" hidden="false" customHeight="true" outlineLevel="0" collapsed="false">
      <c r="A254" s="21" t="str">
        <f aca="false">IF(J254="","",J254)</f>
        <v/>
      </c>
      <c r="B254" s="69"/>
      <c r="C254" s="44"/>
      <c r="D254" s="42"/>
      <c r="E254" s="42"/>
      <c r="F254" s="68"/>
      <c r="G254" s="42"/>
      <c r="H254" s="42"/>
      <c r="J254" s="20" t="str">
        <f aca="false">IF(AND(K254="",L254="",N254=""),"",IF(OR(K254=1,L254=1),"ERRORI / ANOMALIE","OK"))</f>
        <v/>
      </c>
      <c r="K254" s="20" t="str">
        <f aca="false">IF(N254="","",IF(SUM(Q254:AA254)&gt;0,1,""))</f>
        <v/>
      </c>
      <c r="L254" s="20" t="str">
        <f aca="false">IF(N254="","",IF(_xlfn.IFNA(VLOOKUP(CONCATENATE(N254," ",1),Lotti!AS$7:AT$601,2,0),1)=1,"",1))</f>
        <v/>
      </c>
      <c r="N254" s="36" t="str">
        <f aca="false">TRIM(B254)</f>
        <v/>
      </c>
      <c r="O254" s="36"/>
      <c r="P254" s="36" t="str">
        <f aca="false">IF(K254="","",1)</f>
        <v/>
      </c>
      <c r="Q254" s="36" t="str">
        <f aca="false">IF(N254="","",_xlfn.IFNA(VLOOKUP(N254,Lotti!C$7:D$1000,2,0),1))</f>
        <v/>
      </c>
      <c r="S254" s="36" t="str">
        <f aca="false">IF(N254="","",IF(OR(AND(E254="",LEN(TRIM(D254))&lt;&gt;11,LEN(TRIM(D254))&lt;&gt;16),AND(D254="",E254=""),AND(D254&lt;&gt;"",E254&lt;&gt;"")),1,""))</f>
        <v/>
      </c>
      <c r="U254" s="36" t="str">
        <f aca="false">IF(N254="","",IF(C254="",1,""))</f>
        <v/>
      </c>
      <c r="V254" s="36" t="str">
        <f aca="false">IF(N254="","",_xlfn.IFNA(VLOOKUP(F254,TabelleFisse!$B$33:$C$34,2,0),1))</f>
        <v/>
      </c>
      <c r="W254" s="36" t="str">
        <f aca="false">IF(N254="","",_xlfn.IFNA(IF(VLOOKUP(CONCATENATE(N254," SI"),AC$10:AC$1203,1,0)=CONCATENATE(N254," SI"),"",1),1))</f>
        <v/>
      </c>
      <c r="Y254" s="36" t="str">
        <f aca="false">IF(OR(N254="",G254=""),"",_xlfn.IFNA(VLOOKUP(H254,TabelleFisse!$B$25:$C$29,2,0),1))</f>
        <v/>
      </c>
      <c r="Z254" s="36" t="str">
        <f aca="false">IF(AND(G254="",H254&lt;&gt;""),1,"")</f>
        <v/>
      </c>
      <c r="AA254" s="36" t="str">
        <f aca="false">IF(N254="","",IF(COUNTIF(AD$10:AD$1203,AD254)=1,1,""))</f>
        <v/>
      </c>
      <c r="AC254" s="37" t="str">
        <f aca="false">IF(N254="","",CONCATENATE(N254," ",F254))</f>
        <v/>
      </c>
      <c r="AD254" s="37" t="str">
        <f aca="false">IF(OR(N254="",CONCATENATE(G254,H254)=""),"",CONCATENATE(N254," ",G254))</f>
        <v/>
      </c>
      <c r="AE254" s="37" t="str">
        <f aca="false">IF(K254=1,CONCATENATE(N254," ",1),"")</f>
        <v/>
      </c>
    </row>
    <row r="255" customFormat="false" ht="32.25" hidden="false" customHeight="true" outlineLevel="0" collapsed="false">
      <c r="A255" s="21" t="str">
        <f aca="false">IF(J255="","",J255)</f>
        <v/>
      </c>
      <c r="B255" s="69"/>
      <c r="C255" s="44"/>
      <c r="D255" s="42"/>
      <c r="E255" s="42"/>
      <c r="F255" s="68"/>
      <c r="G255" s="42"/>
      <c r="H255" s="42"/>
      <c r="J255" s="20" t="str">
        <f aca="false">IF(AND(K255="",L255="",N255=""),"",IF(OR(K255=1,L255=1),"ERRORI / ANOMALIE","OK"))</f>
        <v/>
      </c>
      <c r="K255" s="20" t="str">
        <f aca="false">IF(N255="","",IF(SUM(Q255:AA255)&gt;0,1,""))</f>
        <v/>
      </c>
      <c r="L255" s="20" t="str">
        <f aca="false">IF(N255="","",IF(_xlfn.IFNA(VLOOKUP(CONCATENATE(N255," ",1),Lotti!AS$7:AT$601,2,0),1)=1,"",1))</f>
        <v/>
      </c>
      <c r="N255" s="36" t="str">
        <f aca="false">TRIM(B255)</f>
        <v/>
      </c>
      <c r="O255" s="36"/>
      <c r="P255" s="36" t="str">
        <f aca="false">IF(K255="","",1)</f>
        <v/>
      </c>
      <c r="Q255" s="36" t="str">
        <f aca="false">IF(N255="","",_xlfn.IFNA(VLOOKUP(N255,Lotti!C$7:D$1000,2,0),1))</f>
        <v/>
      </c>
      <c r="S255" s="36" t="str">
        <f aca="false">IF(N255="","",IF(OR(AND(E255="",LEN(TRIM(D255))&lt;&gt;11,LEN(TRIM(D255))&lt;&gt;16),AND(D255="",E255=""),AND(D255&lt;&gt;"",E255&lt;&gt;"")),1,""))</f>
        <v/>
      </c>
      <c r="U255" s="36" t="str">
        <f aca="false">IF(N255="","",IF(C255="",1,""))</f>
        <v/>
      </c>
      <c r="V255" s="36" t="str">
        <f aca="false">IF(N255="","",_xlfn.IFNA(VLOOKUP(F255,TabelleFisse!$B$33:$C$34,2,0),1))</f>
        <v/>
      </c>
      <c r="W255" s="36" t="str">
        <f aca="false">IF(N255="","",_xlfn.IFNA(IF(VLOOKUP(CONCATENATE(N255," SI"),AC$10:AC$1203,1,0)=CONCATENATE(N255," SI"),"",1),1))</f>
        <v/>
      </c>
      <c r="Y255" s="36" t="str">
        <f aca="false">IF(OR(N255="",G255=""),"",_xlfn.IFNA(VLOOKUP(H255,TabelleFisse!$B$25:$C$29,2,0),1))</f>
        <v/>
      </c>
      <c r="Z255" s="36" t="str">
        <f aca="false">IF(AND(G255="",H255&lt;&gt;""),1,"")</f>
        <v/>
      </c>
      <c r="AA255" s="36" t="str">
        <f aca="false">IF(N255="","",IF(COUNTIF(AD$10:AD$1203,AD255)=1,1,""))</f>
        <v/>
      </c>
      <c r="AC255" s="37" t="str">
        <f aca="false">IF(N255="","",CONCATENATE(N255," ",F255))</f>
        <v/>
      </c>
      <c r="AD255" s="37" t="str">
        <f aca="false">IF(OR(N255="",CONCATENATE(G255,H255)=""),"",CONCATENATE(N255," ",G255))</f>
        <v/>
      </c>
      <c r="AE255" s="37" t="str">
        <f aca="false">IF(K255=1,CONCATENATE(N255," ",1),"")</f>
        <v/>
      </c>
    </row>
    <row r="256" customFormat="false" ht="32.25" hidden="false" customHeight="true" outlineLevel="0" collapsed="false">
      <c r="A256" s="21" t="str">
        <f aca="false">IF(J256="","",J256)</f>
        <v/>
      </c>
      <c r="B256" s="69"/>
      <c r="C256" s="44"/>
      <c r="D256" s="42"/>
      <c r="E256" s="42"/>
      <c r="F256" s="68"/>
      <c r="G256" s="42"/>
      <c r="H256" s="42"/>
      <c r="J256" s="20" t="str">
        <f aca="false">IF(AND(K256="",L256="",N256=""),"",IF(OR(K256=1,L256=1),"ERRORI / ANOMALIE","OK"))</f>
        <v/>
      </c>
      <c r="K256" s="20" t="str">
        <f aca="false">IF(N256="","",IF(SUM(Q256:AA256)&gt;0,1,""))</f>
        <v/>
      </c>
      <c r="L256" s="20" t="str">
        <f aca="false">IF(N256="","",IF(_xlfn.IFNA(VLOOKUP(CONCATENATE(N256," ",1),Lotti!AS$7:AT$601,2,0),1)=1,"",1))</f>
        <v/>
      </c>
      <c r="N256" s="36" t="str">
        <f aca="false">TRIM(B256)</f>
        <v/>
      </c>
      <c r="O256" s="36"/>
      <c r="P256" s="36" t="str">
        <f aca="false">IF(K256="","",1)</f>
        <v/>
      </c>
      <c r="Q256" s="36" t="str">
        <f aca="false">IF(N256="","",_xlfn.IFNA(VLOOKUP(N256,Lotti!C$7:D$1000,2,0),1))</f>
        <v/>
      </c>
      <c r="S256" s="36" t="str">
        <f aca="false">IF(N256="","",IF(OR(AND(E256="",LEN(TRIM(D256))&lt;&gt;11,LEN(TRIM(D256))&lt;&gt;16),AND(D256="",E256=""),AND(D256&lt;&gt;"",E256&lt;&gt;"")),1,""))</f>
        <v/>
      </c>
      <c r="U256" s="36" t="str">
        <f aca="false">IF(N256="","",IF(C256="",1,""))</f>
        <v/>
      </c>
      <c r="V256" s="36" t="str">
        <f aca="false">IF(N256="","",_xlfn.IFNA(VLOOKUP(F256,TabelleFisse!$B$33:$C$34,2,0),1))</f>
        <v/>
      </c>
      <c r="W256" s="36" t="str">
        <f aca="false">IF(N256="","",_xlfn.IFNA(IF(VLOOKUP(CONCATENATE(N256," SI"),AC$10:AC$1203,1,0)=CONCATENATE(N256," SI"),"",1),1))</f>
        <v/>
      </c>
      <c r="Y256" s="36" t="str">
        <f aca="false">IF(OR(N256="",G256=""),"",_xlfn.IFNA(VLOOKUP(H256,TabelleFisse!$B$25:$C$29,2,0),1))</f>
        <v/>
      </c>
      <c r="Z256" s="36" t="str">
        <f aca="false">IF(AND(G256="",H256&lt;&gt;""),1,"")</f>
        <v/>
      </c>
      <c r="AA256" s="36" t="str">
        <f aca="false">IF(N256="","",IF(COUNTIF(AD$10:AD$1203,AD256)=1,1,""))</f>
        <v/>
      </c>
      <c r="AC256" s="37" t="str">
        <f aca="false">IF(N256="","",CONCATENATE(N256," ",F256))</f>
        <v/>
      </c>
      <c r="AD256" s="37" t="str">
        <f aca="false">IF(OR(N256="",CONCATENATE(G256,H256)=""),"",CONCATENATE(N256," ",G256))</f>
        <v/>
      </c>
      <c r="AE256" s="37" t="str">
        <f aca="false">IF(K256=1,CONCATENATE(N256," ",1),"")</f>
        <v/>
      </c>
    </row>
    <row r="257" customFormat="false" ht="32.25" hidden="false" customHeight="true" outlineLevel="0" collapsed="false">
      <c r="A257" s="21" t="str">
        <f aca="false">IF(J257="","",J257)</f>
        <v/>
      </c>
      <c r="B257" s="69"/>
      <c r="C257" s="44"/>
      <c r="D257" s="42"/>
      <c r="E257" s="42"/>
      <c r="F257" s="68"/>
      <c r="G257" s="42"/>
      <c r="H257" s="42"/>
      <c r="J257" s="20" t="str">
        <f aca="false">IF(AND(K257="",L257="",N257=""),"",IF(OR(K257=1,L257=1),"ERRORI / ANOMALIE","OK"))</f>
        <v/>
      </c>
      <c r="K257" s="20" t="str">
        <f aca="false">IF(N257="","",IF(SUM(Q257:AA257)&gt;0,1,""))</f>
        <v/>
      </c>
      <c r="L257" s="20" t="str">
        <f aca="false">IF(N257="","",IF(_xlfn.IFNA(VLOOKUP(CONCATENATE(N257," ",1),Lotti!AS$7:AT$601,2,0),1)=1,"",1))</f>
        <v/>
      </c>
      <c r="N257" s="36" t="str">
        <f aca="false">TRIM(B257)</f>
        <v/>
      </c>
      <c r="O257" s="36"/>
      <c r="P257" s="36" t="str">
        <f aca="false">IF(K257="","",1)</f>
        <v/>
      </c>
      <c r="Q257" s="36" t="str">
        <f aca="false">IF(N257="","",_xlfn.IFNA(VLOOKUP(N257,Lotti!C$7:D$1000,2,0),1))</f>
        <v/>
      </c>
      <c r="S257" s="36" t="str">
        <f aca="false">IF(N257="","",IF(OR(AND(E257="",LEN(TRIM(D257))&lt;&gt;11,LEN(TRIM(D257))&lt;&gt;16),AND(D257="",E257=""),AND(D257&lt;&gt;"",E257&lt;&gt;"")),1,""))</f>
        <v/>
      </c>
      <c r="U257" s="36" t="str">
        <f aca="false">IF(N257="","",IF(C257="",1,""))</f>
        <v/>
      </c>
      <c r="V257" s="36" t="str">
        <f aca="false">IF(N257="","",_xlfn.IFNA(VLOOKUP(F257,TabelleFisse!$B$33:$C$34,2,0),1))</f>
        <v/>
      </c>
      <c r="W257" s="36" t="str">
        <f aca="false">IF(N257="","",_xlfn.IFNA(IF(VLOOKUP(CONCATENATE(N257," SI"),AC$10:AC$1203,1,0)=CONCATENATE(N257," SI"),"",1),1))</f>
        <v/>
      </c>
      <c r="Y257" s="36" t="str">
        <f aca="false">IF(OR(N257="",G257=""),"",_xlfn.IFNA(VLOOKUP(H257,TabelleFisse!$B$25:$C$29,2,0),1))</f>
        <v/>
      </c>
      <c r="Z257" s="36" t="str">
        <f aca="false">IF(AND(G257="",H257&lt;&gt;""),1,"")</f>
        <v/>
      </c>
      <c r="AA257" s="36" t="str">
        <f aca="false">IF(N257="","",IF(COUNTIF(AD$10:AD$1203,AD257)=1,1,""))</f>
        <v/>
      </c>
      <c r="AC257" s="37" t="str">
        <f aca="false">IF(N257="","",CONCATENATE(N257," ",F257))</f>
        <v/>
      </c>
      <c r="AD257" s="37" t="str">
        <f aca="false">IF(OR(N257="",CONCATENATE(G257,H257)=""),"",CONCATENATE(N257," ",G257))</f>
        <v/>
      </c>
      <c r="AE257" s="37" t="str">
        <f aca="false">IF(K257=1,CONCATENATE(N257," ",1),"")</f>
        <v/>
      </c>
    </row>
    <row r="258" customFormat="false" ht="32.25" hidden="false" customHeight="true" outlineLevel="0" collapsed="false">
      <c r="A258" s="21" t="str">
        <f aca="false">IF(J258="","",J258)</f>
        <v/>
      </c>
      <c r="B258" s="69"/>
      <c r="C258" s="44"/>
      <c r="D258" s="42"/>
      <c r="E258" s="42"/>
      <c r="F258" s="68"/>
      <c r="G258" s="42"/>
      <c r="H258" s="42"/>
      <c r="J258" s="20" t="str">
        <f aca="false">IF(AND(K258="",L258="",N258=""),"",IF(OR(K258=1,L258=1),"ERRORI / ANOMALIE","OK"))</f>
        <v/>
      </c>
      <c r="K258" s="20" t="str">
        <f aca="false">IF(N258="","",IF(SUM(Q258:AA258)&gt;0,1,""))</f>
        <v/>
      </c>
      <c r="L258" s="20" t="str">
        <f aca="false">IF(N258="","",IF(_xlfn.IFNA(VLOOKUP(CONCATENATE(N258," ",1),Lotti!AS$7:AT$601,2,0),1)=1,"",1))</f>
        <v/>
      </c>
      <c r="N258" s="36" t="str">
        <f aca="false">TRIM(B258)</f>
        <v/>
      </c>
      <c r="O258" s="36"/>
      <c r="P258" s="36" t="str">
        <f aca="false">IF(K258="","",1)</f>
        <v/>
      </c>
      <c r="Q258" s="36" t="str">
        <f aca="false">IF(N258="","",_xlfn.IFNA(VLOOKUP(N258,Lotti!C$7:D$1000,2,0),1))</f>
        <v/>
      </c>
      <c r="S258" s="36" t="str">
        <f aca="false">IF(N258="","",IF(OR(AND(E258="",LEN(TRIM(D258))&lt;&gt;11,LEN(TRIM(D258))&lt;&gt;16),AND(D258="",E258=""),AND(D258&lt;&gt;"",E258&lt;&gt;"")),1,""))</f>
        <v/>
      </c>
      <c r="U258" s="36" t="str">
        <f aca="false">IF(N258="","",IF(C258="",1,""))</f>
        <v/>
      </c>
      <c r="V258" s="36" t="str">
        <f aca="false">IF(N258="","",_xlfn.IFNA(VLOOKUP(F258,TabelleFisse!$B$33:$C$34,2,0),1))</f>
        <v/>
      </c>
      <c r="W258" s="36" t="str">
        <f aca="false">IF(N258="","",_xlfn.IFNA(IF(VLOOKUP(CONCATENATE(N258," SI"),AC$10:AC$1203,1,0)=CONCATENATE(N258," SI"),"",1),1))</f>
        <v/>
      </c>
      <c r="Y258" s="36" t="str">
        <f aca="false">IF(OR(N258="",G258=""),"",_xlfn.IFNA(VLOOKUP(H258,TabelleFisse!$B$25:$C$29,2,0),1))</f>
        <v/>
      </c>
      <c r="Z258" s="36" t="str">
        <f aca="false">IF(AND(G258="",H258&lt;&gt;""),1,"")</f>
        <v/>
      </c>
      <c r="AA258" s="36" t="str">
        <f aca="false">IF(N258="","",IF(COUNTIF(AD$10:AD$1203,AD258)=1,1,""))</f>
        <v/>
      </c>
      <c r="AC258" s="37" t="str">
        <f aca="false">IF(N258="","",CONCATENATE(N258," ",F258))</f>
        <v/>
      </c>
      <c r="AD258" s="37" t="str">
        <f aca="false">IF(OR(N258="",CONCATENATE(G258,H258)=""),"",CONCATENATE(N258," ",G258))</f>
        <v/>
      </c>
      <c r="AE258" s="37" t="str">
        <f aca="false">IF(K258=1,CONCATENATE(N258," ",1),"")</f>
        <v/>
      </c>
    </row>
    <row r="259" customFormat="false" ht="32.25" hidden="false" customHeight="true" outlineLevel="0" collapsed="false">
      <c r="A259" s="21" t="str">
        <f aca="false">IF(J259="","",J259)</f>
        <v/>
      </c>
      <c r="B259" s="69"/>
      <c r="C259" s="44"/>
      <c r="D259" s="42"/>
      <c r="E259" s="42"/>
      <c r="F259" s="68"/>
      <c r="G259" s="42"/>
      <c r="H259" s="42"/>
      <c r="J259" s="20" t="str">
        <f aca="false">IF(AND(K259="",L259="",N259=""),"",IF(OR(K259=1,L259=1),"ERRORI / ANOMALIE","OK"))</f>
        <v/>
      </c>
      <c r="K259" s="20" t="str">
        <f aca="false">IF(N259="","",IF(SUM(Q259:AA259)&gt;0,1,""))</f>
        <v/>
      </c>
      <c r="L259" s="20" t="str">
        <f aca="false">IF(N259="","",IF(_xlfn.IFNA(VLOOKUP(CONCATENATE(N259," ",1),Lotti!AS$7:AT$601,2,0),1)=1,"",1))</f>
        <v/>
      </c>
      <c r="N259" s="36" t="str">
        <f aca="false">TRIM(B259)</f>
        <v/>
      </c>
      <c r="O259" s="36"/>
      <c r="P259" s="36" t="str">
        <f aca="false">IF(K259="","",1)</f>
        <v/>
      </c>
      <c r="Q259" s="36" t="str">
        <f aca="false">IF(N259="","",_xlfn.IFNA(VLOOKUP(N259,Lotti!C$7:D$1000,2,0),1))</f>
        <v/>
      </c>
      <c r="S259" s="36" t="str">
        <f aca="false">IF(N259="","",IF(OR(AND(E259="",LEN(TRIM(D259))&lt;&gt;11,LEN(TRIM(D259))&lt;&gt;16),AND(D259="",E259=""),AND(D259&lt;&gt;"",E259&lt;&gt;"")),1,""))</f>
        <v/>
      </c>
      <c r="U259" s="36" t="str">
        <f aca="false">IF(N259="","",IF(C259="",1,""))</f>
        <v/>
      </c>
      <c r="V259" s="36" t="str">
        <f aca="false">IF(N259="","",_xlfn.IFNA(VLOOKUP(F259,TabelleFisse!$B$33:$C$34,2,0),1))</f>
        <v/>
      </c>
      <c r="W259" s="36" t="str">
        <f aca="false">IF(N259="","",_xlfn.IFNA(IF(VLOOKUP(CONCATENATE(N259," SI"),AC$10:AC$1203,1,0)=CONCATENATE(N259," SI"),"",1),1))</f>
        <v/>
      </c>
      <c r="Y259" s="36" t="str">
        <f aca="false">IF(OR(N259="",G259=""),"",_xlfn.IFNA(VLOOKUP(H259,TabelleFisse!$B$25:$C$29,2,0),1))</f>
        <v/>
      </c>
      <c r="Z259" s="36" t="str">
        <f aca="false">IF(AND(G259="",H259&lt;&gt;""),1,"")</f>
        <v/>
      </c>
      <c r="AA259" s="36" t="str">
        <f aca="false">IF(N259="","",IF(COUNTIF(AD$10:AD$1203,AD259)=1,1,""))</f>
        <v/>
      </c>
      <c r="AC259" s="37" t="str">
        <f aca="false">IF(N259="","",CONCATENATE(N259," ",F259))</f>
        <v/>
      </c>
      <c r="AD259" s="37" t="str">
        <f aca="false">IF(OR(N259="",CONCATENATE(G259,H259)=""),"",CONCATENATE(N259," ",G259))</f>
        <v/>
      </c>
      <c r="AE259" s="37" t="str">
        <f aca="false">IF(K259=1,CONCATENATE(N259," ",1),"")</f>
        <v/>
      </c>
    </row>
    <row r="260" customFormat="false" ht="32.25" hidden="false" customHeight="true" outlineLevel="0" collapsed="false">
      <c r="A260" s="21" t="str">
        <f aca="false">IF(J260="","",J260)</f>
        <v/>
      </c>
      <c r="B260" s="69"/>
      <c r="C260" s="44"/>
      <c r="D260" s="42"/>
      <c r="E260" s="42"/>
      <c r="F260" s="68"/>
      <c r="G260" s="42"/>
      <c r="H260" s="42"/>
      <c r="J260" s="20" t="str">
        <f aca="false">IF(AND(K260="",L260="",N260=""),"",IF(OR(K260=1,L260=1),"ERRORI / ANOMALIE","OK"))</f>
        <v/>
      </c>
      <c r="K260" s="20" t="str">
        <f aca="false">IF(N260="","",IF(SUM(Q260:AA260)&gt;0,1,""))</f>
        <v/>
      </c>
      <c r="L260" s="20" t="str">
        <f aca="false">IF(N260="","",IF(_xlfn.IFNA(VLOOKUP(CONCATENATE(N260," ",1),Lotti!AS$7:AT$601,2,0),1)=1,"",1))</f>
        <v/>
      </c>
      <c r="N260" s="36" t="str">
        <f aca="false">TRIM(B260)</f>
        <v/>
      </c>
      <c r="O260" s="36"/>
      <c r="P260" s="36" t="str">
        <f aca="false">IF(K260="","",1)</f>
        <v/>
      </c>
      <c r="Q260" s="36" t="str">
        <f aca="false">IF(N260="","",_xlfn.IFNA(VLOOKUP(N260,Lotti!C$7:D$1000,2,0),1))</f>
        <v/>
      </c>
      <c r="S260" s="36" t="str">
        <f aca="false">IF(N260="","",IF(OR(AND(E260="",LEN(TRIM(D260))&lt;&gt;11,LEN(TRIM(D260))&lt;&gt;16),AND(D260="",E260=""),AND(D260&lt;&gt;"",E260&lt;&gt;"")),1,""))</f>
        <v/>
      </c>
      <c r="U260" s="36" t="str">
        <f aca="false">IF(N260="","",IF(C260="",1,""))</f>
        <v/>
      </c>
      <c r="V260" s="36" t="str">
        <f aca="false">IF(N260="","",_xlfn.IFNA(VLOOKUP(F260,TabelleFisse!$B$33:$C$34,2,0),1))</f>
        <v/>
      </c>
      <c r="W260" s="36" t="str">
        <f aca="false">IF(N260="","",_xlfn.IFNA(IF(VLOOKUP(CONCATENATE(N260," SI"),AC$10:AC$1203,1,0)=CONCATENATE(N260," SI"),"",1),1))</f>
        <v/>
      </c>
      <c r="Y260" s="36" t="str">
        <f aca="false">IF(OR(N260="",G260=""),"",_xlfn.IFNA(VLOOKUP(H260,TabelleFisse!$B$25:$C$29,2,0),1))</f>
        <v/>
      </c>
      <c r="Z260" s="36" t="str">
        <f aca="false">IF(AND(G260="",H260&lt;&gt;""),1,"")</f>
        <v/>
      </c>
      <c r="AA260" s="36" t="str">
        <f aca="false">IF(N260="","",IF(COUNTIF(AD$10:AD$1203,AD260)=1,1,""))</f>
        <v/>
      </c>
      <c r="AC260" s="37" t="str">
        <f aca="false">IF(N260="","",CONCATENATE(N260," ",F260))</f>
        <v/>
      </c>
      <c r="AD260" s="37" t="str">
        <f aca="false">IF(OR(N260="",CONCATENATE(G260,H260)=""),"",CONCATENATE(N260," ",G260))</f>
        <v/>
      </c>
      <c r="AE260" s="37" t="str">
        <f aca="false">IF(K260=1,CONCATENATE(N260," ",1),"")</f>
        <v/>
      </c>
    </row>
    <row r="261" customFormat="false" ht="32.25" hidden="false" customHeight="true" outlineLevel="0" collapsed="false">
      <c r="A261" s="21" t="str">
        <f aca="false">IF(J261="","",J261)</f>
        <v/>
      </c>
      <c r="B261" s="69"/>
      <c r="C261" s="44"/>
      <c r="D261" s="42"/>
      <c r="E261" s="42"/>
      <c r="F261" s="68"/>
      <c r="G261" s="42"/>
      <c r="H261" s="42"/>
      <c r="J261" s="20" t="str">
        <f aca="false">IF(AND(K261="",L261="",N261=""),"",IF(OR(K261=1,L261=1),"ERRORI / ANOMALIE","OK"))</f>
        <v/>
      </c>
      <c r="K261" s="20" t="str">
        <f aca="false">IF(N261="","",IF(SUM(Q261:AA261)&gt;0,1,""))</f>
        <v/>
      </c>
      <c r="L261" s="20" t="str">
        <f aca="false">IF(N261="","",IF(_xlfn.IFNA(VLOOKUP(CONCATENATE(N261," ",1),Lotti!AS$7:AT$601,2,0),1)=1,"",1))</f>
        <v/>
      </c>
      <c r="N261" s="36" t="str">
        <f aca="false">TRIM(B261)</f>
        <v/>
      </c>
      <c r="O261" s="36"/>
      <c r="P261" s="36" t="str">
        <f aca="false">IF(K261="","",1)</f>
        <v/>
      </c>
      <c r="Q261" s="36" t="str">
        <f aca="false">IF(N261="","",_xlfn.IFNA(VLOOKUP(N261,Lotti!C$7:D$1000,2,0),1))</f>
        <v/>
      </c>
      <c r="S261" s="36" t="str">
        <f aca="false">IF(N261="","",IF(OR(AND(E261="",LEN(TRIM(D261))&lt;&gt;11,LEN(TRIM(D261))&lt;&gt;16),AND(D261="",E261=""),AND(D261&lt;&gt;"",E261&lt;&gt;"")),1,""))</f>
        <v/>
      </c>
      <c r="U261" s="36" t="str">
        <f aca="false">IF(N261="","",IF(C261="",1,""))</f>
        <v/>
      </c>
      <c r="V261" s="36" t="str">
        <f aca="false">IF(N261="","",_xlfn.IFNA(VLOOKUP(F261,TabelleFisse!$B$33:$C$34,2,0),1))</f>
        <v/>
      </c>
      <c r="W261" s="36" t="str">
        <f aca="false">IF(N261="","",_xlfn.IFNA(IF(VLOOKUP(CONCATENATE(N261," SI"),AC$10:AC$1203,1,0)=CONCATENATE(N261," SI"),"",1),1))</f>
        <v/>
      </c>
      <c r="Y261" s="36" t="str">
        <f aca="false">IF(OR(N261="",G261=""),"",_xlfn.IFNA(VLOOKUP(H261,TabelleFisse!$B$25:$C$29,2,0),1))</f>
        <v/>
      </c>
      <c r="Z261" s="36" t="str">
        <f aca="false">IF(AND(G261="",H261&lt;&gt;""),1,"")</f>
        <v/>
      </c>
      <c r="AA261" s="36" t="str">
        <f aca="false">IF(N261="","",IF(COUNTIF(AD$10:AD$1203,AD261)=1,1,""))</f>
        <v/>
      </c>
      <c r="AC261" s="37" t="str">
        <f aca="false">IF(N261="","",CONCATENATE(N261," ",F261))</f>
        <v/>
      </c>
      <c r="AD261" s="37" t="str">
        <f aca="false">IF(OR(N261="",CONCATENATE(G261,H261)=""),"",CONCATENATE(N261," ",G261))</f>
        <v/>
      </c>
      <c r="AE261" s="37" t="str">
        <f aca="false">IF(K261=1,CONCATENATE(N261," ",1),"")</f>
        <v/>
      </c>
    </row>
    <row r="262" customFormat="false" ht="32.25" hidden="false" customHeight="true" outlineLevel="0" collapsed="false">
      <c r="A262" s="21" t="str">
        <f aca="false">IF(J262="","",J262)</f>
        <v/>
      </c>
      <c r="B262" s="69"/>
      <c r="C262" s="44"/>
      <c r="D262" s="42"/>
      <c r="E262" s="42"/>
      <c r="F262" s="68"/>
      <c r="G262" s="42"/>
      <c r="H262" s="42"/>
      <c r="J262" s="20" t="str">
        <f aca="false">IF(AND(K262="",L262="",N262=""),"",IF(OR(K262=1,L262=1),"ERRORI / ANOMALIE","OK"))</f>
        <v/>
      </c>
      <c r="K262" s="20" t="str">
        <f aca="false">IF(N262="","",IF(SUM(Q262:AA262)&gt;0,1,""))</f>
        <v/>
      </c>
      <c r="L262" s="20" t="str">
        <f aca="false">IF(N262="","",IF(_xlfn.IFNA(VLOOKUP(CONCATENATE(N262," ",1),Lotti!AS$7:AT$601,2,0),1)=1,"",1))</f>
        <v/>
      </c>
      <c r="N262" s="36" t="str">
        <f aca="false">TRIM(B262)</f>
        <v/>
      </c>
      <c r="O262" s="36"/>
      <c r="P262" s="36" t="str">
        <f aca="false">IF(K262="","",1)</f>
        <v/>
      </c>
      <c r="Q262" s="36" t="str">
        <f aca="false">IF(N262="","",_xlfn.IFNA(VLOOKUP(N262,Lotti!C$7:D$1000,2,0),1))</f>
        <v/>
      </c>
      <c r="S262" s="36" t="str">
        <f aca="false">IF(N262="","",IF(OR(AND(E262="",LEN(TRIM(D262))&lt;&gt;11,LEN(TRIM(D262))&lt;&gt;16),AND(D262="",E262=""),AND(D262&lt;&gt;"",E262&lt;&gt;"")),1,""))</f>
        <v/>
      </c>
      <c r="U262" s="36" t="str">
        <f aca="false">IF(N262="","",IF(C262="",1,""))</f>
        <v/>
      </c>
      <c r="V262" s="36" t="str">
        <f aca="false">IF(N262="","",_xlfn.IFNA(VLOOKUP(F262,TabelleFisse!$B$33:$C$34,2,0),1))</f>
        <v/>
      </c>
      <c r="W262" s="36" t="str">
        <f aca="false">IF(N262="","",_xlfn.IFNA(IF(VLOOKUP(CONCATENATE(N262," SI"),AC$10:AC$1203,1,0)=CONCATENATE(N262," SI"),"",1),1))</f>
        <v/>
      </c>
      <c r="Y262" s="36" t="str">
        <f aca="false">IF(OR(N262="",G262=""),"",_xlfn.IFNA(VLOOKUP(H262,TabelleFisse!$B$25:$C$29,2,0),1))</f>
        <v/>
      </c>
      <c r="Z262" s="36" t="str">
        <f aca="false">IF(AND(G262="",H262&lt;&gt;""),1,"")</f>
        <v/>
      </c>
      <c r="AA262" s="36" t="str">
        <f aca="false">IF(N262="","",IF(COUNTIF(AD$10:AD$1203,AD262)=1,1,""))</f>
        <v/>
      </c>
      <c r="AC262" s="37" t="str">
        <f aca="false">IF(N262="","",CONCATENATE(N262," ",F262))</f>
        <v/>
      </c>
      <c r="AD262" s="37" t="str">
        <f aca="false">IF(OR(N262="",CONCATENATE(G262,H262)=""),"",CONCATENATE(N262," ",G262))</f>
        <v/>
      </c>
      <c r="AE262" s="37" t="str">
        <f aca="false">IF(K262=1,CONCATENATE(N262," ",1),"")</f>
        <v/>
      </c>
    </row>
    <row r="263" customFormat="false" ht="32.25" hidden="false" customHeight="true" outlineLevel="0" collapsed="false">
      <c r="A263" s="21" t="str">
        <f aca="false">IF(J263="","",J263)</f>
        <v/>
      </c>
      <c r="B263" s="69"/>
      <c r="C263" s="44"/>
      <c r="D263" s="42"/>
      <c r="E263" s="42"/>
      <c r="F263" s="68"/>
      <c r="G263" s="42"/>
      <c r="H263" s="42"/>
      <c r="J263" s="20" t="str">
        <f aca="false">IF(AND(K263="",L263="",N263=""),"",IF(OR(K263=1,L263=1),"ERRORI / ANOMALIE","OK"))</f>
        <v/>
      </c>
      <c r="K263" s="20" t="str">
        <f aca="false">IF(N263="","",IF(SUM(Q263:AA263)&gt;0,1,""))</f>
        <v/>
      </c>
      <c r="L263" s="20" t="str">
        <f aca="false">IF(N263="","",IF(_xlfn.IFNA(VLOOKUP(CONCATENATE(N263," ",1),Lotti!AS$7:AT$601,2,0),1)=1,"",1))</f>
        <v/>
      </c>
      <c r="N263" s="36" t="str">
        <f aca="false">TRIM(B263)</f>
        <v/>
      </c>
      <c r="O263" s="36"/>
      <c r="P263" s="36" t="str">
        <f aca="false">IF(K263="","",1)</f>
        <v/>
      </c>
      <c r="Q263" s="36" t="str">
        <f aca="false">IF(N263="","",_xlfn.IFNA(VLOOKUP(N263,Lotti!C$7:D$1000,2,0),1))</f>
        <v/>
      </c>
      <c r="S263" s="36" t="str">
        <f aca="false">IF(N263="","",IF(OR(AND(E263="",LEN(TRIM(D263))&lt;&gt;11,LEN(TRIM(D263))&lt;&gt;16),AND(D263="",E263=""),AND(D263&lt;&gt;"",E263&lt;&gt;"")),1,""))</f>
        <v/>
      </c>
      <c r="U263" s="36" t="str">
        <f aca="false">IF(N263="","",IF(C263="",1,""))</f>
        <v/>
      </c>
      <c r="V263" s="36" t="str">
        <f aca="false">IF(N263="","",_xlfn.IFNA(VLOOKUP(F263,TabelleFisse!$B$33:$C$34,2,0),1))</f>
        <v/>
      </c>
      <c r="W263" s="36" t="str">
        <f aca="false">IF(N263="","",_xlfn.IFNA(IF(VLOOKUP(CONCATENATE(N263," SI"),AC$10:AC$1203,1,0)=CONCATENATE(N263," SI"),"",1),1))</f>
        <v/>
      </c>
      <c r="Y263" s="36" t="str">
        <f aca="false">IF(OR(N263="",G263=""),"",_xlfn.IFNA(VLOOKUP(H263,TabelleFisse!$B$25:$C$29,2,0),1))</f>
        <v/>
      </c>
      <c r="Z263" s="36" t="str">
        <f aca="false">IF(AND(G263="",H263&lt;&gt;""),1,"")</f>
        <v/>
      </c>
      <c r="AA263" s="36" t="str">
        <f aca="false">IF(N263="","",IF(COUNTIF(AD$10:AD$1203,AD263)=1,1,""))</f>
        <v/>
      </c>
      <c r="AC263" s="37" t="str">
        <f aca="false">IF(N263="","",CONCATENATE(N263," ",F263))</f>
        <v/>
      </c>
      <c r="AD263" s="37" t="str">
        <f aca="false">IF(OR(N263="",CONCATENATE(G263,H263)=""),"",CONCATENATE(N263," ",G263))</f>
        <v/>
      </c>
      <c r="AE263" s="37" t="str">
        <f aca="false">IF(K263=1,CONCATENATE(N263," ",1),"")</f>
        <v/>
      </c>
    </row>
    <row r="264" customFormat="false" ht="32.25" hidden="false" customHeight="true" outlineLevel="0" collapsed="false">
      <c r="A264" s="21" t="str">
        <f aca="false">IF(J264="","",J264)</f>
        <v/>
      </c>
      <c r="B264" s="69"/>
      <c r="C264" s="44"/>
      <c r="D264" s="42"/>
      <c r="E264" s="42"/>
      <c r="F264" s="68"/>
      <c r="G264" s="42"/>
      <c r="H264" s="42"/>
      <c r="J264" s="20" t="str">
        <f aca="false">IF(AND(K264="",L264="",N264=""),"",IF(OR(K264=1,L264=1),"ERRORI / ANOMALIE","OK"))</f>
        <v/>
      </c>
      <c r="K264" s="20" t="str">
        <f aca="false">IF(N264="","",IF(SUM(Q264:AA264)&gt;0,1,""))</f>
        <v/>
      </c>
      <c r="L264" s="20" t="str">
        <f aca="false">IF(N264="","",IF(_xlfn.IFNA(VLOOKUP(CONCATENATE(N264," ",1),Lotti!AS$7:AT$601,2,0),1)=1,"",1))</f>
        <v/>
      </c>
      <c r="N264" s="36" t="str">
        <f aca="false">TRIM(B264)</f>
        <v/>
      </c>
      <c r="O264" s="36"/>
      <c r="P264" s="36" t="str">
        <f aca="false">IF(K264="","",1)</f>
        <v/>
      </c>
      <c r="Q264" s="36" t="str">
        <f aca="false">IF(N264="","",_xlfn.IFNA(VLOOKUP(N264,Lotti!C$7:D$1000,2,0),1))</f>
        <v/>
      </c>
      <c r="S264" s="36" t="str">
        <f aca="false">IF(N264="","",IF(OR(AND(E264="",LEN(TRIM(D264))&lt;&gt;11,LEN(TRIM(D264))&lt;&gt;16),AND(D264="",E264=""),AND(D264&lt;&gt;"",E264&lt;&gt;"")),1,""))</f>
        <v/>
      </c>
      <c r="U264" s="36" t="str">
        <f aca="false">IF(N264="","",IF(C264="",1,""))</f>
        <v/>
      </c>
      <c r="V264" s="36" t="str">
        <f aca="false">IF(N264="","",_xlfn.IFNA(VLOOKUP(F264,TabelleFisse!$B$33:$C$34,2,0),1))</f>
        <v/>
      </c>
      <c r="W264" s="36" t="str">
        <f aca="false">IF(N264="","",_xlfn.IFNA(IF(VLOOKUP(CONCATENATE(N264," SI"),AC$10:AC$1203,1,0)=CONCATENATE(N264," SI"),"",1),1))</f>
        <v/>
      </c>
      <c r="Y264" s="36" t="str">
        <f aca="false">IF(OR(N264="",G264=""),"",_xlfn.IFNA(VLOOKUP(H264,TabelleFisse!$B$25:$C$29,2,0),1))</f>
        <v/>
      </c>
      <c r="Z264" s="36" t="str">
        <f aca="false">IF(AND(G264="",H264&lt;&gt;""),1,"")</f>
        <v/>
      </c>
      <c r="AA264" s="36" t="str">
        <f aca="false">IF(N264="","",IF(COUNTIF(AD$10:AD$1203,AD264)=1,1,""))</f>
        <v/>
      </c>
      <c r="AC264" s="37" t="str">
        <f aca="false">IF(N264="","",CONCATENATE(N264," ",F264))</f>
        <v/>
      </c>
      <c r="AD264" s="37" t="str">
        <f aca="false">IF(OR(N264="",CONCATENATE(G264,H264)=""),"",CONCATENATE(N264," ",G264))</f>
        <v/>
      </c>
      <c r="AE264" s="37" t="str">
        <f aca="false">IF(K264=1,CONCATENATE(N264," ",1),"")</f>
        <v/>
      </c>
    </row>
    <row r="265" customFormat="false" ht="32.25" hidden="false" customHeight="true" outlineLevel="0" collapsed="false">
      <c r="A265" s="21" t="str">
        <f aca="false">IF(J265="","",J265)</f>
        <v/>
      </c>
      <c r="B265" s="69"/>
      <c r="C265" s="44"/>
      <c r="D265" s="42"/>
      <c r="E265" s="42"/>
      <c r="F265" s="68"/>
      <c r="G265" s="42"/>
      <c r="H265" s="42"/>
      <c r="J265" s="20" t="str">
        <f aca="false">IF(AND(K265="",L265="",N265=""),"",IF(OR(K265=1,L265=1),"ERRORI / ANOMALIE","OK"))</f>
        <v/>
      </c>
      <c r="K265" s="20" t="str">
        <f aca="false">IF(N265="","",IF(SUM(Q265:AA265)&gt;0,1,""))</f>
        <v/>
      </c>
      <c r="L265" s="20" t="str">
        <f aca="false">IF(N265="","",IF(_xlfn.IFNA(VLOOKUP(CONCATENATE(N265," ",1),Lotti!AS$7:AT$601,2,0),1)=1,"",1))</f>
        <v/>
      </c>
      <c r="N265" s="36" t="str">
        <f aca="false">TRIM(B265)</f>
        <v/>
      </c>
      <c r="O265" s="36"/>
      <c r="P265" s="36" t="str">
        <f aca="false">IF(K265="","",1)</f>
        <v/>
      </c>
      <c r="Q265" s="36" t="str">
        <f aca="false">IF(N265="","",_xlfn.IFNA(VLOOKUP(N265,Lotti!C$7:D$1000,2,0),1))</f>
        <v/>
      </c>
      <c r="S265" s="36" t="str">
        <f aca="false">IF(N265="","",IF(OR(AND(E265="",LEN(TRIM(D265))&lt;&gt;11,LEN(TRIM(D265))&lt;&gt;16),AND(D265="",E265=""),AND(D265&lt;&gt;"",E265&lt;&gt;"")),1,""))</f>
        <v/>
      </c>
      <c r="U265" s="36" t="str">
        <f aca="false">IF(N265="","",IF(C265="",1,""))</f>
        <v/>
      </c>
      <c r="V265" s="36" t="str">
        <f aca="false">IF(N265="","",_xlfn.IFNA(VLOOKUP(F265,TabelleFisse!$B$33:$C$34,2,0),1))</f>
        <v/>
      </c>
      <c r="W265" s="36" t="str">
        <f aca="false">IF(N265="","",_xlfn.IFNA(IF(VLOOKUP(CONCATENATE(N265," SI"),AC$10:AC$1203,1,0)=CONCATENATE(N265," SI"),"",1),1))</f>
        <v/>
      </c>
      <c r="Y265" s="36" t="str">
        <f aca="false">IF(OR(N265="",G265=""),"",_xlfn.IFNA(VLOOKUP(H265,TabelleFisse!$B$25:$C$29,2,0),1))</f>
        <v/>
      </c>
      <c r="Z265" s="36" t="str">
        <f aca="false">IF(AND(G265="",H265&lt;&gt;""),1,"")</f>
        <v/>
      </c>
      <c r="AA265" s="36" t="str">
        <f aca="false">IF(N265="","",IF(COUNTIF(AD$10:AD$1203,AD265)=1,1,""))</f>
        <v/>
      </c>
      <c r="AC265" s="37" t="str">
        <f aca="false">IF(N265="","",CONCATENATE(N265," ",F265))</f>
        <v/>
      </c>
      <c r="AD265" s="37" t="str">
        <f aca="false">IF(OR(N265="",CONCATENATE(G265,H265)=""),"",CONCATENATE(N265," ",G265))</f>
        <v/>
      </c>
      <c r="AE265" s="37" t="str">
        <f aca="false">IF(K265=1,CONCATENATE(N265," ",1),"")</f>
        <v/>
      </c>
    </row>
    <row r="266" customFormat="false" ht="32.25" hidden="false" customHeight="true" outlineLevel="0" collapsed="false">
      <c r="A266" s="21" t="str">
        <f aca="false">IF(J266="","",J266)</f>
        <v/>
      </c>
      <c r="B266" s="69"/>
      <c r="C266" s="44"/>
      <c r="D266" s="42"/>
      <c r="E266" s="42"/>
      <c r="F266" s="68"/>
      <c r="G266" s="42"/>
      <c r="H266" s="42"/>
      <c r="J266" s="20" t="str">
        <f aca="false">IF(AND(K266="",L266="",N266=""),"",IF(OR(K266=1,L266=1),"ERRORI / ANOMALIE","OK"))</f>
        <v/>
      </c>
      <c r="K266" s="20" t="str">
        <f aca="false">IF(N266="","",IF(SUM(Q266:AA266)&gt;0,1,""))</f>
        <v/>
      </c>
      <c r="L266" s="20" t="str">
        <f aca="false">IF(N266="","",IF(_xlfn.IFNA(VLOOKUP(CONCATENATE(N266," ",1),Lotti!AS$7:AT$601,2,0),1)=1,"",1))</f>
        <v/>
      </c>
      <c r="N266" s="36" t="str">
        <f aca="false">TRIM(B266)</f>
        <v/>
      </c>
      <c r="O266" s="36"/>
      <c r="P266" s="36" t="str">
        <f aca="false">IF(K266="","",1)</f>
        <v/>
      </c>
      <c r="Q266" s="36" t="str">
        <f aca="false">IF(N266="","",_xlfn.IFNA(VLOOKUP(N266,Lotti!C$7:D$1000,2,0),1))</f>
        <v/>
      </c>
      <c r="S266" s="36" t="str">
        <f aca="false">IF(N266="","",IF(OR(AND(E266="",LEN(TRIM(D266))&lt;&gt;11,LEN(TRIM(D266))&lt;&gt;16),AND(D266="",E266=""),AND(D266&lt;&gt;"",E266&lt;&gt;"")),1,""))</f>
        <v/>
      </c>
      <c r="U266" s="36" t="str">
        <f aca="false">IF(N266="","",IF(C266="",1,""))</f>
        <v/>
      </c>
      <c r="V266" s="36" t="str">
        <f aca="false">IF(N266="","",_xlfn.IFNA(VLOOKUP(F266,TabelleFisse!$B$33:$C$34,2,0),1))</f>
        <v/>
      </c>
      <c r="W266" s="36" t="str">
        <f aca="false">IF(N266="","",_xlfn.IFNA(IF(VLOOKUP(CONCATENATE(N266," SI"),AC$10:AC$1203,1,0)=CONCATENATE(N266," SI"),"",1),1))</f>
        <v/>
      </c>
      <c r="Y266" s="36" t="str">
        <f aca="false">IF(OR(N266="",G266=""),"",_xlfn.IFNA(VLOOKUP(H266,TabelleFisse!$B$25:$C$29,2,0),1))</f>
        <v/>
      </c>
      <c r="Z266" s="36" t="str">
        <f aca="false">IF(AND(G266="",H266&lt;&gt;""),1,"")</f>
        <v/>
      </c>
      <c r="AA266" s="36" t="str">
        <f aca="false">IF(N266="","",IF(COUNTIF(AD$10:AD$1203,AD266)=1,1,""))</f>
        <v/>
      </c>
      <c r="AC266" s="37" t="str">
        <f aca="false">IF(N266="","",CONCATENATE(N266," ",F266))</f>
        <v/>
      </c>
      <c r="AD266" s="37" t="str">
        <f aca="false">IF(OR(N266="",CONCATENATE(G266,H266)=""),"",CONCATENATE(N266," ",G266))</f>
        <v/>
      </c>
      <c r="AE266" s="37" t="str">
        <f aca="false">IF(K266=1,CONCATENATE(N266," ",1),"")</f>
        <v/>
      </c>
    </row>
    <row r="267" customFormat="false" ht="32.25" hidden="false" customHeight="true" outlineLevel="0" collapsed="false">
      <c r="A267" s="21" t="str">
        <f aca="false">IF(J267="","",J267)</f>
        <v/>
      </c>
      <c r="B267" s="69"/>
      <c r="C267" s="44"/>
      <c r="D267" s="42"/>
      <c r="E267" s="42"/>
      <c r="F267" s="68"/>
      <c r="G267" s="42"/>
      <c r="H267" s="42"/>
      <c r="J267" s="20" t="str">
        <f aca="false">IF(AND(K267="",L267="",N267=""),"",IF(OR(K267=1,L267=1),"ERRORI / ANOMALIE","OK"))</f>
        <v/>
      </c>
      <c r="K267" s="20" t="str">
        <f aca="false">IF(N267="","",IF(SUM(Q267:AA267)&gt;0,1,""))</f>
        <v/>
      </c>
      <c r="L267" s="20" t="str">
        <f aca="false">IF(N267="","",IF(_xlfn.IFNA(VLOOKUP(CONCATENATE(N267," ",1),Lotti!AS$7:AT$601,2,0),1)=1,"",1))</f>
        <v/>
      </c>
      <c r="N267" s="36" t="str">
        <f aca="false">TRIM(B267)</f>
        <v/>
      </c>
      <c r="O267" s="36"/>
      <c r="P267" s="36" t="str">
        <f aca="false">IF(K267="","",1)</f>
        <v/>
      </c>
      <c r="Q267" s="36" t="str">
        <f aca="false">IF(N267="","",_xlfn.IFNA(VLOOKUP(N267,Lotti!C$7:D$1000,2,0),1))</f>
        <v/>
      </c>
      <c r="S267" s="36" t="str">
        <f aca="false">IF(N267="","",IF(OR(AND(E267="",LEN(TRIM(D267))&lt;&gt;11,LEN(TRIM(D267))&lt;&gt;16),AND(D267="",E267=""),AND(D267&lt;&gt;"",E267&lt;&gt;"")),1,""))</f>
        <v/>
      </c>
      <c r="U267" s="36" t="str">
        <f aca="false">IF(N267="","",IF(C267="",1,""))</f>
        <v/>
      </c>
      <c r="V267" s="36" t="str">
        <f aca="false">IF(N267="","",_xlfn.IFNA(VLOOKUP(F267,TabelleFisse!$B$33:$C$34,2,0),1))</f>
        <v/>
      </c>
      <c r="W267" s="36" t="str">
        <f aca="false">IF(N267="","",_xlfn.IFNA(IF(VLOOKUP(CONCATENATE(N267," SI"),AC$10:AC$1203,1,0)=CONCATENATE(N267," SI"),"",1),1))</f>
        <v/>
      </c>
      <c r="Y267" s="36" t="str">
        <f aca="false">IF(OR(N267="",G267=""),"",_xlfn.IFNA(VLOOKUP(H267,TabelleFisse!$B$25:$C$29,2,0),1))</f>
        <v/>
      </c>
      <c r="Z267" s="36" t="str">
        <f aca="false">IF(AND(G267="",H267&lt;&gt;""),1,"")</f>
        <v/>
      </c>
      <c r="AA267" s="36" t="str">
        <f aca="false">IF(N267="","",IF(COUNTIF(AD$10:AD$1203,AD267)=1,1,""))</f>
        <v/>
      </c>
      <c r="AC267" s="37" t="str">
        <f aca="false">IF(N267="","",CONCATENATE(N267," ",F267))</f>
        <v/>
      </c>
      <c r="AD267" s="37" t="str">
        <f aca="false">IF(OR(N267="",CONCATENATE(G267,H267)=""),"",CONCATENATE(N267," ",G267))</f>
        <v/>
      </c>
      <c r="AE267" s="37" t="str">
        <f aca="false">IF(K267=1,CONCATENATE(N267," ",1),"")</f>
        <v/>
      </c>
    </row>
    <row r="268" customFormat="false" ht="32.25" hidden="false" customHeight="true" outlineLevel="0" collapsed="false">
      <c r="A268" s="21" t="str">
        <f aca="false">IF(J268="","",J268)</f>
        <v/>
      </c>
      <c r="B268" s="69"/>
      <c r="C268" s="44"/>
      <c r="D268" s="42"/>
      <c r="E268" s="42"/>
      <c r="F268" s="68"/>
      <c r="G268" s="42"/>
      <c r="H268" s="42"/>
      <c r="J268" s="20" t="str">
        <f aca="false">IF(AND(K268="",L268="",N268=""),"",IF(OR(K268=1,L268=1),"ERRORI / ANOMALIE","OK"))</f>
        <v/>
      </c>
      <c r="K268" s="20" t="str">
        <f aca="false">IF(N268="","",IF(SUM(Q268:AA268)&gt;0,1,""))</f>
        <v/>
      </c>
      <c r="L268" s="20" t="str">
        <f aca="false">IF(N268="","",IF(_xlfn.IFNA(VLOOKUP(CONCATENATE(N268," ",1),Lotti!AS$7:AT$601,2,0),1)=1,"",1))</f>
        <v/>
      </c>
      <c r="N268" s="36" t="str">
        <f aca="false">TRIM(B268)</f>
        <v/>
      </c>
      <c r="O268" s="36"/>
      <c r="P268" s="36" t="str">
        <f aca="false">IF(K268="","",1)</f>
        <v/>
      </c>
      <c r="Q268" s="36" t="str">
        <f aca="false">IF(N268="","",_xlfn.IFNA(VLOOKUP(N268,Lotti!C$7:D$1000,2,0),1))</f>
        <v/>
      </c>
      <c r="S268" s="36" t="str">
        <f aca="false">IF(N268="","",IF(OR(AND(E268="",LEN(TRIM(D268))&lt;&gt;11,LEN(TRIM(D268))&lt;&gt;16),AND(D268="",E268=""),AND(D268&lt;&gt;"",E268&lt;&gt;"")),1,""))</f>
        <v/>
      </c>
      <c r="U268" s="36" t="str">
        <f aca="false">IF(N268="","",IF(C268="",1,""))</f>
        <v/>
      </c>
      <c r="V268" s="36" t="str">
        <f aca="false">IF(N268="","",_xlfn.IFNA(VLOOKUP(F268,TabelleFisse!$B$33:$C$34,2,0),1))</f>
        <v/>
      </c>
      <c r="W268" s="36" t="str">
        <f aca="false">IF(N268="","",_xlfn.IFNA(IF(VLOOKUP(CONCATENATE(N268," SI"),AC$10:AC$1203,1,0)=CONCATENATE(N268," SI"),"",1),1))</f>
        <v/>
      </c>
      <c r="Y268" s="36" t="str">
        <f aca="false">IF(OR(N268="",G268=""),"",_xlfn.IFNA(VLOOKUP(H268,TabelleFisse!$B$25:$C$29,2,0),1))</f>
        <v/>
      </c>
      <c r="Z268" s="36" t="str">
        <f aca="false">IF(AND(G268="",H268&lt;&gt;""),1,"")</f>
        <v/>
      </c>
      <c r="AA268" s="36" t="str">
        <f aca="false">IF(N268="","",IF(COUNTIF(AD$10:AD$1203,AD268)=1,1,""))</f>
        <v/>
      </c>
      <c r="AC268" s="37" t="str">
        <f aca="false">IF(N268="","",CONCATENATE(N268," ",F268))</f>
        <v/>
      </c>
      <c r="AD268" s="37" t="str">
        <f aca="false">IF(OR(N268="",CONCATENATE(G268,H268)=""),"",CONCATENATE(N268," ",G268))</f>
        <v/>
      </c>
      <c r="AE268" s="37" t="str">
        <f aca="false">IF(K268=1,CONCATENATE(N268," ",1),"")</f>
        <v/>
      </c>
    </row>
    <row r="269" customFormat="false" ht="32.25" hidden="false" customHeight="true" outlineLevel="0" collapsed="false">
      <c r="A269" s="21" t="str">
        <f aca="false">IF(J269="","",J269)</f>
        <v/>
      </c>
      <c r="B269" s="69"/>
      <c r="C269" s="44"/>
      <c r="D269" s="42"/>
      <c r="E269" s="42"/>
      <c r="F269" s="68"/>
      <c r="G269" s="42"/>
      <c r="H269" s="42"/>
      <c r="J269" s="20" t="str">
        <f aca="false">IF(AND(K269="",L269="",N269=""),"",IF(OR(K269=1,L269=1),"ERRORI / ANOMALIE","OK"))</f>
        <v/>
      </c>
      <c r="K269" s="20" t="str">
        <f aca="false">IF(N269="","",IF(SUM(Q269:AA269)&gt;0,1,""))</f>
        <v/>
      </c>
      <c r="L269" s="20" t="str">
        <f aca="false">IF(N269="","",IF(_xlfn.IFNA(VLOOKUP(CONCATENATE(N269," ",1),Lotti!AS$7:AT$601,2,0),1)=1,"",1))</f>
        <v/>
      </c>
      <c r="N269" s="36" t="str">
        <f aca="false">TRIM(B269)</f>
        <v/>
      </c>
      <c r="O269" s="36"/>
      <c r="P269" s="36" t="str">
        <f aca="false">IF(K269="","",1)</f>
        <v/>
      </c>
      <c r="Q269" s="36" t="str">
        <f aca="false">IF(N269="","",_xlfn.IFNA(VLOOKUP(N269,Lotti!C$7:D$1000,2,0),1))</f>
        <v/>
      </c>
      <c r="S269" s="36" t="str">
        <f aca="false">IF(N269="","",IF(OR(AND(E269="",LEN(TRIM(D269))&lt;&gt;11,LEN(TRIM(D269))&lt;&gt;16),AND(D269="",E269=""),AND(D269&lt;&gt;"",E269&lt;&gt;"")),1,""))</f>
        <v/>
      </c>
      <c r="U269" s="36" t="str">
        <f aca="false">IF(N269="","",IF(C269="",1,""))</f>
        <v/>
      </c>
      <c r="V269" s="36" t="str">
        <f aca="false">IF(N269="","",_xlfn.IFNA(VLOOKUP(F269,TabelleFisse!$B$33:$C$34,2,0),1))</f>
        <v/>
      </c>
      <c r="W269" s="36" t="str">
        <f aca="false">IF(N269="","",_xlfn.IFNA(IF(VLOOKUP(CONCATENATE(N269," SI"),AC$10:AC$1203,1,0)=CONCATENATE(N269," SI"),"",1),1))</f>
        <v/>
      </c>
      <c r="Y269" s="36" t="str">
        <f aca="false">IF(OR(N269="",G269=""),"",_xlfn.IFNA(VLOOKUP(H269,TabelleFisse!$B$25:$C$29,2,0),1))</f>
        <v/>
      </c>
      <c r="Z269" s="36" t="str">
        <f aca="false">IF(AND(G269="",H269&lt;&gt;""),1,"")</f>
        <v/>
      </c>
      <c r="AA269" s="36" t="str">
        <f aca="false">IF(N269="","",IF(COUNTIF(AD$10:AD$1203,AD269)=1,1,""))</f>
        <v/>
      </c>
      <c r="AC269" s="37" t="str">
        <f aca="false">IF(N269="","",CONCATENATE(N269," ",F269))</f>
        <v/>
      </c>
      <c r="AD269" s="37" t="str">
        <f aca="false">IF(OR(N269="",CONCATENATE(G269,H269)=""),"",CONCATENATE(N269," ",G269))</f>
        <v/>
      </c>
      <c r="AE269" s="37" t="str">
        <f aca="false">IF(K269=1,CONCATENATE(N269," ",1),"")</f>
        <v/>
      </c>
    </row>
    <row r="270" customFormat="false" ht="32.25" hidden="false" customHeight="true" outlineLevel="0" collapsed="false">
      <c r="A270" s="21" t="str">
        <f aca="false">IF(J270="","",J270)</f>
        <v/>
      </c>
      <c r="B270" s="69"/>
      <c r="C270" s="44"/>
      <c r="D270" s="42"/>
      <c r="E270" s="42"/>
      <c r="F270" s="68"/>
      <c r="G270" s="42"/>
      <c r="H270" s="42"/>
      <c r="J270" s="20" t="str">
        <f aca="false">IF(AND(K270="",L270="",N270=""),"",IF(OR(K270=1,L270=1),"ERRORI / ANOMALIE","OK"))</f>
        <v/>
      </c>
      <c r="K270" s="20" t="str">
        <f aca="false">IF(N270="","",IF(SUM(Q270:AA270)&gt;0,1,""))</f>
        <v/>
      </c>
      <c r="L270" s="20" t="str">
        <f aca="false">IF(N270="","",IF(_xlfn.IFNA(VLOOKUP(CONCATENATE(N270," ",1),Lotti!AS$7:AT$601,2,0),1)=1,"",1))</f>
        <v/>
      </c>
      <c r="N270" s="36" t="str">
        <f aca="false">TRIM(B270)</f>
        <v/>
      </c>
      <c r="O270" s="36"/>
      <c r="P270" s="36" t="str">
        <f aca="false">IF(K270="","",1)</f>
        <v/>
      </c>
      <c r="Q270" s="36" t="str">
        <f aca="false">IF(N270="","",_xlfn.IFNA(VLOOKUP(N270,Lotti!C$7:D$1000,2,0),1))</f>
        <v/>
      </c>
      <c r="S270" s="36" t="str">
        <f aca="false">IF(N270="","",IF(OR(AND(E270="",LEN(TRIM(D270))&lt;&gt;11,LEN(TRIM(D270))&lt;&gt;16),AND(D270="",E270=""),AND(D270&lt;&gt;"",E270&lt;&gt;"")),1,""))</f>
        <v/>
      </c>
      <c r="U270" s="36" t="str">
        <f aca="false">IF(N270="","",IF(C270="",1,""))</f>
        <v/>
      </c>
      <c r="V270" s="36" t="str">
        <f aca="false">IF(N270="","",_xlfn.IFNA(VLOOKUP(F270,TabelleFisse!$B$33:$C$34,2,0),1))</f>
        <v/>
      </c>
      <c r="W270" s="36" t="str">
        <f aca="false">IF(N270="","",_xlfn.IFNA(IF(VLOOKUP(CONCATENATE(N270," SI"),AC$10:AC$1203,1,0)=CONCATENATE(N270," SI"),"",1),1))</f>
        <v/>
      </c>
      <c r="Y270" s="36" t="str">
        <f aca="false">IF(OR(N270="",G270=""),"",_xlfn.IFNA(VLOOKUP(H270,TabelleFisse!$B$25:$C$29,2,0),1))</f>
        <v/>
      </c>
      <c r="Z270" s="36" t="str">
        <f aca="false">IF(AND(G270="",H270&lt;&gt;""),1,"")</f>
        <v/>
      </c>
      <c r="AA270" s="36" t="str">
        <f aca="false">IF(N270="","",IF(COUNTIF(AD$10:AD$1203,AD270)=1,1,""))</f>
        <v/>
      </c>
      <c r="AC270" s="37" t="str">
        <f aca="false">IF(N270="","",CONCATENATE(N270," ",F270))</f>
        <v/>
      </c>
      <c r="AD270" s="37" t="str">
        <f aca="false">IF(OR(N270="",CONCATENATE(G270,H270)=""),"",CONCATENATE(N270," ",G270))</f>
        <v/>
      </c>
      <c r="AE270" s="37" t="str">
        <f aca="false">IF(K270=1,CONCATENATE(N270," ",1),"")</f>
        <v/>
      </c>
    </row>
    <row r="271" customFormat="false" ht="32.25" hidden="false" customHeight="true" outlineLevel="0" collapsed="false">
      <c r="A271" s="21" t="str">
        <f aca="false">IF(J271="","",J271)</f>
        <v/>
      </c>
      <c r="B271" s="69"/>
      <c r="C271" s="44"/>
      <c r="D271" s="42"/>
      <c r="E271" s="42"/>
      <c r="F271" s="68"/>
      <c r="G271" s="42"/>
      <c r="H271" s="42"/>
      <c r="J271" s="20" t="str">
        <f aca="false">IF(AND(K271="",L271="",N271=""),"",IF(OR(K271=1,L271=1),"ERRORI / ANOMALIE","OK"))</f>
        <v/>
      </c>
      <c r="K271" s="20" t="str">
        <f aca="false">IF(N271="","",IF(SUM(Q271:AA271)&gt;0,1,""))</f>
        <v/>
      </c>
      <c r="L271" s="20" t="str">
        <f aca="false">IF(N271="","",IF(_xlfn.IFNA(VLOOKUP(CONCATENATE(N271," ",1),Lotti!AS$7:AT$601,2,0),1)=1,"",1))</f>
        <v/>
      </c>
      <c r="N271" s="36" t="str">
        <f aca="false">TRIM(B271)</f>
        <v/>
      </c>
      <c r="O271" s="36"/>
      <c r="P271" s="36" t="str">
        <f aca="false">IF(K271="","",1)</f>
        <v/>
      </c>
      <c r="Q271" s="36" t="str">
        <f aca="false">IF(N271="","",_xlfn.IFNA(VLOOKUP(N271,Lotti!C$7:D$1000,2,0),1))</f>
        <v/>
      </c>
      <c r="S271" s="36" t="str">
        <f aca="false">IF(N271="","",IF(OR(AND(E271="",LEN(TRIM(D271))&lt;&gt;11,LEN(TRIM(D271))&lt;&gt;16),AND(D271="",E271=""),AND(D271&lt;&gt;"",E271&lt;&gt;"")),1,""))</f>
        <v/>
      </c>
      <c r="U271" s="36" t="str">
        <f aca="false">IF(N271="","",IF(C271="",1,""))</f>
        <v/>
      </c>
      <c r="V271" s="36" t="str">
        <f aca="false">IF(N271="","",_xlfn.IFNA(VLOOKUP(F271,TabelleFisse!$B$33:$C$34,2,0),1))</f>
        <v/>
      </c>
      <c r="W271" s="36" t="str">
        <f aca="false">IF(N271="","",_xlfn.IFNA(IF(VLOOKUP(CONCATENATE(N271," SI"),AC$10:AC$1203,1,0)=CONCATENATE(N271," SI"),"",1),1))</f>
        <v/>
      </c>
      <c r="Y271" s="36" t="str">
        <f aca="false">IF(OR(N271="",G271=""),"",_xlfn.IFNA(VLOOKUP(H271,TabelleFisse!$B$25:$C$29,2,0),1))</f>
        <v/>
      </c>
      <c r="Z271" s="36" t="str">
        <f aca="false">IF(AND(G271="",H271&lt;&gt;""),1,"")</f>
        <v/>
      </c>
      <c r="AA271" s="36" t="str">
        <f aca="false">IF(N271="","",IF(COUNTIF(AD$10:AD$1203,AD271)=1,1,""))</f>
        <v/>
      </c>
      <c r="AC271" s="37" t="str">
        <f aca="false">IF(N271="","",CONCATENATE(N271," ",F271))</f>
        <v/>
      </c>
      <c r="AD271" s="37" t="str">
        <f aca="false">IF(OR(N271="",CONCATENATE(G271,H271)=""),"",CONCATENATE(N271," ",G271))</f>
        <v/>
      </c>
      <c r="AE271" s="37" t="str">
        <f aca="false">IF(K271=1,CONCATENATE(N271," ",1),"")</f>
        <v/>
      </c>
    </row>
    <row r="272" customFormat="false" ht="32.25" hidden="false" customHeight="true" outlineLevel="0" collapsed="false">
      <c r="A272" s="21" t="str">
        <f aca="false">IF(J272="","",J272)</f>
        <v/>
      </c>
      <c r="B272" s="69"/>
      <c r="C272" s="44"/>
      <c r="D272" s="42"/>
      <c r="E272" s="42"/>
      <c r="F272" s="68"/>
      <c r="G272" s="42"/>
      <c r="H272" s="42"/>
      <c r="J272" s="20" t="str">
        <f aca="false">IF(AND(K272="",L272="",N272=""),"",IF(OR(K272=1,L272=1),"ERRORI / ANOMALIE","OK"))</f>
        <v/>
      </c>
      <c r="K272" s="20" t="str">
        <f aca="false">IF(N272="","",IF(SUM(Q272:AA272)&gt;0,1,""))</f>
        <v/>
      </c>
      <c r="L272" s="20" t="str">
        <f aca="false">IF(N272="","",IF(_xlfn.IFNA(VLOOKUP(CONCATENATE(N272," ",1),Lotti!AS$7:AT$601,2,0),1)=1,"",1))</f>
        <v/>
      </c>
      <c r="N272" s="36" t="str">
        <f aca="false">TRIM(B272)</f>
        <v/>
      </c>
      <c r="O272" s="36"/>
      <c r="P272" s="36" t="str">
        <f aca="false">IF(K272="","",1)</f>
        <v/>
      </c>
      <c r="Q272" s="36" t="str">
        <f aca="false">IF(N272="","",_xlfn.IFNA(VLOOKUP(N272,Lotti!C$7:D$1000,2,0),1))</f>
        <v/>
      </c>
      <c r="S272" s="36" t="str">
        <f aca="false">IF(N272="","",IF(OR(AND(E272="",LEN(TRIM(D272))&lt;&gt;11,LEN(TRIM(D272))&lt;&gt;16),AND(D272="",E272=""),AND(D272&lt;&gt;"",E272&lt;&gt;"")),1,""))</f>
        <v/>
      </c>
      <c r="U272" s="36" t="str">
        <f aca="false">IF(N272="","",IF(C272="",1,""))</f>
        <v/>
      </c>
      <c r="V272" s="36" t="str">
        <f aca="false">IF(N272="","",_xlfn.IFNA(VLOOKUP(F272,TabelleFisse!$B$33:$C$34,2,0),1))</f>
        <v/>
      </c>
      <c r="W272" s="36" t="str">
        <f aca="false">IF(N272="","",_xlfn.IFNA(IF(VLOOKUP(CONCATENATE(N272," SI"),AC$10:AC$1203,1,0)=CONCATENATE(N272," SI"),"",1),1))</f>
        <v/>
      </c>
      <c r="Y272" s="36" t="str">
        <f aca="false">IF(OR(N272="",G272=""),"",_xlfn.IFNA(VLOOKUP(H272,TabelleFisse!$B$25:$C$29,2,0),1))</f>
        <v/>
      </c>
      <c r="Z272" s="36" t="str">
        <f aca="false">IF(AND(G272="",H272&lt;&gt;""),1,"")</f>
        <v/>
      </c>
      <c r="AA272" s="36" t="str">
        <f aca="false">IF(N272="","",IF(COUNTIF(AD$10:AD$1203,AD272)=1,1,""))</f>
        <v/>
      </c>
      <c r="AC272" s="37" t="str">
        <f aca="false">IF(N272="","",CONCATENATE(N272," ",F272))</f>
        <v/>
      </c>
      <c r="AD272" s="37" t="str">
        <f aca="false">IF(OR(N272="",CONCATENATE(G272,H272)=""),"",CONCATENATE(N272," ",G272))</f>
        <v/>
      </c>
      <c r="AE272" s="37" t="str">
        <f aca="false">IF(K272=1,CONCATENATE(N272," ",1),"")</f>
        <v/>
      </c>
    </row>
    <row r="273" customFormat="false" ht="32.25" hidden="false" customHeight="true" outlineLevel="0" collapsed="false">
      <c r="A273" s="21" t="str">
        <f aca="false">IF(J273="","",J273)</f>
        <v/>
      </c>
      <c r="B273" s="69"/>
      <c r="C273" s="44"/>
      <c r="D273" s="42"/>
      <c r="E273" s="42"/>
      <c r="F273" s="68"/>
      <c r="G273" s="42"/>
      <c r="H273" s="42"/>
      <c r="J273" s="20" t="str">
        <f aca="false">IF(AND(K273="",L273="",N273=""),"",IF(OR(K273=1,L273=1),"ERRORI / ANOMALIE","OK"))</f>
        <v/>
      </c>
      <c r="K273" s="20" t="str">
        <f aca="false">IF(N273="","",IF(SUM(Q273:AA273)&gt;0,1,""))</f>
        <v/>
      </c>
      <c r="L273" s="20" t="str">
        <f aca="false">IF(N273="","",IF(_xlfn.IFNA(VLOOKUP(CONCATENATE(N273," ",1),Lotti!AS$7:AT$601,2,0),1)=1,"",1))</f>
        <v/>
      </c>
      <c r="N273" s="36" t="str">
        <f aca="false">TRIM(B273)</f>
        <v/>
      </c>
      <c r="O273" s="36"/>
      <c r="P273" s="36" t="str">
        <f aca="false">IF(K273="","",1)</f>
        <v/>
      </c>
      <c r="Q273" s="36" t="str">
        <f aca="false">IF(N273="","",_xlfn.IFNA(VLOOKUP(N273,Lotti!C$7:D$1000,2,0),1))</f>
        <v/>
      </c>
      <c r="S273" s="36" t="str">
        <f aca="false">IF(N273="","",IF(OR(AND(E273="",LEN(TRIM(D273))&lt;&gt;11,LEN(TRIM(D273))&lt;&gt;16),AND(D273="",E273=""),AND(D273&lt;&gt;"",E273&lt;&gt;"")),1,""))</f>
        <v/>
      </c>
      <c r="U273" s="36" t="str">
        <f aca="false">IF(N273="","",IF(C273="",1,""))</f>
        <v/>
      </c>
      <c r="V273" s="36" t="str">
        <f aca="false">IF(N273="","",_xlfn.IFNA(VLOOKUP(F273,TabelleFisse!$B$33:$C$34,2,0),1))</f>
        <v/>
      </c>
      <c r="W273" s="36" t="str">
        <f aca="false">IF(N273="","",_xlfn.IFNA(IF(VLOOKUP(CONCATENATE(N273," SI"),AC$10:AC$1203,1,0)=CONCATENATE(N273," SI"),"",1),1))</f>
        <v/>
      </c>
      <c r="Y273" s="36" t="str">
        <f aca="false">IF(OR(N273="",G273=""),"",_xlfn.IFNA(VLOOKUP(H273,TabelleFisse!$B$25:$C$29,2,0),1))</f>
        <v/>
      </c>
      <c r="Z273" s="36" t="str">
        <f aca="false">IF(AND(G273="",H273&lt;&gt;""),1,"")</f>
        <v/>
      </c>
      <c r="AA273" s="36" t="str">
        <f aca="false">IF(N273="","",IF(COUNTIF(AD$10:AD$1203,AD273)=1,1,""))</f>
        <v/>
      </c>
      <c r="AC273" s="37" t="str">
        <f aca="false">IF(N273="","",CONCATENATE(N273," ",F273))</f>
        <v/>
      </c>
      <c r="AD273" s="37" t="str">
        <f aca="false">IF(OR(N273="",CONCATENATE(G273,H273)=""),"",CONCATENATE(N273," ",G273))</f>
        <v/>
      </c>
      <c r="AE273" s="37" t="str">
        <f aca="false">IF(K273=1,CONCATENATE(N273," ",1),"")</f>
        <v/>
      </c>
    </row>
    <row r="274" customFormat="false" ht="32.25" hidden="false" customHeight="true" outlineLevel="0" collapsed="false">
      <c r="A274" s="21" t="str">
        <f aca="false">IF(J274="","",J274)</f>
        <v/>
      </c>
      <c r="B274" s="69"/>
      <c r="C274" s="44"/>
      <c r="D274" s="42"/>
      <c r="E274" s="42"/>
      <c r="F274" s="68"/>
      <c r="G274" s="42"/>
      <c r="H274" s="42"/>
      <c r="J274" s="20" t="str">
        <f aca="false">IF(AND(K274="",L274="",N274=""),"",IF(OR(K274=1,L274=1),"ERRORI / ANOMALIE","OK"))</f>
        <v/>
      </c>
      <c r="K274" s="20" t="str">
        <f aca="false">IF(N274="","",IF(SUM(Q274:AA274)&gt;0,1,""))</f>
        <v/>
      </c>
      <c r="L274" s="20" t="str">
        <f aca="false">IF(N274="","",IF(_xlfn.IFNA(VLOOKUP(CONCATENATE(N274," ",1),Lotti!AS$7:AT$601,2,0),1)=1,"",1))</f>
        <v/>
      </c>
      <c r="N274" s="36" t="str">
        <f aca="false">TRIM(B274)</f>
        <v/>
      </c>
      <c r="O274" s="36"/>
      <c r="P274" s="36" t="str">
        <f aca="false">IF(K274="","",1)</f>
        <v/>
      </c>
      <c r="Q274" s="36" t="str">
        <f aca="false">IF(N274="","",_xlfn.IFNA(VLOOKUP(N274,Lotti!C$7:D$1000,2,0),1))</f>
        <v/>
      </c>
      <c r="S274" s="36" t="str">
        <f aca="false">IF(N274="","",IF(OR(AND(E274="",LEN(TRIM(D274))&lt;&gt;11,LEN(TRIM(D274))&lt;&gt;16),AND(D274="",E274=""),AND(D274&lt;&gt;"",E274&lt;&gt;"")),1,""))</f>
        <v/>
      </c>
      <c r="U274" s="36" t="str">
        <f aca="false">IF(N274="","",IF(C274="",1,""))</f>
        <v/>
      </c>
      <c r="V274" s="36" t="str">
        <f aca="false">IF(N274="","",_xlfn.IFNA(VLOOKUP(F274,TabelleFisse!$B$33:$C$34,2,0),1))</f>
        <v/>
      </c>
      <c r="W274" s="36" t="str">
        <f aca="false">IF(N274="","",_xlfn.IFNA(IF(VLOOKUP(CONCATENATE(N274," SI"),AC$10:AC$1203,1,0)=CONCATENATE(N274," SI"),"",1),1))</f>
        <v/>
      </c>
      <c r="Y274" s="36" t="str">
        <f aca="false">IF(OR(N274="",G274=""),"",_xlfn.IFNA(VLOOKUP(H274,TabelleFisse!$B$25:$C$29,2,0),1))</f>
        <v/>
      </c>
      <c r="Z274" s="36" t="str">
        <f aca="false">IF(AND(G274="",H274&lt;&gt;""),1,"")</f>
        <v/>
      </c>
      <c r="AA274" s="36" t="str">
        <f aca="false">IF(N274="","",IF(COUNTIF(AD$10:AD$1203,AD274)=1,1,""))</f>
        <v/>
      </c>
      <c r="AC274" s="37" t="str">
        <f aca="false">IF(N274="","",CONCATENATE(N274," ",F274))</f>
        <v/>
      </c>
      <c r="AD274" s="37" t="str">
        <f aca="false">IF(OR(N274="",CONCATENATE(G274,H274)=""),"",CONCATENATE(N274," ",G274))</f>
        <v/>
      </c>
      <c r="AE274" s="37" t="str">
        <f aca="false">IF(K274=1,CONCATENATE(N274," ",1),"")</f>
        <v/>
      </c>
    </row>
    <row r="275" customFormat="false" ht="32.25" hidden="false" customHeight="true" outlineLevel="0" collapsed="false">
      <c r="A275" s="21" t="str">
        <f aca="false">IF(J275="","",J275)</f>
        <v/>
      </c>
      <c r="B275" s="69"/>
      <c r="C275" s="44"/>
      <c r="D275" s="42"/>
      <c r="E275" s="42"/>
      <c r="F275" s="68"/>
      <c r="G275" s="42"/>
      <c r="H275" s="42"/>
      <c r="J275" s="20" t="str">
        <f aca="false">IF(AND(K275="",L275="",N275=""),"",IF(OR(K275=1,L275=1),"ERRORI / ANOMALIE","OK"))</f>
        <v/>
      </c>
      <c r="K275" s="20" t="str">
        <f aca="false">IF(N275="","",IF(SUM(Q275:AA275)&gt;0,1,""))</f>
        <v/>
      </c>
      <c r="L275" s="20" t="str">
        <f aca="false">IF(N275="","",IF(_xlfn.IFNA(VLOOKUP(CONCATENATE(N275," ",1),Lotti!AS$7:AT$601,2,0),1)=1,"",1))</f>
        <v/>
      </c>
      <c r="N275" s="36" t="str">
        <f aca="false">TRIM(B275)</f>
        <v/>
      </c>
      <c r="O275" s="36"/>
      <c r="P275" s="36" t="str">
        <f aca="false">IF(K275="","",1)</f>
        <v/>
      </c>
      <c r="Q275" s="36" t="str">
        <f aca="false">IF(N275="","",_xlfn.IFNA(VLOOKUP(N275,Lotti!C$7:D$1000,2,0),1))</f>
        <v/>
      </c>
      <c r="S275" s="36" t="str">
        <f aca="false">IF(N275="","",IF(OR(AND(E275="",LEN(TRIM(D275))&lt;&gt;11,LEN(TRIM(D275))&lt;&gt;16),AND(D275="",E275=""),AND(D275&lt;&gt;"",E275&lt;&gt;"")),1,""))</f>
        <v/>
      </c>
      <c r="U275" s="36" t="str">
        <f aca="false">IF(N275="","",IF(C275="",1,""))</f>
        <v/>
      </c>
      <c r="V275" s="36" t="str">
        <f aca="false">IF(N275="","",_xlfn.IFNA(VLOOKUP(F275,TabelleFisse!$B$33:$C$34,2,0),1))</f>
        <v/>
      </c>
      <c r="W275" s="36" t="str">
        <f aca="false">IF(N275="","",_xlfn.IFNA(IF(VLOOKUP(CONCATENATE(N275," SI"),AC$10:AC$1203,1,0)=CONCATENATE(N275," SI"),"",1),1))</f>
        <v/>
      </c>
      <c r="Y275" s="36" t="str">
        <f aca="false">IF(OR(N275="",G275=""),"",_xlfn.IFNA(VLOOKUP(H275,TabelleFisse!$B$25:$C$29,2,0),1))</f>
        <v/>
      </c>
      <c r="Z275" s="36" t="str">
        <f aca="false">IF(AND(G275="",H275&lt;&gt;""),1,"")</f>
        <v/>
      </c>
      <c r="AA275" s="36" t="str">
        <f aca="false">IF(N275="","",IF(COUNTIF(AD$10:AD$1203,AD275)=1,1,""))</f>
        <v/>
      </c>
      <c r="AC275" s="37" t="str">
        <f aca="false">IF(N275="","",CONCATENATE(N275," ",F275))</f>
        <v/>
      </c>
      <c r="AD275" s="37" t="str">
        <f aca="false">IF(OR(N275="",CONCATENATE(G275,H275)=""),"",CONCATENATE(N275," ",G275))</f>
        <v/>
      </c>
      <c r="AE275" s="37" t="str">
        <f aca="false">IF(K275=1,CONCATENATE(N275," ",1),"")</f>
        <v/>
      </c>
    </row>
    <row r="276" customFormat="false" ht="32.25" hidden="false" customHeight="true" outlineLevel="0" collapsed="false">
      <c r="A276" s="21" t="str">
        <f aca="false">IF(J276="","",J276)</f>
        <v/>
      </c>
      <c r="B276" s="69"/>
      <c r="C276" s="44"/>
      <c r="D276" s="42"/>
      <c r="E276" s="42"/>
      <c r="F276" s="68"/>
      <c r="G276" s="42"/>
      <c r="H276" s="42"/>
      <c r="J276" s="20" t="str">
        <f aca="false">IF(AND(K276="",L276="",N276=""),"",IF(OR(K276=1,L276=1),"ERRORI / ANOMALIE","OK"))</f>
        <v/>
      </c>
      <c r="K276" s="20" t="str">
        <f aca="false">IF(N276="","",IF(SUM(Q276:AA276)&gt;0,1,""))</f>
        <v/>
      </c>
      <c r="L276" s="20" t="str">
        <f aca="false">IF(N276="","",IF(_xlfn.IFNA(VLOOKUP(CONCATENATE(N276," ",1),Lotti!AS$7:AT$601,2,0),1)=1,"",1))</f>
        <v/>
      </c>
      <c r="N276" s="36" t="str">
        <f aca="false">TRIM(B276)</f>
        <v/>
      </c>
      <c r="O276" s="36"/>
      <c r="P276" s="36" t="str">
        <f aca="false">IF(K276="","",1)</f>
        <v/>
      </c>
      <c r="Q276" s="36" t="str">
        <f aca="false">IF(N276="","",_xlfn.IFNA(VLOOKUP(N276,Lotti!C$7:D$1000,2,0),1))</f>
        <v/>
      </c>
      <c r="S276" s="36" t="str">
        <f aca="false">IF(N276="","",IF(OR(AND(E276="",LEN(TRIM(D276))&lt;&gt;11,LEN(TRIM(D276))&lt;&gt;16),AND(D276="",E276=""),AND(D276&lt;&gt;"",E276&lt;&gt;"")),1,""))</f>
        <v/>
      </c>
      <c r="U276" s="36" t="str">
        <f aca="false">IF(N276="","",IF(C276="",1,""))</f>
        <v/>
      </c>
      <c r="V276" s="36" t="str">
        <f aca="false">IF(N276="","",_xlfn.IFNA(VLOOKUP(F276,TabelleFisse!$B$33:$C$34,2,0),1))</f>
        <v/>
      </c>
      <c r="W276" s="36" t="str">
        <f aca="false">IF(N276="","",_xlfn.IFNA(IF(VLOOKUP(CONCATENATE(N276," SI"),AC$10:AC$1203,1,0)=CONCATENATE(N276," SI"),"",1),1))</f>
        <v/>
      </c>
      <c r="Y276" s="36" t="str">
        <f aca="false">IF(OR(N276="",G276=""),"",_xlfn.IFNA(VLOOKUP(H276,TabelleFisse!$B$25:$C$29,2,0),1))</f>
        <v/>
      </c>
      <c r="Z276" s="36" t="str">
        <f aca="false">IF(AND(G276="",H276&lt;&gt;""),1,"")</f>
        <v/>
      </c>
      <c r="AA276" s="36" t="str">
        <f aca="false">IF(N276="","",IF(COUNTIF(AD$10:AD$1203,AD276)=1,1,""))</f>
        <v/>
      </c>
      <c r="AC276" s="37" t="str">
        <f aca="false">IF(N276="","",CONCATENATE(N276," ",F276))</f>
        <v/>
      </c>
      <c r="AD276" s="37" t="str">
        <f aca="false">IF(OR(N276="",CONCATENATE(G276,H276)=""),"",CONCATENATE(N276," ",G276))</f>
        <v/>
      </c>
      <c r="AE276" s="37" t="str">
        <f aca="false">IF(K276=1,CONCATENATE(N276," ",1),"")</f>
        <v/>
      </c>
    </row>
    <row r="277" customFormat="false" ht="32.25" hidden="false" customHeight="true" outlineLevel="0" collapsed="false">
      <c r="A277" s="21" t="str">
        <f aca="false">IF(J277="","",J277)</f>
        <v/>
      </c>
      <c r="B277" s="69"/>
      <c r="C277" s="44"/>
      <c r="D277" s="42"/>
      <c r="E277" s="42"/>
      <c r="F277" s="68"/>
      <c r="G277" s="42"/>
      <c r="H277" s="42"/>
      <c r="J277" s="20" t="str">
        <f aca="false">IF(AND(K277="",L277="",N277=""),"",IF(OR(K277=1,L277=1),"ERRORI / ANOMALIE","OK"))</f>
        <v/>
      </c>
      <c r="K277" s="20" t="str">
        <f aca="false">IF(N277="","",IF(SUM(Q277:AA277)&gt;0,1,""))</f>
        <v/>
      </c>
      <c r="L277" s="20" t="str">
        <f aca="false">IF(N277="","",IF(_xlfn.IFNA(VLOOKUP(CONCATENATE(N277," ",1),Lotti!AS$7:AT$601,2,0),1)=1,"",1))</f>
        <v/>
      </c>
      <c r="N277" s="36" t="str">
        <f aca="false">TRIM(B277)</f>
        <v/>
      </c>
      <c r="O277" s="36"/>
      <c r="P277" s="36" t="str">
        <f aca="false">IF(K277="","",1)</f>
        <v/>
      </c>
      <c r="Q277" s="36" t="str">
        <f aca="false">IF(N277="","",_xlfn.IFNA(VLOOKUP(N277,Lotti!C$7:D$1000,2,0),1))</f>
        <v/>
      </c>
      <c r="S277" s="36" t="str">
        <f aca="false">IF(N277="","",IF(OR(AND(E277="",LEN(TRIM(D277))&lt;&gt;11,LEN(TRIM(D277))&lt;&gt;16),AND(D277="",E277=""),AND(D277&lt;&gt;"",E277&lt;&gt;"")),1,""))</f>
        <v/>
      </c>
      <c r="U277" s="36" t="str">
        <f aca="false">IF(N277="","",IF(C277="",1,""))</f>
        <v/>
      </c>
      <c r="V277" s="36" t="str">
        <f aca="false">IF(N277="","",_xlfn.IFNA(VLOOKUP(F277,TabelleFisse!$B$33:$C$34,2,0),1))</f>
        <v/>
      </c>
      <c r="W277" s="36" t="str">
        <f aca="false">IF(N277="","",_xlfn.IFNA(IF(VLOOKUP(CONCATENATE(N277," SI"),AC$10:AC$1203,1,0)=CONCATENATE(N277," SI"),"",1),1))</f>
        <v/>
      </c>
      <c r="Y277" s="36" t="str">
        <f aca="false">IF(OR(N277="",G277=""),"",_xlfn.IFNA(VLOOKUP(H277,TabelleFisse!$B$25:$C$29,2,0),1))</f>
        <v/>
      </c>
      <c r="Z277" s="36" t="str">
        <f aca="false">IF(AND(G277="",H277&lt;&gt;""),1,"")</f>
        <v/>
      </c>
      <c r="AA277" s="36" t="str">
        <f aca="false">IF(N277="","",IF(COUNTIF(AD$10:AD$1203,AD277)=1,1,""))</f>
        <v/>
      </c>
      <c r="AC277" s="37" t="str">
        <f aca="false">IF(N277="","",CONCATENATE(N277," ",F277))</f>
        <v/>
      </c>
      <c r="AD277" s="37" t="str">
        <f aca="false">IF(OR(N277="",CONCATENATE(G277,H277)=""),"",CONCATENATE(N277," ",G277))</f>
        <v/>
      </c>
      <c r="AE277" s="37" t="str">
        <f aca="false">IF(K277=1,CONCATENATE(N277," ",1),"")</f>
        <v/>
      </c>
    </row>
    <row r="278" customFormat="false" ht="32.25" hidden="false" customHeight="true" outlineLevel="0" collapsed="false">
      <c r="A278" s="21" t="str">
        <f aca="false">IF(J278="","",J278)</f>
        <v/>
      </c>
      <c r="B278" s="69"/>
      <c r="C278" s="44"/>
      <c r="D278" s="42"/>
      <c r="E278" s="42"/>
      <c r="F278" s="68"/>
      <c r="G278" s="42"/>
      <c r="H278" s="42"/>
      <c r="J278" s="20" t="str">
        <f aca="false">IF(AND(K278="",L278="",N278=""),"",IF(OR(K278=1,L278=1),"ERRORI / ANOMALIE","OK"))</f>
        <v/>
      </c>
      <c r="K278" s="20" t="str">
        <f aca="false">IF(N278="","",IF(SUM(Q278:AA278)&gt;0,1,""))</f>
        <v/>
      </c>
      <c r="L278" s="20" t="str">
        <f aca="false">IF(N278="","",IF(_xlfn.IFNA(VLOOKUP(CONCATENATE(N278," ",1),Lotti!AS$7:AT$601,2,0),1)=1,"",1))</f>
        <v/>
      </c>
      <c r="N278" s="36" t="str">
        <f aca="false">TRIM(B278)</f>
        <v/>
      </c>
      <c r="O278" s="36"/>
      <c r="P278" s="36" t="str">
        <f aca="false">IF(K278="","",1)</f>
        <v/>
      </c>
      <c r="Q278" s="36" t="str">
        <f aca="false">IF(N278="","",_xlfn.IFNA(VLOOKUP(N278,Lotti!C$7:D$1000,2,0),1))</f>
        <v/>
      </c>
      <c r="S278" s="36" t="str">
        <f aca="false">IF(N278="","",IF(OR(AND(E278="",LEN(TRIM(D278))&lt;&gt;11,LEN(TRIM(D278))&lt;&gt;16),AND(D278="",E278=""),AND(D278&lt;&gt;"",E278&lt;&gt;"")),1,""))</f>
        <v/>
      </c>
      <c r="U278" s="36" t="str">
        <f aca="false">IF(N278="","",IF(C278="",1,""))</f>
        <v/>
      </c>
      <c r="V278" s="36" t="str">
        <f aca="false">IF(N278="","",_xlfn.IFNA(VLOOKUP(F278,TabelleFisse!$B$33:$C$34,2,0),1))</f>
        <v/>
      </c>
      <c r="W278" s="36" t="str">
        <f aca="false">IF(N278="","",_xlfn.IFNA(IF(VLOOKUP(CONCATENATE(N278," SI"),AC$10:AC$1203,1,0)=CONCATENATE(N278," SI"),"",1),1))</f>
        <v/>
      </c>
      <c r="Y278" s="36" t="str">
        <f aca="false">IF(OR(N278="",G278=""),"",_xlfn.IFNA(VLOOKUP(H278,TabelleFisse!$B$25:$C$29,2,0),1))</f>
        <v/>
      </c>
      <c r="Z278" s="36" t="str">
        <f aca="false">IF(AND(G278="",H278&lt;&gt;""),1,"")</f>
        <v/>
      </c>
      <c r="AA278" s="36" t="str">
        <f aca="false">IF(N278="","",IF(COUNTIF(AD$10:AD$1203,AD278)=1,1,""))</f>
        <v/>
      </c>
      <c r="AC278" s="37" t="str">
        <f aca="false">IF(N278="","",CONCATENATE(N278," ",F278))</f>
        <v/>
      </c>
      <c r="AD278" s="37" t="str">
        <f aca="false">IF(OR(N278="",CONCATENATE(G278,H278)=""),"",CONCATENATE(N278," ",G278))</f>
        <v/>
      </c>
      <c r="AE278" s="37" t="str">
        <f aca="false">IF(K278=1,CONCATENATE(N278," ",1),"")</f>
        <v/>
      </c>
    </row>
    <row r="279" customFormat="false" ht="32.25" hidden="false" customHeight="true" outlineLevel="0" collapsed="false">
      <c r="A279" s="21" t="str">
        <f aca="false">IF(J279="","",J279)</f>
        <v/>
      </c>
      <c r="B279" s="69"/>
      <c r="C279" s="44"/>
      <c r="D279" s="42"/>
      <c r="E279" s="42"/>
      <c r="F279" s="68"/>
      <c r="G279" s="42"/>
      <c r="H279" s="42"/>
      <c r="J279" s="20" t="str">
        <f aca="false">IF(AND(K279="",L279="",N279=""),"",IF(OR(K279=1,L279=1),"ERRORI / ANOMALIE","OK"))</f>
        <v/>
      </c>
      <c r="K279" s="20" t="str">
        <f aca="false">IF(N279="","",IF(SUM(Q279:AA279)&gt;0,1,""))</f>
        <v/>
      </c>
      <c r="L279" s="20" t="str">
        <f aca="false">IF(N279="","",IF(_xlfn.IFNA(VLOOKUP(CONCATENATE(N279," ",1),Lotti!AS$7:AT$601,2,0),1)=1,"",1))</f>
        <v/>
      </c>
      <c r="N279" s="36" t="str">
        <f aca="false">TRIM(B279)</f>
        <v/>
      </c>
      <c r="O279" s="36"/>
      <c r="P279" s="36" t="str">
        <f aca="false">IF(K279="","",1)</f>
        <v/>
      </c>
      <c r="Q279" s="36" t="str">
        <f aca="false">IF(N279="","",_xlfn.IFNA(VLOOKUP(N279,Lotti!C$7:D$1000,2,0),1))</f>
        <v/>
      </c>
      <c r="S279" s="36" t="str">
        <f aca="false">IF(N279="","",IF(OR(AND(E279="",LEN(TRIM(D279))&lt;&gt;11,LEN(TRIM(D279))&lt;&gt;16),AND(D279="",E279=""),AND(D279&lt;&gt;"",E279&lt;&gt;"")),1,""))</f>
        <v/>
      </c>
      <c r="U279" s="36" t="str">
        <f aca="false">IF(N279="","",IF(C279="",1,""))</f>
        <v/>
      </c>
      <c r="V279" s="36" t="str">
        <f aca="false">IF(N279="","",_xlfn.IFNA(VLOOKUP(F279,TabelleFisse!$B$33:$C$34,2,0),1))</f>
        <v/>
      </c>
      <c r="W279" s="36" t="str">
        <f aca="false">IF(N279="","",_xlfn.IFNA(IF(VLOOKUP(CONCATENATE(N279," SI"),AC$10:AC$1203,1,0)=CONCATENATE(N279," SI"),"",1),1))</f>
        <v/>
      </c>
      <c r="Y279" s="36" t="str">
        <f aca="false">IF(OR(N279="",G279=""),"",_xlfn.IFNA(VLOOKUP(H279,TabelleFisse!$B$25:$C$29,2,0),1))</f>
        <v/>
      </c>
      <c r="Z279" s="36" t="str">
        <f aca="false">IF(AND(G279="",H279&lt;&gt;""),1,"")</f>
        <v/>
      </c>
      <c r="AA279" s="36" t="str">
        <f aca="false">IF(N279="","",IF(COUNTIF(AD$10:AD$1203,AD279)=1,1,""))</f>
        <v/>
      </c>
      <c r="AC279" s="37" t="str">
        <f aca="false">IF(N279="","",CONCATENATE(N279," ",F279))</f>
        <v/>
      </c>
      <c r="AD279" s="37" t="str">
        <f aca="false">IF(OR(N279="",CONCATENATE(G279,H279)=""),"",CONCATENATE(N279," ",G279))</f>
        <v/>
      </c>
      <c r="AE279" s="37" t="str">
        <f aca="false">IF(K279=1,CONCATENATE(N279," ",1),"")</f>
        <v/>
      </c>
    </row>
    <row r="280" customFormat="false" ht="32.25" hidden="false" customHeight="true" outlineLevel="0" collapsed="false">
      <c r="A280" s="21" t="str">
        <f aca="false">IF(J280="","",J280)</f>
        <v/>
      </c>
      <c r="B280" s="69"/>
      <c r="C280" s="44"/>
      <c r="D280" s="42"/>
      <c r="E280" s="42"/>
      <c r="F280" s="68"/>
      <c r="G280" s="42"/>
      <c r="H280" s="42"/>
      <c r="J280" s="20" t="str">
        <f aca="false">IF(AND(K280="",L280="",N280=""),"",IF(OR(K280=1,L280=1),"ERRORI / ANOMALIE","OK"))</f>
        <v/>
      </c>
      <c r="K280" s="20" t="str">
        <f aca="false">IF(N280="","",IF(SUM(Q280:AA280)&gt;0,1,""))</f>
        <v/>
      </c>
      <c r="L280" s="20" t="str">
        <f aca="false">IF(N280="","",IF(_xlfn.IFNA(VLOOKUP(CONCATENATE(N280," ",1),Lotti!AS$7:AT$601,2,0),1)=1,"",1))</f>
        <v/>
      </c>
      <c r="N280" s="36" t="str">
        <f aca="false">TRIM(B280)</f>
        <v/>
      </c>
      <c r="O280" s="36"/>
      <c r="P280" s="36" t="str">
        <f aca="false">IF(K280="","",1)</f>
        <v/>
      </c>
      <c r="Q280" s="36" t="str">
        <f aca="false">IF(N280="","",_xlfn.IFNA(VLOOKUP(N280,Lotti!C$7:D$1000,2,0),1))</f>
        <v/>
      </c>
      <c r="S280" s="36" t="str">
        <f aca="false">IF(N280="","",IF(OR(AND(E280="",LEN(TRIM(D280))&lt;&gt;11,LEN(TRIM(D280))&lt;&gt;16),AND(D280="",E280=""),AND(D280&lt;&gt;"",E280&lt;&gt;"")),1,""))</f>
        <v/>
      </c>
      <c r="U280" s="36" t="str">
        <f aca="false">IF(N280="","",IF(C280="",1,""))</f>
        <v/>
      </c>
      <c r="V280" s="36" t="str">
        <f aca="false">IF(N280="","",_xlfn.IFNA(VLOOKUP(F280,TabelleFisse!$B$33:$C$34,2,0),1))</f>
        <v/>
      </c>
      <c r="W280" s="36" t="str">
        <f aca="false">IF(N280="","",_xlfn.IFNA(IF(VLOOKUP(CONCATENATE(N280," SI"),AC$10:AC$1203,1,0)=CONCATENATE(N280," SI"),"",1),1))</f>
        <v/>
      </c>
      <c r="Y280" s="36" t="str">
        <f aca="false">IF(OR(N280="",G280=""),"",_xlfn.IFNA(VLOOKUP(H280,TabelleFisse!$B$25:$C$29,2,0),1))</f>
        <v/>
      </c>
      <c r="Z280" s="36" t="str">
        <f aca="false">IF(AND(G280="",H280&lt;&gt;""),1,"")</f>
        <v/>
      </c>
      <c r="AA280" s="36" t="str">
        <f aca="false">IF(N280="","",IF(COUNTIF(AD$10:AD$1203,AD280)=1,1,""))</f>
        <v/>
      </c>
      <c r="AC280" s="37" t="str">
        <f aca="false">IF(N280="","",CONCATENATE(N280," ",F280))</f>
        <v/>
      </c>
      <c r="AD280" s="37" t="str">
        <f aca="false">IF(OR(N280="",CONCATENATE(G280,H280)=""),"",CONCATENATE(N280," ",G280))</f>
        <v/>
      </c>
      <c r="AE280" s="37" t="str">
        <f aca="false">IF(K280=1,CONCATENATE(N280," ",1),"")</f>
        <v/>
      </c>
    </row>
    <row r="281" customFormat="false" ht="32.25" hidden="false" customHeight="true" outlineLevel="0" collapsed="false">
      <c r="A281" s="21" t="str">
        <f aca="false">IF(J281="","",J281)</f>
        <v/>
      </c>
      <c r="B281" s="69"/>
      <c r="C281" s="44"/>
      <c r="D281" s="42"/>
      <c r="E281" s="42"/>
      <c r="F281" s="68"/>
      <c r="G281" s="42"/>
      <c r="H281" s="42"/>
      <c r="J281" s="20" t="str">
        <f aca="false">IF(AND(K281="",L281="",N281=""),"",IF(OR(K281=1,L281=1),"ERRORI / ANOMALIE","OK"))</f>
        <v/>
      </c>
      <c r="K281" s="20" t="str">
        <f aca="false">IF(N281="","",IF(SUM(Q281:AA281)&gt;0,1,""))</f>
        <v/>
      </c>
      <c r="L281" s="20" t="str">
        <f aca="false">IF(N281="","",IF(_xlfn.IFNA(VLOOKUP(CONCATENATE(N281," ",1),Lotti!AS$7:AT$601,2,0),1)=1,"",1))</f>
        <v/>
      </c>
      <c r="N281" s="36" t="str">
        <f aca="false">TRIM(B281)</f>
        <v/>
      </c>
      <c r="O281" s="36"/>
      <c r="P281" s="36" t="str">
        <f aca="false">IF(K281="","",1)</f>
        <v/>
      </c>
      <c r="Q281" s="36" t="str">
        <f aca="false">IF(N281="","",_xlfn.IFNA(VLOOKUP(N281,Lotti!C$7:D$1000,2,0),1))</f>
        <v/>
      </c>
      <c r="S281" s="36" t="str">
        <f aca="false">IF(N281="","",IF(OR(AND(E281="",LEN(TRIM(D281))&lt;&gt;11,LEN(TRIM(D281))&lt;&gt;16),AND(D281="",E281=""),AND(D281&lt;&gt;"",E281&lt;&gt;"")),1,""))</f>
        <v/>
      </c>
      <c r="U281" s="36" t="str">
        <f aca="false">IF(N281="","",IF(C281="",1,""))</f>
        <v/>
      </c>
      <c r="V281" s="36" t="str">
        <f aca="false">IF(N281="","",_xlfn.IFNA(VLOOKUP(F281,TabelleFisse!$B$33:$C$34,2,0),1))</f>
        <v/>
      </c>
      <c r="W281" s="36" t="str">
        <f aca="false">IF(N281="","",_xlfn.IFNA(IF(VLOOKUP(CONCATENATE(N281," SI"),AC$10:AC$1203,1,0)=CONCATENATE(N281," SI"),"",1),1))</f>
        <v/>
      </c>
      <c r="Y281" s="36" t="str">
        <f aca="false">IF(OR(N281="",G281=""),"",_xlfn.IFNA(VLOOKUP(H281,TabelleFisse!$B$25:$C$29,2,0),1))</f>
        <v/>
      </c>
      <c r="Z281" s="36" t="str">
        <f aca="false">IF(AND(G281="",H281&lt;&gt;""),1,"")</f>
        <v/>
      </c>
      <c r="AA281" s="36" t="str">
        <f aca="false">IF(N281="","",IF(COUNTIF(AD$10:AD$1203,AD281)=1,1,""))</f>
        <v/>
      </c>
      <c r="AC281" s="37" t="str">
        <f aca="false">IF(N281="","",CONCATENATE(N281," ",F281))</f>
        <v/>
      </c>
      <c r="AD281" s="37" t="str">
        <f aca="false">IF(OR(N281="",CONCATENATE(G281,H281)=""),"",CONCATENATE(N281," ",G281))</f>
        <v/>
      </c>
      <c r="AE281" s="37" t="str">
        <f aca="false">IF(K281=1,CONCATENATE(N281," ",1),"")</f>
        <v/>
      </c>
    </row>
    <row r="282" customFormat="false" ht="32.25" hidden="false" customHeight="true" outlineLevel="0" collapsed="false">
      <c r="A282" s="21" t="str">
        <f aca="false">IF(J282="","",J282)</f>
        <v/>
      </c>
      <c r="B282" s="69"/>
      <c r="C282" s="44"/>
      <c r="D282" s="42"/>
      <c r="E282" s="42"/>
      <c r="F282" s="68"/>
      <c r="G282" s="42"/>
      <c r="H282" s="42"/>
      <c r="J282" s="20" t="str">
        <f aca="false">IF(AND(K282="",L282="",N282=""),"",IF(OR(K282=1,L282=1),"ERRORI / ANOMALIE","OK"))</f>
        <v/>
      </c>
      <c r="K282" s="20" t="str">
        <f aca="false">IF(N282="","",IF(SUM(Q282:AA282)&gt;0,1,""))</f>
        <v/>
      </c>
      <c r="L282" s="20" t="str">
        <f aca="false">IF(N282="","",IF(_xlfn.IFNA(VLOOKUP(CONCATENATE(N282," ",1),Lotti!AS$7:AT$601,2,0),1)=1,"",1))</f>
        <v/>
      </c>
      <c r="N282" s="36" t="str">
        <f aca="false">TRIM(B282)</f>
        <v/>
      </c>
      <c r="O282" s="36"/>
      <c r="P282" s="36" t="str">
        <f aca="false">IF(K282="","",1)</f>
        <v/>
      </c>
      <c r="Q282" s="36" t="str">
        <f aca="false">IF(N282="","",_xlfn.IFNA(VLOOKUP(N282,Lotti!C$7:D$1000,2,0),1))</f>
        <v/>
      </c>
      <c r="S282" s="36" t="str">
        <f aca="false">IF(N282="","",IF(OR(AND(E282="",LEN(TRIM(D282))&lt;&gt;11,LEN(TRIM(D282))&lt;&gt;16),AND(D282="",E282=""),AND(D282&lt;&gt;"",E282&lt;&gt;"")),1,""))</f>
        <v/>
      </c>
      <c r="U282" s="36" t="str">
        <f aca="false">IF(N282="","",IF(C282="",1,""))</f>
        <v/>
      </c>
      <c r="V282" s="36" t="str">
        <f aca="false">IF(N282="","",_xlfn.IFNA(VLOOKUP(F282,TabelleFisse!$B$33:$C$34,2,0),1))</f>
        <v/>
      </c>
      <c r="W282" s="36" t="str">
        <f aca="false">IF(N282="","",_xlfn.IFNA(IF(VLOOKUP(CONCATENATE(N282," SI"),AC$10:AC$1203,1,0)=CONCATENATE(N282," SI"),"",1),1))</f>
        <v/>
      </c>
      <c r="Y282" s="36" t="str">
        <f aca="false">IF(OR(N282="",G282=""),"",_xlfn.IFNA(VLOOKUP(H282,TabelleFisse!$B$25:$C$29,2,0),1))</f>
        <v/>
      </c>
      <c r="Z282" s="36" t="str">
        <f aca="false">IF(AND(G282="",H282&lt;&gt;""),1,"")</f>
        <v/>
      </c>
      <c r="AA282" s="36" t="str">
        <f aca="false">IF(N282="","",IF(COUNTIF(AD$10:AD$1203,AD282)=1,1,""))</f>
        <v/>
      </c>
      <c r="AC282" s="37" t="str">
        <f aca="false">IF(N282="","",CONCATENATE(N282," ",F282))</f>
        <v/>
      </c>
      <c r="AD282" s="37" t="str">
        <f aca="false">IF(OR(N282="",CONCATENATE(G282,H282)=""),"",CONCATENATE(N282," ",G282))</f>
        <v/>
      </c>
      <c r="AE282" s="37" t="str">
        <f aca="false">IF(K282=1,CONCATENATE(N282," ",1),"")</f>
        <v/>
      </c>
    </row>
    <row r="283" customFormat="false" ht="32.25" hidden="false" customHeight="true" outlineLevel="0" collapsed="false">
      <c r="A283" s="21" t="str">
        <f aca="false">IF(J283="","",J283)</f>
        <v/>
      </c>
      <c r="B283" s="69"/>
      <c r="C283" s="44"/>
      <c r="D283" s="42"/>
      <c r="E283" s="42"/>
      <c r="F283" s="68"/>
      <c r="G283" s="42"/>
      <c r="H283" s="42"/>
      <c r="J283" s="20" t="str">
        <f aca="false">IF(AND(K283="",L283="",N283=""),"",IF(OR(K283=1,L283=1),"ERRORI / ANOMALIE","OK"))</f>
        <v/>
      </c>
      <c r="K283" s="20" t="str">
        <f aca="false">IF(N283="","",IF(SUM(Q283:AA283)&gt;0,1,""))</f>
        <v/>
      </c>
      <c r="L283" s="20" t="str">
        <f aca="false">IF(N283="","",IF(_xlfn.IFNA(VLOOKUP(CONCATENATE(N283," ",1),Lotti!AS$7:AT$601,2,0),1)=1,"",1))</f>
        <v/>
      </c>
      <c r="N283" s="36" t="str">
        <f aca="false">TRIM(B283)</f>
        <v/>
      </c>
      <c r="O283" s="36"/>
      <c r="P283" s="36" t="str">
        <f aca="false">IF(K283="","",1)</f>
        <v/>
      </c>
      <c r="Q283" s="36" t="str">
        <f aca="false">IF(N283="","",_xlfn.IFNA(VLOOKUP(N283,Lotti!C$7:D$1000,2,0),1))</f>
        <v/>
      </c>
      <c r="S283" s="36" t="str">
        <f aca="false">IF(N283="","",IF(OR(AND(E283="",LEN(TRIM(D283))&lt;&gt;11,LEN(TRIM(D283))&lt;&gt;16),AND(D283="",E283=""),AND(D283&lt;&gt;"",E283&lt;&gt;"")),1,""))</f>
        <v/>
      </c>
      <c r="U283" s="36" t="str">
        <f aca="false">IF(N283="","",IF(C283="",1,""))</f>
        <v/>
      </c>
      <c r="V283" s="36" t="str">
        <f aca="false">IF(N283="","",_xlfn.IFNA(VLOOKUP(F283,TabelleFisse!$B$33:$C$34,2,0),1))</f>
        <v/>
      </c>
      <c r="W283" s="36" t="str">
        <f aca="false">IF(N283="","",_xlfn.IFNA(IF(VLOOKUP(CONCATENATE(N283," SI"),AC$10:AC$1203,1,0)=CONCATENATE(N283," SI"),"",1),1))</f>
        <v/>
      </c>
      <c r="Y283" s="36" t="str">
        <f aca="false">IF(OR(N283="",G283=""),"",_xlfn.IFNA(VLOOKUP(H283,TabelleFisse!$B$25:$C$29,2,0),1))</f>
        <v/>
      </c>
      <c r="Z283" s="36" t="str">
        <f aca="false">IF(AND(G283="",H283&lt;&gt;""),1,"")</f>
        <v/>
      </c>
      <c r="AA283" s="36" t="str">
        <f aca="false">IF(N283="","",IF(COUNTIF(AD$10:AD$1203,AD283)=1,1,""))</f>
        <v/>
      </c>
      <c r="AC283" s="37" t="str">
        <f aca="false">IF(N283="","",CONCATENATE(N283," ",F283))</f>
        <v/>
      </c>
      <c r="AD283" s="37" t="str">
        <f aca="false">IF(OR(N283="",CONCATENATE(G283,H283)=""),"",CONCATENATE(N283," ",G283))</f>
        <v/>
      </c>
      <c r="AE283" s="37" t="str">
        <f aca="false">IF(K283=1,CONCATENATE(N283," ",1),"")</f>
        <v/>
      </c>
    </row>
    <row r="284" customFormat="false" ht="32.25" hidden="false" customHeight="true" outlineLevel="0" collapsed="false">
      <c r="A284" s="21" t="str">
        <f aca="false">IF(J284="","",J284)</f>
        <v/>
      </c>
      <c r="B284" s="69"/>
      <c r="C284" s="44"/>
      <c r="D284" s="42"/>
      <c r="E284" s="42"/>
      <c r="F284" s="68"/>
      <c r="G284" s="42"/>
      <c r="H284" s="42"/>
      <c r="J284" s="20" t="str">
        <f aca="false">IF(AND(K284="",L284="",N284=""),"",IF(OR(K284=1,L284=1),"ERRORI / ANOMALIE","OK"))</f>
        <v/>
      </c>
      <c r="K284" s="20" t="str">
        <f aca="false">IF(N284="","",IF(SUM(Q284:AA284)&gt;0,1,""))</f>
        <v/>
      </c>
      <c r="L284" s="20" t="str">
        <f aca="false">IF(N284="","",IF(_xlfn.IFNA(VLOOKUP(CONCATENATE(N284," ",1),Lotti!AS$7:AT$601,2,0),1)=1,"",1))</f>
        <v/>
      </c>
      <c r="N284" s="36" t="str">
        <f aca="false">TRIM(B284)</f>
        <v/>
      </c>
      <c r="O284" s="36"/>
      <c r="P284" s="36" t="str">
        <f aca="false">IF(K284="","",1)</f>
        <v/>
      </c>
      <c r="Q284" s="36" t="str">
        <f aca="false">IF(N284="","",_xlfn.IFNA(VLOOKUP(N284,Lotti!C$7:D$1000,2,0),1))</f>
        <v/>
      </c>
      <c r="S284" s="36" t="str">
        <f aca="false">IF(N284="","",IF(OR(AND(E284="",LEN(TRIM(D284))&lt;&gt;11,LEN(TRIM(D284))&lt;&gt;16),AND(D284="",E284=""),AND(D284&lt;&gt;"",E284&lt;&gt;"")),1,""))</f>
        <v/>
      </c>
      <c r="U284" s="36" t="str">
        <f aca="false">IF(N284="","",IF(C284="",1,""))</f>
        <v/>
      </c>
      <c r="V284" s="36" t="str">
        <f aca="false">IF(N284="","",_xlfn.IFNA(VLOOKUP(F284,TabelleFisse!$B$33:$C$34,2,0),1))</f>
        <v/>
      </c>
      <c r="W284" s="36" t="str">
        <f aca="false">IF(N284="","",_xlfn.IFNA(IF(VLOOKUP(CONCATENATE(N284," SI"),AC$10:AC$1203,1,0)=CONCATENATE(N284," SI"),"",1),1))</f>
        <v/>
      </c>
      <c r="Y284" s="36" t="str">
        <f aca="false">IF(OR(N284="",G284=""),"",_xlfn.IFNA(VLOOKUP(H284,TabelleFisse!$B$25:$C$29,2,0),1))</f>
        <v/>
      </c>
      <c r="Z284" s="36" t="str">
        <f aca="false">IF(AND(G284="",H284&lt;&gt;""),1,"")</f>
        <v/>
      </c>
      <c r="AA284" s="36" t="str">
        <f aca="false">IF(N284="","",IF(COUNTIF(AD$10:AD$1203,AD284)=1,1,""))</f>
        <v/>
      </c>
      <c r="AC284" s="37" t="str">
        <f aca="false">IF(N284="","",CONCATENATE(N284," ",F284))</f>
        <v/>
      </c>
      <c r="AD284" s="37" t="str">
        <f aca="false">IF(OR(N284="",CONCATENATE(G284,H284)=""),"",CONCATENATE(N284," ",G284))</f>
        <v/>
      </c>
      <c r="AE284" s="37" t="str">
        <f aca="false">IF(K284=1,CONCATENATE(N284," ",1),"")</f>
        <v/>
      </c>
    </row>
    <row r="285" customFormat="false" ht="32.25" hidden="false" customHeight="true" outlineLevel="0" collapsed="false">
      <c r="A285" s="21" t="str">
        <f aca="false">IF(J285="","",J285)</f>
        <v/>
      </c>
      <c r="B285" s="69"/>
      <c r="C285" s="44"/>
      <c r="D285" s="42"/>
      <c r="E285" s="42"/>
      <c r="F285" s="68"/>
      <c r="G285" s="42"/>
      <c r="H285" s="42"/>
      <c r="J285" s="20" t="str">
        <f aca="false">IF(AND(K285="",L285="",N285=""),"",IF(OR(K285=1,L285=1),"ERRORI / ANOMALIE","OK"))</f>
        <v/>
      </c>
      <c r="K285" s="20" t="str">
        <f aca="false">IF(N285="","",IF(SUM(Q285:AA285)&gt;0,1,""))</f>
        <v/>
      </c>
      <c r="L285" s="20" t="str">
        <f aca="false">IF(N285="","",IF(_xlfn.IFNA(VLOOKUP(CONCATENATE(N285," ",1),Lotti!AS$7:AT$601,2,0),1)=1,"",1))</f>
        <v/>
      </c>
      <c r="N285" s="36" t="str">
        <f aca="false">TRIM(B285)</f>
        <v/>
      </c>
      <c r="O285" s="36"/>
      <c r="P285" s="36" t="str">
        <f aca="false">IF(K285="","",1)</f>
        <v/>
      </c>
      <c r="Q285" s="36" t="str">
        <f aca="false">IF(N285="","",_xlfn.IFNA(VLOOKUP(N285,Lotti!C$7:D$1000,2,0),1))</f>
        <v/>
      </c>
      <c r="S285" s="36" t="str">
        <f aca="false">IF(N285="","",IF(OR(AND(E285="",LEN(TRIM(D285))&lt;&gt;11,LEN(TRIM(D285))&lt;&gt;16),AND(D285="",E285=""),AND(D285&lt;&gt;"",E285&lt;&gt;"")),1,""))</f>
        <v/>
      </c>
      <c r="U285" s="36" t="str">
        <f aca="false">IF(N285="","",IF(C285="",1,""))</f>
        <v/>
      </c>
      <c r="V285" s="36" t="str">
        <f aca="false">IF(N285="","",_xlfn.IFNA(VLOOKUP(F285,TabelleFisse!$B$33:$C$34,2,0),1))</f>
        <v/>
      </c>
      <c r="W285" s="36" t="str">
        <f aca="false">IF(N285="","",_xlfn.IFNA(IF(VLOOKUP(CONCATENATE(N285," SI"),AC$10:AC$1203,1,0)=CONCATENATE(N285," SI"),"",1),1))</f>
        <v/>
      </c>
      <c r="Y285" s="36" t="str">
        <f aca="false">IF(OR(N285="",G285=""),"",_xlfn.IFNA(VLOOKUP(H285,TabelleFisse!$B$25:$C$29,2,0),1))</f>
        <v/>
      </c>
      <c r="Z285" s="36" t="str">
        <f aca="false">IF(AND(G285="",H285&lt;&gt;""),1,"")</f>
        <v/>
      </c>
      <c r="AA285" s="36" t="str">
        <f aca="false">IF(N285="","",IF(COUNTIF(AD$10:AD$1203,AD285)=1,1,""))</f>
        <v/>
      </c>
      <c r="AC285" s="37" t="str">
        <f aca="false">IF(N285="","",CONCATENATE(N285," ",F285))</f>
        <v/>
      </c>
      <c r="AD285" s="37" t="str">
        <f aca="false">IF(OR(N285="",CONCATENATE(G285,H285)=""),"",CONCATENATE(N285," ",G285))</f>
        <v/>
      </c>
      <c r="AE285" s="37" t="str">
        <f aca="false">IF(K285=1,CONCATENATE(N285," ",1),"")</f>
        <v/>
      </c>
    </row>
    <row r="286" customFormat="false" ht="32.25" hidden="false" customHeight="true" outlineLevel="0" collapsed="false">
      <c r="A286" s="21" t="str">
        <f aca="false">IF(J286="","",J286)</f>
        <v/>
      </c>
      <c r="B286" s="69"/>
      <c r="C286" s="44"/>
      <c r="D286" s="42"/>
      <c r="E286" s="42"/>
      <c r="F286" s="68"/>
      <c r="G286" s="42"/>
      <c r="H286" s="42"/>
      <c r="J286" s="20" t="str">
        <f aca="false">IF(AND(K286="",L286="",N286=""),"",IF(OR(K286=1,L286=1),"ERRORI / ANOMALIE","OK"))</f>
        <v/>
      </c>
      <c r="K286" s="20" t="str">
        <f aca="false">IF(N286="","",IF(SUM(Q286:AA286)&gt;0,1,""))</f>
        <v/>
      </c>
      <c r="L286" s="20" t="str">
        <f aca="false">IF(N286="","",IF(_xlfn.IFNA(VLOOKUP(CONCATENATE(N286," ",1),Lotti!AS$7:AT$601,2,0),1)=1,"",1))</f>
        <v/>
      </c>
      <c r="N286" s="36" t="str">
        <f aca="false">TRIM(B286)</f>
        <v/>
      </c>
      <c r="O286" s="36"/>
      <c r="P286" s="36" t="str">
        <f aca="false">IF(K286="","",1)</f>
        <v/>
      </c>
      <c r="Q286" s="36" t="str">
        <f aca="false">IF(N286="","",_xlfn.IFNA(VLOOKUP(N286,Lotti!C$7:D$1000,2,0),1))</f>
        <v/>
      </c>
      <c r="S286" s="36" t="str">
        <f aca="false">IF(N286="","",IF(OR(AND(E286="",LEN(TRIM(D286))&lt;&gt;11,LEN(TRIM(D286))&lt;&gt;16),AND(D286="",E286=""),AND(D286&lt;&gt;"",E286&lt;&gt;"")),1,""))</f>
        <v/>
      </c>
      <c r="U286" s="36" t="str">
        <f aca="false">IF(N286="","",IF(C286="",1,""))</f>
        <v/>
      </c>
      <c r="V286" s="36" t="str">
        <f aca="false">IF(N286="","",_xlfn.IFNA(VLOOKUP(F286,TabelleFisse!$B$33:$C$34,2,0),1))</f>
        <v/>
      </c>
      <c r="W286" s="36" t="str">
        <f aca="false">IF(N286="","",_xlfn.IFNA(IF(VLOOKUP(CONCATENATE(N286," SI"),AC$10:AC$1203,1,0)=CONCATENATE(N286," SI"),"",1),1))</f>
        <v/>
      </c>
      <c r="Y286" s="36" t="str">
        <f aca="false">IF(OR(N286="",G286=""),"",_xlfn.IFNA(VLOOKUP(H286,TabelleFisse!$B$25:$C$29,2,0),1))</f>
        <v/>
      </c>
      <c r="Z286" s="36" t="str">
        <f aca="false">IF(AND(G286="",H286&lt;&gt;""),1,"")</f>
        <v/>
      </c>
      <c r="AA286" s="36" t="str">
        <f aca="false">IF(N286="","",IF(COUNTIF(AD$10:AD$1203,AD286)=1,1,""))</f>
        <v/>
      </c>
      <c r="AC286" s="37" t="str">
        <f aca="false">IF(N286="","",CONCATENATE(N286," ",F286))</f>
        <v/>
      </c>
      <c r="AD286" s="37" t="str">
        <f aca="false">IF(OR(N286="",CONCATENATE(G286,H286)=""),"",CONCATENATE(N286," ",G286))</f>
        <v/>
      </c>
      <c r="AE286" s="37" t="str">
        <f aca="false">IF(K286=1,CONCATENATE(N286," ",1),"")</f>
        <v/>
      </c>
    </row>
    <row r="287" customFormat="false" ht="32.25" hidden="false" customHeight="true" outlineLevel="0" collapsed="false">
      <c r="A287" s="21" t="str">
        <f aca="false">IF(J287="","",J287)</f>
        <v/>
      </c>
      <c r="B287" s="69"/>
      <c r="C287" s="44"/>
      <c r="D287" s="42"/>
      <c r="E287" s="42"/>
      <c r="F287" s="68"/>
      <c r="G287" s="42"/>
      <c r="H287" s="42"/>
      <c r="J287" s="20" t="str">
        <f aca="false">IF(AND(K287="",L287="",N287=""),"",IF(OR(K287=1,L287=1),"ERRORI / ANOMALIE","OK"))</f>
        <v/>
      </c>
      <c r="K287" s="20" t="str">
        <f aca="false">IF(N287="","",IF(SUM(Q287:AA287)&gt;0,1,""))</f>
        <v/>
      </c>
      <c r="L287" s="20" t="str">
        <f aca="false">IF(N287="","",IF(_xlfn.IFNA(VLOOKUP(CONCATENATE(N287," ",1),Lotti!AS$7:AT$601,2,0),1)=1,"",1))</f>
        <v/>
      </c>
      <c r="N287" s="36" t="str">
        <f aca="false">TRIM(B287)</f>
        <v/>
      </c>
      <c r="O287" s="36"/>
      <c r="P287" s="36" t="str">
        <f aca="false">IF(K287="","",1)</f>
        <v/>
      </c>
      <c r="Q287" s="36" t="str">
        <f aca="false">IF(N287="","",_xlfn.IFNA(VLOOKUP(N287,Lotti!C$7:D$1000,2,0),1))</f>
        <v/>
      </c>
      <c r="S287" s="36" t="str">
        <f aca="false">IF(N287="","",IF(OR(AND(E287="",LEN(TRIM(D287))&lt;&gt;11,LEN(TRIM(D287))&lt;&gt;16),AND(D287="",E287=""),AND(D287&lt;&gt;"",E287&lt;&gt;"")),1,""))</f>
        <v/>
      </c>
      <c r="U287" s="36" t="str">
        <f aca="false">IF(N287="","",IF(C287="",1,""))</f>
        <v/>
      </c>
      <c r="V287" s="36" t="str">
        <f aca="false">IF(N287="","",_xlfn.IFNA(VLOOKUP(F287,TabelleFisse!$B$33:$C$34,2,0),1))</f>
        <v/>
      </c>
      <c r="W287" s="36" t="str">
        <f aca="false">IF(N287="","",_xlfn.IFNA(IF(VLOOKUP(CONCATENATE(N287," SI"),AC$10:AC$1203,1,0)=CONCATENATE(N287," SI"),"",1),1))</f>
        <v/>
      </c>
      <c r="Y287" s="36" t="str">
        <f aca="false">IF(OR(N287="",G287=""),"",_xlfn.IFNA(VLOOKUP(H287,TabelleFisse!$B$25:$C$29,2,0),1))</f>
        <v/>
      </c>
      <c r="Z287" s="36" t="str">
        <f aca="false">IF(AND(G287="",H287&lt;&gt;""),1,"")</f>
        <v/>
      </c>
      <c r="AA287" s="36" t="str">
        <f aca="false">IF(N287="","",IF(COUNTIF(AD$10:AD$1203,AD287)=1,1,""))</f>
        <v/>
      </c>
      <c r="AC287" s="37" t="str">
        <f aca="false">IF(N287="","",CONCATENATE(N287," ",F287))</f>
        <v/>
      </c>
      <c r="AD287" s="37" t="str">
        <f aca="false">IF(OR(N287="",CONCATENATE(G287,H287)=""),"",CONCATENATE(N287," ",G287))</f>
        <v/>
      </c>
      <c r="AE287" s="37" t="str">
        <f aca="false">IF(K287=1,CONCATENATE(N287," ",1),"")</f>
        <v/>
      </c>
    </row>
    <row r="288" customFormat="false" ht="32.25" hidden="false" customHeight="true" outlineLevel="0" collapsed="false">
      <c r="A288" s="21" t="str">
        <f aca="false">IF(J288="","",J288)</f>
        <v/>
      </c>
      <c r="B288" s="69"/>
      <c r="C288" s="44"/>
      <c r="D288" s="42"/>
      <c r="E288" s="42"/>
      <c r="F288" s="68"/>
      <c r="G288" s="42"/>
      <c r="H288" s="42"/>
      <c r="J288" s="20" t="str">
        <f aca="false">IF(AND(K288="",L288="",N288=""),"",IF(OR(K288=1,L288=1),"ERRORI / ANOMALIE","OK"))</f>
        <v/>
      </c>
      <c r="K288" s="20" t="str">
        <f aca="false">IF(N288="","",IF(SUM(Q288:AA288)&gt;0,1,""))</f>
        <v/>
      </c>
      <c r="L288" s="20" t="str">
        <f aca="false">IF(N288="","",IF(_xlfn.IFNA(VLOOKUP(CONCATENATE(N288," ",1),Lotti!AS$7:AT$601,2,0),1)=1,"",1))</f>
        <v/>
      </c>
      <c r="N288" s="36" t="str">
        <f aca="false">TRIM(B288)</f>
        <v/>
      </c>
      <c r="O288" s="36"/>
      <c r="P288" s="36" t="str">
        <f aca="false">IF(K288="","",1)</f>
        <v/>
      </c>
      <c r="Q288" s="36" t="str">
        <f aca="false">IF(N288="","",_xlfn.IFNA(VLOOKUP(N288,Lotti!C$7:D$1000,2,0),1))</f>
        <v/>
      </c>
      <c r="S288" s="36" t="str">
        <f aca="false">IF(N288="","",IF(OR(AND(E288="",LEN(TRIM(D288))&lt;&gt;11,LEN(TRIM(D288))&lt;&gt;16),AND(D288="",E288=""),AND(D288&lt;&gt;"",E288&lt;&gt;"")),1,""))</f>
        <v/>
      </c>
      <c r="U288" s="36" t="str">
        <f aca="false">IF(N288="","",IF(C288="",1,""))</f>
        <v/>
      </c>
      <c r="V288" s="36" t="str">
        <f aca="false">IF(N288="","",_xlfn.IFNA(VLOOKUP(F288,TabelleFisse!$B$33:$C$34,2,0),1))</f>
        <v/>
      </c>
      <c r="W288" s="36" t="str">
        <f aca="false">IF(N288="","",_xlfn.IFNA(IF(VLOOKUP(CONCATENATE(N288," SI"),AC$10:AC$1203,1,0)=CONCATENATE(N288," SI"),"",1),1))</f>
        <v/>
      </c>
      <c r="Y288" s="36" t="str">
        <f aca="false">IF(OR(N288="",G288=""),"",_xlfn.IFNA(VLOOKUP(H288,TabelleFisse!$B$25:$C$29,2,0),1))</f>
        <v/>
      </c>
      <c r="Z288" s="36" t="str">
        <f aca="false">IF(AND(G288="",H288&lt;&gt;""),1,"")</f>
        <v/>
      </c>
      <c r="AA288" s="36" t="str">
        <f aca="false">IF(N288="","",IF(COUNTIF(AD$10:AD$1203,AD288)=1,1,""))</f>
        <v/>
      </c>
      <c r="AC288" s="37" t="str">
        <f aca="false">IF(N288="","",CONCATENATE(N288," ",F288))</f>
        <v/>
      </c>
      <c r="AD288" s="37" t="str">
        <f aca="false">IF(OR(N288="",CONCATENATE(G288,H288)=""),"",CONCATENATE(N288," ",G288))</f>
        <v/>
      </c>
      <c r="AE288" s="37" t="str">
        <f aca="false">IF(K288=1,CONCATENATE(N288," ",1),"")</f>
        <v/>
      </c>
    </row>
    <row r="289" customFormat="false" ht="32.25" hidden="false" customHeight="true" outlineLevel="0" collapsed="false">
      <c r="A289" s="21" t="str">
        <f aca="false">IF(J289="","",J289)</f>
        <v/>
      </c>
      <c r="B289" s="69"/>
      <c r="C289" s="44"/>
      <c r="D289" s="42"/>
      <c r="E289" s="42"/>
      <c r="F289" s="68"/>
      <c r="G289" s="42"/>
      <c r="H289" s="42"/>
      <c r="J289" s="20" t="str">
        <f aca="false">IF(AND(K289="",L289="",N289=""),"",IF(OR(K289=1,L289=1),"ERRORI / ANOMALIE","OK"))</f>
        <v/>
      </c>
      <c r="K289" s="20" t="str">
        <f aca="false">IF(N289="","",IF(SUM(Q289:AA289)&gt;0,1,""))</f>
        <v/>
      </c>
      <c r="L289" s="20" t="str">
        <f aca="false">IF(N289="","",IF(_xlfn.IFNA(VLOOKUP(CONCATENATE(N289," ",1),Lotti!AS$7:AT$601,2,0),1)=1,"",1))</f>
        <v/>
      </c>
      <c r="N289" s="36" t="str">
        <f aca="false">TRIM(B289)</f>
        <v/>
      </c>
      <c r="O289" s="36"/>
      <c r="P289" s="36" t="str">
        <f aca="false">IF(K289="","",1)</f>
        <v/>
      </c>
      <c r="Q289" s="36" t="str">
        <f aca="false">IF(N289="","",_xlfn.IFNA(VLOOKUP(N289,Lotti!C$7:D$1000,2,0),1))</f>
        <v/>
      </c>
      <c r="S289" s="36" t="str">
        <f aca="false">IF(N289="","",IF(OR(AND(E289="",LEN(TRIM(D289))&lt;&gt;11,LEN(TRIM(D289))&lt;&gt;16),AND(D289="",E289=""),AND(D289&lt;&gt;"",E289&lt;&gt;"")),1,""))</f>
        <v/>
      </c>
      <c r="U289" s="36" t="str">
        <f aca="false">IF(N289="","",IF(C289="",1,""))</f>
        <v/>
      </c>
      <c r="V289" s="36" t="str">
        <f aca="false">IF(N289="","",_xlfn.IFNA(VLOOKUP(F289,TabelleFisse!$B$33:$C$34,2,0),1))</f>
        <v/>
      </c>
      <c r="W289" s="36" t="str">
        <f aca="false">IF(N289="","",_xlfn.IFNA(IF(VLOOKUP(CONCATENATE(N289," SI"),AC$10:AC$1203,1,0)=CONCATENATE(N289," SI"),"",1),1))</f>
        <v/>
      </c>
      <c r="Y289" s="36" t="str">
        <f aca="false">IF(OR(N289="",G289=""),"",_xlfn.IFNA(VLOOKUP(H289,TabelleFisse!$B$25:$C$29,2,0),1))</f>
        <v/>
      </c>
      <c r="Z289" s="36" t="str">
        <f aca="false">IF(AND(G289="",H289&lt;&gt;""),1,"")</f>
        <v/>
      </c>
      <c r="AA289" s="36" t="str">
        <f aca="false">IF(N289="","",IF(COUNTIF(AD$10:AD$1203,AD289)=1,1,""))</f>
        <v/>
      </c>
      <c r="AC289" s="37" t="str">
        <f aca="false">IF(N289="","",CONCATENATE(N289," ",F289))</f>
        <v/>
      </c>
      <c r="AD289" s="37" t="str">
        <f aca="false">IF(OR(N289="",CONCATENATE(G289,H289)=""),"",CONCATENATE(N289," ",G289))</f>
        <v/>
      </c>
      <c r="AE289" s="37" t="str">
        <f aca="false">IF(K289=1,CONCATENATE(N289," ",1),"")</f>
        <v/>
      </c>
    </row>
    <row r="290" customFormat="false" ht="32.25" hidden="false" customHeight="true" outlineLevel="0" collapsed="false">
      <c r="A290" s="21" t="str">
        <f aca="false">IF(J290="","",J290)</f>
        <v/>
      </c>
      <c r="B290" s="69"/>
      <c r="C290" s="44"/>
      <c r="D290" s="42"/>
      <c r="E290" s="42"/>
      <c r="F290" s="68"/>
      <c r="G290" s="42"/>
      <c r="H290" s="42"/>
      <c r="J290" s="20" t="str">
        <f aca="false">IF(AND(K290="",L290="",N290=""),"",IF(OR(K290=1,L290=1),"ERRORI / ANOMALIE","OK"))</f>
        <v/>
      </c>
      <c r="K290" s="20" t="str">
        <f aca="false">IF(N290="","",IF(SUM(Q290:AA290)&gt;0,1,""))</f>
        <v/>
      </c>
      <c r="L290" s="20" t="str">
        <f aca="false">IF(N290="","",IF(_xlfn.IFNA(VLOOKUP(CONCATENATE(N290," ",1),Lotti!AS$7:AT$601,2,0),1)=1,"",1))</f>
        <v/>
      </c>
      <c r="N290" s="36" t="str">
        <f aca="false">TRIM(B290)</f>
        <v/>
      </c>
      <c r="O290" s="36"/>
      <c r="P290" s="36" t="str">
        <f aca="false">IF(K290="","",1)</f>
        <v/>
      </c>
      <c r="Q290" s="36" t="str">
        <f aca="false">IF(N290="","",_xlfn.IFNA(VLOOKUP(N290,Lotti!C$7:D$1000,2,0),1))</f>
        <v/>
      </c>
      <c r="S290" s="36" t="str">
        <f aca="false">IF(N290="","",IF(OR(AND(E290="",LEN(TRIM(D290))&lt;&gt;11,LEN(TRIM(D290))&lt;&gt;16),AND(D290="",E290=""),AND(D290&lt;&gt;"",E290&lt;&gt;"")),1,""))</f>
        <v/>
      </c>
      <c r="U290" s="36" t="str">
        <f aca="false">IF(N290="","",IF(C290="",1,""))</f>
        <v/>
      </c>
      <c r="V290" s="36" t="str">
        <f aca="false">IF(N290="","",_xlfn.IFNA(VLOOKUP(F290,TabelleFisse!$B$33:$C$34,2,0),1))</f>
        <v/>
      </c>
      <c r="W290" s="36" t="str">
        <f aca="false">IF(N290="","",_xlfn.IFNA(IF(VLOOKUP(CONCATENATE(N290," SI"),AC$10:AC$1203,1,0)=CONCATENATE(N290," SI"),"",1),1))</f>
        <v/>
      </c>
      <c r="Y290" s="36" t="str">
        <f aca="false">IF(OR(N290="",G290=""),"",_xlfn.IFNA(VLOOKUP(H290,TabelleFisse!$B$25:$C$29,2,0),1))</f>
        <v/>
      </c>
      <c r="Z290" s="36" t="str">
        <f aca="false">IF(AND(G290="",H290&lt;&gt;""),1,"")</f>
        <v/>
      </c>
      <c r="AA290" s="36" t="str">
        <f aca="false">IF(N290="","",IF(COUNTIF(AD$10:AD$1203,AD290)=1,1,""))</f>
        <v/>
      </c>
      <c r="AC290" s="37" t="str">
        <f aca="false">IF(N290="","",CONCATENATE(N290," ",F290))</f>
        <v/>
      </c>
      <c r="AD290" s="37" t="str">
        <f aca="false">IF(OR(N290="",CONCATENATE(G290,H290)=""),"",CONCATENATE(N290," ",G290))</f>
        <v/>
      </c>
      <c r="AE290" s="37" t="str">
        <f aca="false">IF(K290=1,CONCATENATE(N290," ",1),"")</f>
        <v/>
      </c>
    </row>
    <row r="291" customFormat="false" ht="32.25" hidden="false" customHeight="true" outlineLevel="0" collapsed="false">
      <c r="A291" s="21" t="str">
        <f aca="false">IF(J291="","",J291)</f>
        <v/>
      </c>
      <c r="B291" s="69"/>
      <c r="C291" s="44"/>
      <c r="D291" s="42"/>
      <c r="E291" s="42"/>
      <c r="F291" s="68"/>
      <c r="G291" s="42"/>
      <c r="H291" s="42"/>
      <c r="J291" s="20" t="str">
        <f aca="false">IF(AND(K291="",L291="",N291=""),"",IF(OR(K291=1,L291=1),"ERRORI / ANOMALIE","OK"))</f>
        <v/>
      </c>
      <c r="K291" s="20" t="str">
        <f aca="false">IF(N291="","",IF(SUM(Q291:AA291)&gt;0,1,""))</f>
        <v/>
      </c>
      <c r="L291" s="20" t="str">
        <f aca="false">IF(N291="","",IF(_xlfn.IFNA(VLOOKUP(CONCATENATE(N291," ",1),Lotti!AS$7:AT$601,2,0),1)=1,"",1))</f>
        <v/>
      </c>
      <c r="N291" s="36" t="str">
        <f aca="false">TRIM(B291)</f>
        <v/>
      </c>
      <c r="O291" s="36"/>
      <c r="P291" s="36" t="str">
        <f aca="false">IF(K291="","",1)</f>
        <v/>
      </c>
      <c r="Q291" s="36" t="str">
        <f aca="false">IF(N291="","",_xlfn.IFNA(VLOOKUP(N291,Lotti!C$7:D$1000,2,0),1))</f>
        <v/>
      </c>
      <c r="S291" s="36" t="str">
        <f aca="false">IF(N291="","",IF(OR(AND(E291="",LEN(TRIM(D291))&lt;&gt;11,LEN(TRIM(D291))&lt;&gt;16),AND(D291="",E291=""),AND(D291&lt;&gt;"",E291&lt;&gt;"")),1,""))</f>
        <v/>
      </c>
      <c r="U291" s="36" t="str">
        <f aca="false">IF(N291="","",IF(C291="",1,""))</f>
        <v/>
      </c>
      <c r="V291" s="36" t="str">
        <f aca="false">IF(N291="","",_xlfn.IFNA(VLOOKUP(F291,TabelleFisse!$B$33:$C$34,2,0),1))</f>
        <v/>
      </c>
      <c r="W291" s="36" t="str">
        <f aca="false">IF(N291="","",_xlfn.IFNA(IF(VLOOKUP(CONCATENATE(N291," SI"),AC$10:AC$1203,1,0)=CONCATENATE(N291," SI"),"",1),1))</f>
        <v/>
      </c>
      <c r="Y291" s="36" t="str">
        <f aca="false">IF(OR(N291="",G291=""),"",_xlfn.IFNA(VLOOKUP(H291,TabelleFisse!$B$25:$C$29,2,0),1))</f>
        <v/>
      </c>
      <c r="Z291" s="36" t="str">
        <f aca="false">IF(AND(G291="",H291&lt;&gt;""),1,"")</f>
        <v/>
      </c>
      <c r="AA291" s="36" t="str">
        <f aca="false">IF(N291="","",IF(COUNTIF(AD$10:AD$1203,AD291)=1,1,""))</f>
        <v/>
      </c>
      <c r="AC291" s="37" t="str">
        <f aca="false">IF(N291="","",CONCATENATE(N291," ",F291))</f>
        <v/>
      </c>
      <c r="AD291" s="37" t="str">
        <f aca="false">IF(OR(N291="",CONCATENATE(G291,H291)=""),"",CONCATENATE(N291," ",G291))</f>
        <v/>
      </c>
      <c r="AE291" s="37" t="str">
        <f aca="false">IF(K291=1,CONCATENATE(N291," ",1),"")</f>
        <v/>
      </c>
    </row>
    <row r="292" customFormat="false" ht="32.25" hidden="false" customHeight="true" outlineLevel="0" collapsed="false">
      <c r="A292" s="21" t="str">
        <f aca="false">IF(J292="","",J292)</f>
        <v/>
      </c>
      <c r="B292" s="69"/>
      <c r="C292" s="44"/>
      <c r="D292" s="42"/>
      <c r="E292" s="42"/>
      <c r="F292" s="68"/>
      <c r="G292" s="42"/>
      <c r="H292" s="42"/>
      <c r="J292" s="20" t="str">
        <f aca="false">IF(AND(K292="",L292="",N292=""),"",IF(OR(K292=1,L292=1),"ERRORI / ANOMALIE","OK"))</f>
        <v/>
      </c>
      <c r="K292" s="20" t="str">
        <f aca="false">IF(N292="","",IF(SUM(Q292:AA292)&gt;0,1,""))</f>
        <v/>
      </c>
      <c r="L292" s="20" t="str">
        <f aca="false">IF(N292="","",IF(_xlfn.IFNA(VLOOKUP(CONCATENATE(N292," ",1),Lotti!AS$7:AT$601,2,0),1)=1,"",1))</f>
        <v/>
      </c>
      <c r="N292" s="36" t="str">
        <f aca="false">TRIM(B292)</f>
        <v/>
      </c>
      <c r="O292" s="36"/>
      <c r="P292" s="36" t="str">
        <f aca="false">IF(K292="","",1)</f>
        <v/>
      </c>
      <c r="Q292" s="36" t="str">
        <f aca="false">IF(N292="","",_xlfn.IFNA(VLOOKUP(N292,Lotti!C$7:D$1000,2,0),1))</f>
        <v/>
      </c>
      <c r="S292" s="36" t="str">
        <f aca="false">IF(N292="","",IF(OR(AND(E292="",LEN(TRIM(D292))&lt;&gt;11,LEN(TRIM(D292))&lt;&gt;16),AND(D292="",E292=""),AND(D292&lt;&gt;"",E292&lt;&gt;"")),1,""))</f>
        <v/>
      </c>
      <c r="U292" s="36" t="str">
        <f aca="false">IF(N292="","",IF(C292="",1,""))</f>
        <v/>
      </c>
      <c r="V292" s="36" t="str">
        <f aca="false">IF(N292="","",_xlfn.IFNA(VLOOKUP(F292,TabelleFisse!$B$33:$C$34,2,0),1))</f>
        <v/>
      </c>
      <c r="W292" s="36" t="str">
        <f aca="false">IF(N292="","",_xlfn.IFNA(IF(VLOOKUP(CONCATENATE(N292," SI"),AC$10:AC$1203,1,0)=CONCATENATE(N292," SI"),"",1),1))</f>
        <v/>
      </c>
      <c r="Y292" s="36" t="str">
        <f aca="false">IF(OR(N292="",G292=""),"",_xlfn.IFNA(VLOOKUP(H292,TabelleFisse!$B$25:$C$29,2,0),1))</f>
        <v/>
      </c>
      <c r="Z292" s="36" t="str">
        <f aca="false">IF(AND(G292="",H292&lt;&gt;""),1,"")</f>
        <v/>
      </c>
      <c r="AA292" s="36" t="str">
        <f aca="false">IF(N292="","",IF(COUNTIF(AD$10:AD$1203,AD292)=1,1,""))</f>
        <v/>
      </c>
      <c r="AC292" s="37" t="str">
        <f aca="false">IF(N292="","",CONCATENATE(N292," ",F292))</f>
        <v/>
      </c>
      <c r="AD292" s="37" t="str">
        <f aca="false">IF(OR(N292="",CONCATENATE(G292,H292)=""),"",CONCATENATE(N292," ",G292))</f>
        <v/>
      </c>
      <c r="AE292" s="37" t="str">
        <f aca="false">IF(K292=1,CONCATENATE(N292," ",1),"")</f>
        <v/>
      </c>
    </row>
    <row r="293" customFormat="false" ht="32.25" hidden="false" customHeight="true" outlineLevel="0" collapsed="false">
      <c r="A293" s="21" t="str">
        <f aca="false">IF(J293="","",J293)</f>
        <v/>
      </c>
      <c r="B293" s="69"/>
      <c r="C293" s="44"/>
      <c r="D293" s="42"/>
      <c r="E293" s="42"/>
      <c r="F293" s="68"/>
      <c r="G293" s="42"/>
      <c r="H293" s="42"/>
      <c r="J293" s="20" t="str">
        <f aca="false">IF(AND(K293="",L293="",N293=""),"",IF(OR(K293=1,L293=1),"ERRORI / ANOMALIE","OK"))</f>
        <v/>
      </c>
      <c r="K293" s="20" t="str">
        <f aca="false">IF(N293="","",IF(SUM(Q293:AA293)&gt;0,1,""))</f>
        <v/>
      </c>
      <c r="L293" s="20" t="str">
        <f aca="false">IF(N293="","",IF(_xlfn.IFNA(VLOOKUP(CONCATENATE(N293," ",1),Lotti!AS$7:AT$601,2,0),1)=1,"",1))</f>
        <v/>
      </c>
      <c r="N293" s="36" t="str">
        <f aca="false">TRIM(B293)</f>
        <v/>
      </c>
      <c r="O293" s="36"/>
      <c r="P293" s="36" t="str">
        <f aca="false">IF(K293="","",1)</f>
        <v/>
      </c>
      <c r="Q293" s="36" t="str">
        <f aca="false">IF(N293="","",_xlfn.IFNA(VLOOKUP(N293,Lotti!C$7:D$1000,2,0),1))</f>
        <v/>
      </c>
      <c r="S293" s="36" t="str">
        <f aca="false">IF(N293="","",IF(OR(AND(E293="",LEN(TRIM(D293))&lt;&gt;11,LEN(TRIM(D293))&lt;&gt;16),AND(D293="",E293=""),AND(D293&lt;&gt;"",E293&lt;&gt;"")),1,""))</f>
        <v/>
      </c>
      <c r="U293" s="36" t="str">
        <f aca="false">IF(N293="","",IF(C293="",1,""))</f>
        <v/>
      </c>
      <c r="V293" s="36" t="str">
        <f aca="false">IF(N293="","",_xlfn.IFNA(VLOOKUP(F293,TabelleFisse!$B$33:$C$34,2,0),1))</f>
        <v/>
      </c>
      <c r="W293" s="36" t="str">
        <f aca="false">IF(N293="","",_xlfn.IFNA(IF(VLOOKUP(CONCATENATE(N293," SI"),AC$10:AC$1203,1,0)=CONCATENATE(N293," SI"),"",1),1))</f>
        <v/>
      </c>
      <c r="Y293" s="36" t="str">
        <f aca="false">IF(OR(N293="",G293=""),"",_xlfn.IFNA(VLOOKUP(H293,TabelleFisse!$B$25:$C$29,2,0),1))</f>
        <v/>
      </c>
      <c r="Z293" s="36" t="str">
        <f aca="false">IF(AND(G293="",H293&lt;&gt;""),1,"")</f>
        <v/>
      </c>
      <c r="AA293" s="36" t="str">
        <f aca="false">IF(N293="","",IF(COUNTIF(AD$10:AD$1203,AD293)=1,1,""))</f>
        <v/>
      </c>
      <c r="AC293" s="37" t="str">
        <f aca="false">IF(N293="","",CONCATENATE(N293," ",F293))</f>
        <v/>
      </c>
      <c r="AD293" s="37" t="str">
        <f aca="false">IF(OR(N293="",CONCATENATE(G293,H293)=""),"",CONCATENATE(N293," ",G293))</f>
        <v/>
      </c>
      <c r="AE293" s="37" t="str">
        <f aca="false">IF(K293=1,CONCATENATE(N293," ",1),"")</f>
        <v/>
      </c>
    </row>
    <row r="294" customFormat="false" ht="32.25" hidden="false" customHeight="true" outlineLevel="0" collapsed="false">
      <c r="A294" s="21" t="str">
        <f aca="false">IF(J294="","",J294)</f>
        <v/>
      </c>
      <c r="B294" s="69"/>
      <c r="C294" s="44"/>
      <c r="D294" s="42"/>
      <c r="E294" s="42"/>
      <c r="F294" s="68"/>
      <c r="G294" s="42"/>
      <c r="H294" s="42"/>
      <c r="J294" s="20" t="str">
        <f aca="false">IF(AND(K294="",L294="",N294=""),"",IF(OR(K294=1,L294=1),"ERRORI / ANOMALIE","OK"))</f>
        <v/>
      </c>
      <c r="K294" s="20" t="str">
        <f aca="false">IF(N294="","",IF(SUM(Q294:AA294)&gt;0,1,""))</f>
        <v/>
      </c>
      <c r="L294" s="20" t="str">
        <f aca="false">IF(N294="","",IF(_xlfn.IFNA(VLOOKUP(CONCATENATE(N294," ",1),Lotti!AS$7:AT$601,2,0),1)=1,"",1))</f>
        <v/>
      </c>
      <c r="N294" s="36" t="str">
        <f aca="false">TRIM(B294)</f>
        <v/>
      </c>
      <c r="O294" s="36"/>
      <c r="P294" s="36" t="str">
        <f aca="false">IF(K294="","",1)</f>
        <v/>
      </c>
      <c r="Q294" s="36" t="str">
        <f aca="false">IF(N294="","",_xlfn.IFNA(VLOOKUP(N294,Lotti!C$7:D$1000,2,0),1))</f>
        <v/>
      </c>
      <c r="S294" s="36" t="str">
        <f aca="false">IF(N294="","",IF(OR(AND(E294="",LEN(TRIM(D294))&lt;&gt;11,LEN(TRIM(D294))&lt;&gt;16),AND(D294="",E294=""),AND(D294&lt;&gt;"",E294&lt;&gt;"")),1,""))</f>
        <v/>
      </c>
      <c r="U294" s="36" t="str">
        <f aca="false">IF(N294="","",IF(C294="",1,""))</f>
        <v/>
      </c>
      <c r="V294" s="36" t="str">
        <f aca="false">IF(N294="","",_xlfn.IFNA(VLOOKUP(F294,TabelleFisse!$B$33:$C$34,2,0),1))</f>
        <v/>
      </c>
      <c r="W294" s="36" t="str">
        <f aca="false">IF(N294="","",_xlfn.IFNA(IF(VLOOKUP(CONCATENATE(N294," SI"),AC$10:AC$1203,1,0)=CONCATENATE(N294," SI"),"",1),1))</f>
        <v/>
      </c>
      <c r="Y294" s="36" t="str">
        <f aca="false">IF(OR(N294="",G294=""),"",_xlfn.IFNA(VLOOKUP(H294,TabelleFisse!$B$25:$C$29,2,0),1))</f>
        <v/>
      </c>
      <c r="Z294" s="36" t="str">
        <f aca="false">IF(AND(G294="",H294&lt;&gt;""),1,"")</f>
        <v/>
      </c>
      <c r="AA294" s="36" t="str">
        <f aca="false">IF(N294="","",IF(COUNTIF(AD$10:AD$1203,AD294)=1,1,""))</f>
        <v/>
      </c>
      <c r="AC294" s="37" t="str">
        <f aca="false">IF(N294="","",CONCATENATE(N294," ",F294))</f>
        <v/>
      </c>
      <c r="AD294" s="37" t="str">
        <f aca="false">IF(OR(N294="",CONCATENATE(G294,H294)=""),"",CONCATENATE(N294," ",G294))</f>
        <v/>
      </c>
      <c r="AE294" s="37" t="str">
        <f aca="false">IF(K294=1,CONCATENATE(N294," ",1),"")</f>
        <v/>
      </c>
    </row>
    <row r="295" customFormat="false" ht="32.25" hidden="false" customHeight="true" outlineLevel="0" collapsed="false">
      <c r="A295" s="21" t="str">
        <f aca="false">IF(J295="","",J295)</f>
        <v/>
      </c>
      <c r="B295" s="69"/>
      <c r="C295" s="44"/>
      <c r="D295" s="42"/>
      <c r="E295" s="42"/>
      <c r="F295" s="68"/>
      <c r="G295" s="42"/>
      <c r="H295" s="42"/>
      <c r="J295" s="20" t="str">
        <f aca="false">IF(AND(K295="",L295="",N295=""),"",IF(OR(K295=1,L295=1),"ERRORI / ANOMALIE","OK"))</f>
        <v/>
      </c>
      <c r="K295" s="20" t="str">
        <f aca="false">IF(N295="","",IF(SUM(Q295:AA295)&gt;0,1,""))</f>
        <v/>
      </c>
      <c r="L295" s="20" t="str">
        <f aca="false">IF(N295="","",IF(_xlfn.IFNA(VLOOKUP(CONCATENATE(N295," ",1),Lotti!AS$7:AT$601,2,0),1)=1,"",1))</f>
        <v/>
      </c>
      <c r="N295" s="36" t="str">
        <f aca="false">TRIM(B295)</f>
        <v/>
      </c>
      <c r="O295" s="36"/>
      <c r="P295" s="36" t="str">
        <f aca="false">IF(K295="","",1)</f>
        <v/>
      </c>
      <c r="Q295" s="36" t="str">
        <f aca="false">IF(N295="","",_xlfn.IFNA(VLOOKUP(N295,Lotti!C$7:D$1000,2,0),1))</f>
        <v/>
      </c>
      <c r="S295" s="36" t="str">
        <f aca="false">IF(N295="","",IF(OR(AND(E295="",LEN(TRIM(D295))&lt;&gt;11,LEN(TRIM(D295))&lt;&gt;16),AND(D295="",E295=""),AND(D295&lt;&gt;"",E295&lt;&gt;"")),1,""))</f>
        <v/>
      </c>
      <c r="U295" s="36" t="str">
        <f aca="false">IF(N295="","",IF(C295="",1,""))</f>
        <v/>
      </c>
      <c r="V295" s="36" t="str">
        <f aca="false">IF(N295="","",_xlfn.IFNA(VLOOKUP(F295,TabelleFisse!$B$33:$C$34,2,0),1))</f>
        <v/>
      </c>
      <c r="W295" s="36" t="str">
        <f aca="false">IF(N295="","",_xlfn.IFNA(IF(VLOOKUP(CONCATENATE(N295," SI"),AC$10:AC$1203,1,0)=CONCATENATE(N295," SI"),"",1),1))</f>
        <v/>
      </c>
      <c r="Y295" s="36" t="str">
        <f aca="false">IF(OR(N295="",G295=""),"",_xlfn.IFNA(VLOOKUP(H295,TabelleFisse!$B$25:$C$29,2,0),1))</f>
        <v/>
      </c>
      <c r="Z295" s="36" t="str">
        <f aca="false">IF(AND(G295="",H295&lt;&gt;""),1,"")</f>
        <v/>
      </c>
      <c r="AA295" s="36" t="str">
        <f aca="false">IF(N295="","",IF(COUNTIF(AD$10:AD$1203,AD295)=1,1,""))</f>
        <v/>
      </c>
      <c r="AC295" s="37" t="str">
        <f aca="false">IF(N295="","",CONCATENATE(N295," ",F295))</f>
        <v/>
      </c>
      <c r="AD295" s="37" t="str">
        <f aca="false">IF(OR(N295="",CONCATENATE(G295,H295)=""),"",CONCATENATE(N295," ",G295))</f>
        <v/>
      </c>
      <c r="AE295" s="37" t="str">
        <f aca="false">IF(K295=1,CONCATENATE(N295," ",1),"")</f>
        <v/>
      </c>
    </row>
    <row r="296" customFormat="false" ht="32.25" hidden="false" customHeight="true" outlineLevel="0" collapsed="false">
      <c r="A296" s="21" t="str">
        <f aca="false">IF(J296="","",J296)</f>
        <v/>
      </c>
      <c r="B296" s="69"/>
      <c r="C296" s="44"/>
      <c r="D296" s="42"/>
      <c r="E296" s="42"/>
      <c r="F296" s="68"/>
      <c r="G296" s="42"/>
      <c r="H296" s="42"/>
      <c r="J296" s="20" t="str">
        <f aca="false">IF(AND(K296="",L296="",N296=""),"",IF(OR(K296=1,L296=1),"ERRORI / ANOMALIE","OK"))</f>
        <v/>
      </c>
      <c r="K296" s="20" t="str">
        <f aca="false">IF(N296="","",IF(SUM(Q296:AA296)&gt;0,1,""))</f>
        <v/>
      </c>
      <c r="L296" s="20" t="str">
        <f aca="false">IF(N296="","",IF(_xlfn.IFNA(VLOOKUP(CONCATENATE(N296," ",1),Lotti!AS$7:AT$601,2,0),1)=1,"",1))</f>
        <v/>
      </c>
      <c r="N296" s="36" t="str">
        <f aca="false">TRIM(B296)</f>
        <v/>
      </c>
      <c r="O296" s="36"/>
      <c r="P296" s="36" t="str">
        <f aca="false">IF(K296="","",1)</f>
        <v/>
      </c>
      <c r="Q296" s="36" t="str">
        <f aca="false">IF(N296="","",_xlfn.IFNA(VLOOKUP(N296,Lotti!C$7:D$1000,2,0),1))</f>
        <v/>
      </c>
      <c r="S296" s="36" t="str">
        <f aca="false">IF(N296="","",IF(OR(AND(E296="",LEN(TRIM(D296))&lt;&gt;11,LEN(TRIM(D296))&lt;&gt;16),AND(D296="",E296=""),AND(D296&lt;&gt;"",E296&lt;&gt;"")),1,""))</f>
        <v/>
      </c>
      <c r="U296" s="36" t="str">
        <f aca="false">IF(N296="","",IF(C296="",1,""))</f>
        <v/>
      </c>
      <c r="V296" s="36" t="str">
        <f aca="false">IF(N296="","",_xlfn.IFNA(VLOOKUP(F296,TabelleFisse!$B$33:$C$34,2,0),1))</f>
        <v/>
      </c>
      <c r="W296" s="36" t="str">
        <f aca="false">IF(N296="","",_xlfn.IFNA(IF(VLOOKUP(CONCATENATE(N296," SI"),AC$10:AC$1203,1,0)=CONCATENATE(N296," SI"),"",1),1))</f>
        <v/>
      </c>
      <c r="Y296" s="36" t="str">
        <f aca="false">IF(OR(N296="",G296=""),"",_xlfn.IFNA(VLOOKUP(H296,TabelleFisse!$B$25:$C$29,2,0),1))</f>
        <v/>
      </c>
      <c r="Z296" s="36" t="str">
        <f aca="false">IF(AND(G296="",H296&lt;&gt;""),1,"")</f>
        <v/>
      </c>
      <c r="AA296" s="36" t="str">
        <f aca="false">IF(N296="","",IF(COUNTIF(AD$10:AD$1203,AD296)=1,1,""))</f>
        <v/>
      </c>
      <c r="AC296" s="37" t="str">
        <f aca="false">IF(N296="","",CONCATENATE(N296," ",F296))</f>
        <v/>
      </c>
      <c r="AD296" s="37" t="str">
        <f aca="false">IF(OR(N296="",CONCATENATE(G296,H296)=""),"",CONCATENATE(N296," ",G296))</f>
        <v/>
      </c>
      <c r="AE296" s="37" t="str">
        <f aca="false">IF(K296=1,CONCATENATE(N296," ",1),"")</f>
        <v/>
      </c>
    </row>
    <row r="297" customFormat="false" ht="32.25" hidden="false" customHeight="true" outlineLevel="0" collapsed="false">
      <c r="A297" s="21" t="str">
        <f aca="false">IF(J297="","",J297)</f>
        <v/>
      </c>
      <c r="B297" s="69"/>
      <c r="C297" s="44"/>
      <c r="D297" s="42"/>
      <c r="E297" s="42"/>
      <c r="F297" s="68"/>
      <c r="G297" s="42"/>
      <c r="H297" s="42"/>
      <c r="J297" s="20" t="str">
        <f aca="false">IF(AND(K297="",L297="",N297=""),"",IF(OR(K297=1,L297=1),"ERRORI / ANOMALIE","OK"))</f>
        <v/>
      </c>
      <c r="K297" s="20" t="str">
        <f aca="false">IF(N297="","",IF(SUM(Q297:AA297)&gt;0,1,""))</f>
        <v/>
      </c>
      <c r="L297" s="20" t="str">
        <f aca="false">IF(N297="","",IF(_xlfn.IFNA(VLOOKUP(CONCATENATE(N297," ",1),Lotti!AS$7:AT$601,2,0),1)=1,"",1))</f>
        <v/>
      </c>
      <c r="N297" s="36" t="str">
        <f aca="false">TRIM(B297)</f>
        <v/>
      </c>
      <c r="O297" s="36"/>
      <c r="P297" s="36" t="str">
        <f aca="false">IF(K297="","",1)</f>
        <v/>
      </c>
      <c r="Q297" s="36" t="str">
        <f aca="false">IF(N297="","",_xlfn.IFNA(VLOOKUP(N297,Lotti!C$7:D$1000,2,0),1))</f>
        <v/>
      </c>
      <c r="S297" s="36" t="str">
        <f aca="false">IF(N297="","",IF(OR(AND(E297="",LEN(TRIM(D297))&lt;&gt;11,LEN(TRIM(D297))&lt;&gt;16),AND(D297="",E297=""),AND(D297&lt;&gt;"",E297&lt;&gt;"")),1,""))</f>
        <v/>
      </c>
      <c r="U297" s="36" t="str">
        <f aca="false">IF(N297="","",IF(C297="",1,""))</f>
        <v/>
      </c>
      <c r="V297" s="36" t="str">
        <f aca="false">IF(N297="","",_xlfn.IFNA(VLOOKUP(F297,TabelleFisse!$B$33:$C$34,2,0),1))</f>
        <v/>
      </c>
      <c r="W297" s="36" t="str">
        <f aca="false">IF(N297="","",_xlfn.IFNA(IF(VLOOKUP(CONCATENATE(N297," SI"),AC$10:AC$1203,1,0)=CONCATENATE(N297," SI"),"",1),1))</f>
        <v/>
      </c>
      <c r="Y297" s="36" t="str">
        <f aca="false">IF(OR(N297="",G297=""),"",_xlfn.IFNA(VLOOKUP(H297,TabelleFisse!$B$25:$C$29,2,0),1))</f>
        <v/>
      </c>
      <c r="Z297" s="36" t="str">
        <f aca="false">IF(AND(G297="",H297&lt;&gt;""),1,"")</f>
        <v/>
      </c>
      <c r="AA297" s="36" t="str">
        <f aca="false">IF(N297="","",IF(COUNTIF(AD$10:AD$1203,AD297)=1,1,""))</f>
        <v/>
      </c>
      <c r="AC297" s="37" t="str">
        <f aca="false">IF(N297="","",CONCATENATE(N297," ",F297))</f>
        <v/>
      </c>
      <c r="AD297" s="37" t="str">
        <f aca="false">IF(OR(N297="",CONCATENATE(G297,H297)=""),"",CONCATENATE(N297," ",G297))</f>
        <v/>
      </c>
      <c r="AE297" s="37" t="str">
        <f aca="false">IF(K297=1,CONCATENATE(N297," ",1),"")</f>
        <v/>
      </c>
    </row>
    <row r="298" customFormat="false" ht="32.25" hidden="false" customHeight="true" outlineLevel="0" collapsed="false">
      <c r="A298" s="21" t="str">
        <f aca="false">IF(J298="","",J298)</f>
        <v/>
      </c>
      <c r="B298" s="69"/>
      <c r="C298" s="44"/>
      <c r="D298" s="42"/>
      <c r="E298" s="42"/>
      <c r="F298" s="68"/>
      <c r="G298" s="42"/>
      <c r="H298" s="42"/>
      <c r="J298" s="20" t="str">
        <f aca="false">IF(AND(K298="",L298="",N298=""),"",IF(OR(K298=1,L298=1),"ERRORI / ANOMALIE","OK"))</f>
        <v/>
      </c>
      <c r="K298" s="20" t="str">
        <f aca="false">IF(N298="","",IF(SUM(Q298:AA298)&gt;0,1,""))</f>
        <v/>
      </c>
      <c r="L298" s="20" t="str">
        <f aca="false">IF(N298="","",IF(_xlfn.IFNA(VLOOKUP(CONCATENATE(N298," ",1),Lotti!AS$7:AT$601,2,0),1)=1,"",1))</f>
        <v/>
      </c>
      <c r="N298" s="36" t="str">
        <f aca="false">TRIM(B298)</f>
        <v/>
      </c>
      <c r="O298" s="36"/>
      <c r="P298" s="36" t="str">
        <f aca="false">IF(K298="","",1)</f>
        <v/>
      </c>
      <c r="Q298" s="36" t="str">
        <f aca="false">IF(N298="","",_xlfn.IFNA(VLOOKUP(N298,Lotti!C$7:D$1000,2,0),1))</f>
        <v/>
      </c>
      <c r="S298" s="36" t="str">
        <f aca="false">IF(N298="","",IF(OR(AND(E298="",LEN(TRIM(D298))&lt;&gt;11,LEN(TRIM(D298))&lt;&gt;16),AND(D298="",E298=""),AND(D298&lt;&gt;"",E298&lt;&gt;"")),1,""))</f>
        <v/>
      </c>
      <c r="U298" s="36" t="str">
        <f aca="false">IF(N298="","",IF(C298="",1,""))</f>
        <v/>
      </c>
      <c r="V298" s="36" t="str">
        <f aca="false">IF(N298="","",_xlfn.IFNA(VLOOKUP(F298,TabelleFisse!$B$33:$C$34,2,0),1))</f>
        <v/>
      </c>
      <c r="W298" s="36" t="str">
        <f aca="false">IF(N298="","",_xlfn.IFNA(IF(VLOOKUP(CONCATENATE(N298," SI"),AC$10:AC$1203,1,0)=CONCATENATE(N298," SI"),"",1),1))</f>
        <v/>
      </c>
      <c r="Y298" s="36" t="str">
        <f aca="false">IF(OR(N298="",G298=""),"",_xlfn.IFNA(VLOOKUP(H298,TabelleFisse!$B$25:$C$29,2,0),1))</f>
        <v/>
      </c>
      <c r="Z298" s="36" t="str">
        <f aca="false">IF(AND(G298="",H298&lt;&gt;""),1,"")</f>
        <v/>
      </c>
      <c r="AA298" s="36" t="str">
        <f aca="false">IF(N298="","",IF(COUNTIF(AD$10:AD$1203,AD298)=1,1,""))</f>
        <v/>
      </c>
      <c r="AC298" s="37" t="str">
        <f aca="false">IF(N298="","",CONCATENATE(N298," ",F298))</f>
        <v/>
      </c>
      <c r="AD298" s="37" t="str">
        <f aca="false">IF(OR(N298="",CONCATENATE(G298,H298)=""),"",CONCATENATE(N298," ",G298))</f>
        <v/>
      </c>
      <c r="AE298" s="37" t="str">
        <f aca="false">IF(K298=1,CONCATENATE(N298," ",1),"")</f>
        <v/>
      </c>
    </row>
    <row r="299" customFormat="false" ht="32.25" hidden="false" customHeight="true" outlineLevel="0" collapsed="false">
      <c r="A299" s="21" t="str">
        <f aca="false">IF(J299="","",J299)</f>
        <v/>
      </c>
      <c r="B299" s="69"/>
      <c r="C299" s="44"/>
      <c r="D299" s="42"/>
      <c r="E299" s="42"/>
      <c r="F299" s="68"/>
      <c r="G299" s="42"/>
      <c r="H299" s="42"/>
      <c r="J299" s="20" t="str">
        <f aca="false">IF(AND(K299="",L299="",N299=""),"",IF(OR(K299=1,L299=1),"ERRORI / ANOMALIE","OK"))</f>
        <v/>
      </c>
      <c r="K299" s="20" t="str">
        <f aca="false">IF(N299="","",IF(SUM(Q299:AA299)&gt;0,1,""))</f>
        <v/>
      </c>
      <c r="L299" s="20" t="str">
        <f aca="false">IF(N299="","",IF(_xlfn.IFNA(VLOOKUP(CONCATENATE(N299," ",1),Lotti!AS$7:AT$601,2,0),1)=1,"",1))</f>
        <v/>
      </c>
      <c r="N299" s="36" t="str">
        <f aca="false">TRIM(B299)</f>
        <v/>
      </c>
      <c r="O299" s="36"/>
      <c r="P299" s="36" t="str">
        <f aca="false">IF(K299="","",1)</f>
        <v/>
      </c>
      <c r="Q299" s="36" t="str">
        <f aca="false">IF(N299="","",_xlfn.IFNA(VLOOKUP(N299,Lotti!C$7:D$1000,2,0),1))</f>
        <v/>
      </c>
      <c r="S299" s="36" t="str">
        <f aca="false">IF(N299="","",IF(OR(AND(E299="",LEN(TRIM(D299))&lt;&gt;11,LEN(TRIM(D299))&lt;&gt;16),AND(D299="",E299=""),AND(D299&lt;&gt;"",E299&lt;&gt;"")),1,""))</f>
        <v/>
      </c>
      <c r="U299" s="36" t="str">
        <f aca="false">IF(N299="","",IF(C299="",1,""))</f>
        <v/>
      </c>
      <c r="V299" s="36" t="str">
        <f aca="false">IF(N299="","",_xlfn.IFNA(VLOOKUP(F299,TabelleFisse!$B$33:$C$34,2,0),1))</f>
        <v/>
      </c>
      <c r="W299" s="36" t="str">
        <f aca="false">IF(N299="","",_xlfn.IFNA(IF(VLOOKUP(CONCATENATE(N299," SI"),AC$10:AC$1203,1,0)=CONCATENATE(N299," SI"),"",1),1))</f>
        <v/>
      </c>
      <c r="Y299" s="36" t="str">
        <f aca="false">IF(OR(N299="",G299=""),"",_xlfn.IFNA(VLOOKUP(H299,TabelleFisse!$B$25:$C$29,2,0),1))</f>
        <v/>
      </c>
      <c r="Z299" s="36" t="str">
        <f aca="false">IF(AND(G299="",H299&lt;&gt;""),1,"")</f>
        <v/>
      </c>
      <c r="AA299" s="36" t="str">
        <f aca="false">IF(N299="","",IF(COUNTIF(AD$10:AD$1203,AD299)=1,1,""))</f>
        <v/>
      </c>
      <c r="AC299" s="37" t="str">
        <f aca="false">IF(N299="","",CONCATENATE(N299," ",F299))</f>
        <v/>
      </c>
      <c r="AD299" s="37" t="str">
        <f aca="false">IF(OR(N299="",CONCATENATE(G299,H299)=""),"",CONCATENATE(N299," ",G299))</f>
        <v/>
      </c>
      <c r="AE299" s="37" t="str">
        <f aca="false">IF(K299=1,CONCATENATE(N299," ",1),"")</f>
        <v/>
      </c>
    </row>
    <row r="300" customFormat="false" ht="32.25" hidden="false" customHeight="true" outlineLevel="0" collapsed="false">
      <c r="A300" s="21" t="str">
        <f aca="false">IF(J300="","",J300)</f>
        <v/>
      </c>
      <c r="B300" s="69"/>
      <c r="C300" s="44"/>
      <c r="D300" s="42"/>
      <c r="E300" s="42"/>
      <c r="F300" s="68"/>
      <c r="G300" s="42"/>
      <c r="H300" s="42"/>
      <c r="J300" s="20" t="str">
        <f aca="false">IF(AND(K300="",L300="",N300=""),"",IF(OR(K300=1,L300=1),"ERRORI / ANOMALIE","OK"))</f>
        <v/>
      </c>
      <c r="K300" s="20" t="str">
        <f aca="false">IF(N300="","",IF(SUM(Q300:AA300)&gt;0,1,""))</f>
        <v/>
      </c>
      <c r="L300" s="20" t="str">
        <f aca="false">IF(N300="","",IF(_xlfn.IFNA(VLOOKUP(CONCATENATE(N300," ",1),Lotti!AS$7:AT$601,2,0),1)=1,"",1))</f>
        <v/>
      </c>
      <c r="N300" s="36" t="str">
        <f aca="false">TRIM(B300)</f>
        <v/>
      </c>
      <c r="O300" s="36"/>
      <c r="P300" s="36" t="str">
        <f aca="false">IF(K300="","",1)</f>
        <v/>
      </c>
      <c r="Q300" s="36" t="str">
        <f aca="false">IF(N300="","",_xlfn.IFNA(VLOOKUP(N300,Lotti!C$7:D$1000,2,0),1))</f>
        <v/>
      </c>
      <c r="S300" s="36" t="str">
        <f aca="false">IF(N300="","",IF(OR(AND(E300="",LEN(TRIM(D300))&lt;&gt;11,LEN(TRIM(D300))&lt;&gt;16),AND(D300="",E300=""),AND(D300&lt;&gt;"",E300&lt;&gt;"")),1,""))</f>
        <v/>
      </c>
      <c r="U300" s="36" t="str">
        <f aca="false">IF(N300="","",IF(C300="",1,""))</f>
        <v/>
      </c>
      <c r="V300" s="36" t="str">
        <f aca="false">IF(N300="","",_xlfn.IFNA(VLOOKUP(F300,TabelleFisse!$B$33:$C$34,2,0),1))</f>
        <v/>
      </c>
      <c r="W300" s="36" t="str">
        <f aca="false">IF(N300="","",_xlfn.IFNA(IF(VLOOKUP(CONCATENATE(N300," SI"),AC$10:AC$1203,1,0)=CONCATENATE(N300," SI"),"",1),1))</f>
        <v/>
      </c>
      <c r="Y300" s="36" t="str">
        <f aca="false">IF(OR(N300="",G300=""),"",_xlfn.IFNA(VLOOKUP(H300,TabelleFisse!$B$25:$C$29,2,0),1))</f>
        <v/>
      </c>
      <c r="Z300" s="36" t="str">
        <f aca="false">IF(AND(G300="",H300&lt;&gt;""),1,"")</f>
        <v/>
      </c>
      <c r="AA300" s="36" t="str">
        <f aca="false">IF(N300="","",IF(COUNTIF(AD$10:AD$1203,AD300)=1,1,""))</f>
        <v/>
      </c>
      <c r="AC300" s="37" t="str">
        <f aca="false">IF(N300="","",CONCATENATE(N300," ",F300))</f>
        <v/>
      </c>
      <c r="AD300" s="37" t="str">
        <f aca="false">IF(OR(N300="",CONCATENATE(G300,H300)=""),"",CONCATENATE(N300," ",G300))</f>
        <v/>
      </c>
      <c r="AE300" s="37" t="str">
        <f aca="false">IF(K300=1,CONCATENATE(N300," ",1),"")</f>
        <v/>
      </c>
    </row>
    <row r="301" customFormat="false" ht="32.25" hidden="false" customHeight="true" outlineLevel="0" collapsed="false">
      <c r="A301" s="21" t="str">
        <f aca="false">IF(J301="","",J301)</f>
        <v/>
      </c>
      <c r="B301" s="69"/>
      <c r="C301" s="44"/>
      <c r="D301" s="42"/>
      <c r="E301" s="42"/>
      <c r="F301" s="68"/>
      <c r="G301" s="42"/>
      <c r="H301" s="42"/>
      <c r="J301" s="20" t="str">
        <f aca="false">IF(AND(K301="",L301="",N301=""),"",IF(OR(K301=1,L301=1),"ERRORI / ANOMALIE","OK"))</f>
        <v/>
      </c>
      <c r="K301" s="20" t="str">
        <f aca="false">IF(N301="","",IF(SUM(Q301:AA301)&gt;0,1,""))</f>
        <v/>
      </c>
      <c r="L301" s="20" t="str">
        <f aca="false">IF(N301="","",IF(_xlfn.IFNA(VLOOKUP(CONCATENATE(N301," ",1),Lotti!AS$7:AT$601,2,0),1)=1,"",1))</f>
        <v/>
      </c>
      <c r="N301" s="36" t="str">
        <f aca="false">TRIM(B301)</f>
        <v/>
      </c>
      <c r="O301" s="36"/>
      <c r="P301" s="36" t="str">
        <f aca="false">IF(K301="","",1)</f>
        <v/>
      </c>
      <c r="Q301" s="36" t="str">
        <f aca="false">IF(N301="","",_xlfn.IFNA(VLOOKUP(N301,Lotti!C$7:D$1000,2,0),1))</f>
        <v/>
      </c>
      <c r="S301" s="36" t="str">
        <f aca="false">IF(N301="","",IF(OR(AND(E301="",LEN(TRIM(D301))&lt;&gt;11,LEN(TRIM(D301))&lt;&gt;16),AND(D301="",E301=""),AND(D301&lt;&gt;"",E301&lt;&gt;"")),1,""))</f>
        <v/>
      </c>
      <c r="U301" s="36" t="str">
        <f aca="false">IF(N301="","",IF(C301="",1,""))</f>
        <v/>
      </c>
      <c r="V301" s="36" t="str">
        <f aca="false">IF(N301="","",_xlfn.IFNA(VLOOKUP(F301,TabelleFisse!$B$33:$C$34,2,0),1))</f>
        <v/>
      </c>
      <c r="W301" s="36" t="str">
        <f aca="false">IF(N301="","",_xlfn.IFNA(IF(VLOOKUP(CONCATENATE(N301," SI"),AC$10:AC$1203,1,0)=CONCATENATE(N301," SI"),"",1),1))</f>
        <v/>
      </c>
      <c r="Y301" s="36" t="str">
        <f aca="false">IF(OR(N301="",G301=""),"",_xlfn.IFNA(VLOOKUP(H301,TabelleFisse!$B$25:$C$29,2,0),1))</f>
        <v/>
      </c>
      <c r="Z301" s="36" t="str">
        <f aca="false">IF(AND(G301="",H301&lt;&gt;""),1,"")</f>
        <v/>
      </c>
      <c r="AA301" s="36" t="str">
        <f aca="false">IF(N301="","",IF(COUNTIF(AD$10:AD$1203,AD301)=1,1,""))</f>
        <v/>
      </c>
      <c r="AC301" s="37" t="str">
        <f aca="false">IF(N301="","",CONCATENATE(N301," ",F301))</f>
        <v/>
      </c>
      <c r="AD301" s="37" t="str">
        <f aca="false">IF(OR(N301="",CONCATENATE(G301,H301)=""),"",CONCATENATE(N301," ",G301))</f>
        <v/>
      </c>
      <c r="AE301" s="37" t="str">
        <f aca="false">IF(K301=1,CONCATENATE(N301," ",1),"")</f>
        <v/>
      </c>
    </row>
    <row r="302" customFormat="false" ht="32.25" hidden="false" customHeight="true" outlineLevel="0" collapsed="false">
      <c r="A302" s="21" t="str">
        <f aca="false">IF(J302="","",J302)</f>
        <v/>
      </c>
      <c r="B302" s="69"/>
      <c r="C302" s="44"/>
      <c r="D302" s="42"/>
      <c r="E302" s="42"/>
      <c r="F302" s="68"/>
      <c r="G302" s="42"/>
      <c r="H302" s="42"/>
      <c r="J302" s="20" t="str">
        <f aca="false">IF(AND(K302="",L302="",N302=""),"",IF(OR(K302=1,L302=1),"ERRORI / ANOMALIE","OK"))</f>
        <v/>
      </c>
      <c r="K302" s="20" t="str">
        <f aca="false">IF(N302="","",IF(SUM(Q302:AA302)&gt;0,1,""))</f>
        <v/>
      </c>
      <c r="L302" s="20" t="str">
        <f aca="false">IF(N302="","",IF(_xlfn.IFNA(VLOOKUP(CONCATENATE(N302," ",1),Lotti!AS$7:AT$601,2,0),1)=1,"",1))</f>
        <v/>
      </c>
      <c r="N302" s="36" t="str">
        <f aca="false">TRIM(B302)</f>
        <v/>
      </c>
      <c r="O302" s="36"/>
      <c r="P302" s="36" t="str">
        <f aca="false">IF(K302="","",1)</f>
        <v/>
      </c>
      <c r="Q302" s="36" t="str">
        <f aca="false">IF(N302="","",_xlfn.IFNA(VLOOKUP(N302,Lotti!C$7:D$1000,2,0),1))</f>
        <v/>
      </c>
      <c r="S302" s="36" t="str">
        <f aca="false">IF(N302="","",IF(OR(AND(E302="",LEN(TRIM(D302))&lt;&gt;11,LEN(TRIM(D302))&lt;&gt;16),AND(D302="",E302=""),AND(D302&lt;&gt;"",E302&lt;&gt;"")),1,""))</f>
        <v/>
      </c>
      <c r="U302" s="36" t="str">
        <f aca="false">IF(N302="","",IF(C302="",1,""))</f>
        <v/>
      </c>
      <c r="V302" s="36" t="str">
        <f aca="false">IF(N302="","",_xlfn.IFNA(VLOOKUP(F302,TabelleFisse!$B$33:$C$34,2,0),1))</f>
        <v/>
      </c>
      <c r="W302" s="36" t="str">
        <f aca="false">IF(N302="","",_xlfn.IFNA(IF(VLOOKUP(CONCATENATE(N302," SI"),AC$10:AC$1203,1,0)=CONCATENATE(N302," SI"),"",1),1))</f>
        <v/>
      </c>
      <c r="Y302" s="36" t="str">
        <f aca="false">IF(OR(N302="",G302=""),"",_xlfn.IFNA(VLOOKUP(H302,TabelleFisse!$B$25:$C$29,2,0),1))</f>
        <v/>
      </c>
      <c r="Z302" s="36" t="str">
        <f aca="false">IF(AND(G302="",H302&lt;&gt;""),1,"")</f>
        <v/>
      </c>
      <c r="AA302" s="36" t="str">
        <f aca="false">IF(N302="","",IF(COUNTIF(AD$10:AD$1203,AD302)=1,1,""))</f>
        <v/>
      </c>
      <c r="AC302" s="37" t="str">
        <f aca="false">IF(N302="","",CONCATENATE(N302," ",F302))</f>
        <v/>
      </c>
      <c r="AD302" s="37" t="str">
        <f aca="false">IF(OR(N302="",CONCATENATE(G302,H302)=""),"",CONCATENATE(N302," ",G302))</f>
        <v/>
      </c>
      <c r="AE302" s="37" t="str">
        <f aca="false">IF(K302=1,CONCATENATE(N302," ",1),"")</f>
        <v/>
      </c>
    </row>
    <row r="303" customFormat="false" ht="32.25" hidden="false" customHeight="true" outlineLevel="0" collapsed="false">
      <c r="A303" s="21" t="str">
        <f aca="false">IF(J303="","",J303)</f>
        <v/>
      </c>
      <c r="B303" s="69"/>
      <c r="C303" s="44"/>
      <c r="D303" s="42"/>
      <c r="E303" s="42"/>
      <c r="F303" s="68"/>
      <c r="G303" s="42"/>
      <c r="H303" s="42"/>
      <c r="J303" s="20" t="str">
        <f aca="false">IF(AND(K303="",L303="",N303=""),"",IF(OR(K303=1,L303=1),"ERRORI / ANOMALIE","OK"))</f>
        <v/>
      </c>
      <c r="K303" s="20" t="str">
        <f aca="false">IF(N303="","",IF(SUM(Q303:AA303)&gt;0,1,""))</f>
        <v/>
      </c>
      <c r="L303" s="20" t="str">
        <f aca="false">IF(N303="","",IF(_xlfn.IFNA(VLOOKUP(CONCATENATE(N303," ",1),Lotti!AS$7:AT$601,2,0),1)=1,"",1))</f>
        <v/>
      </c>
      <c r="N303" s="36" t="str">
        <f aca="false">TRIM(B303)</f>
        <v/>
      </c>
      <c r="O303" s="36"/>
      <c r="P303" s="36" t="str">
        <f aca="false">IF(K303="","",1)</f>
        <v/>
      </c>
      <c r="Q303" s="36" t="str">
        <f aca="false">IF(N303="","",_xlfn.IFNA(VLOOKUP(N303,Lotti!C$7:D$1000,2,0),1))</f>
        <v/>
      </c>
      <c r="S303" s="36" t="str">
        <f aca="false">IF(N303="","",IF(OR(AND(E303="",LEN(TRIM(D303))&lt;&gt;11,LEN(TRIM(D303))&lt;&gt;16),AND(D303="",E303=""),AND(D303&lt;&gt;"",E303&lt;&gt;"")),1,""))</f>
        <v/>
      </c>
      <c r="U303" s="36" t="str">
        <f aca="false">IF(N303="","",IF(C303="",1,""))</f>
        <v/>
      </c>
      <c r="V303" s="36" t="str">
        <f aca="false">IF(N303="","",_xlfn.IFNA(VLOOKUP(F303,TabelleFisse!$B$33:$C$34,2,0),1))</f>
        <v/>
      </c>
      <c r="W303" s="36" t="str">
        <f aca="false">IF(N303="","",_xlfn.IFNA(IF(VLOOKUP(CONCATENATE(N303," SI"),AC$10:AC$1203,1,0)=CONCATENATE(N303," SI"),"",1),1))</f>
        <v/>
      </c>
      <c r="Y303" s="36" t="str">
        <f aca="false">IF(OR(N303="",G303=""),"",_xlfn.IFNA(VLOOKUP(H303,TabelleFisse!$B$25:$C$29,2,0),1))</f>
        <v/>
      </c>
      <c r="Z303" s="36" t="str">
        <f aca="false">IF(AND(G303="",H303&lt;&gt;""),1,"")</f>
        <v/>
      </c>
      <c r="AA303" s="36" t="str">
        <f aca="false">IF(N303="","",IF(COUNTIF(AD$10:AD$1203,AD303)=1,1,""))</f>
        <v/>
      </c>
      <c r="AC303" s="37" t="str">
        <f aca="false">IF(N303="","",CONCATENATE(N303," ",F303))</f>
        <v/>
      </c>
      <c r="AD303" s="37" t="str">
        <f aca="false">IF(OR(N303="",CONCATENATE(G303,H303)=""),"",CONCATENATE(N303," ",G303))</f>
        <v/>
      </c>
      <c r="AE303" s="37" t="str">
        <f aca="false">IF(K303=1,CONCATENATE(N303," ",1),"")</f>
        <v/>
      </c>
    </row>
    <row r="304" customFormat="false" ht="32.25" hidden="false" customHeight="true" outlineLevel="0" collapsed="false">
      <c r="A304" s="21" t="str">
        <f aca="false">IF(J304="","",J304)</f>
        <v/>
      </c>
      <c r="B304" s="69"/>
      <c r="C304" s="44"/>
      <c r="D304" s="42"/>
      <c r="E304" s="42"/>
      <c r="F304" s="68"/>
      <c r="G304" s="42"/>
      <c r="H304" s="42"/>
      <c r="J304" s="20" t="str">
        <f aca="false">IF(AND(K304="",L304="",N304=""),"",IF(OR(K304=1,L304=1),"ERRORI / ANOMALIE","OK"))</f>
        <v/>
      </c>
      <c r="K304" s="20" t="str">
        <f aca="false">IF(N304="","",IF(SUM(Q304:AA304)&gt;0,1,""))</f>
        <v/>
      </c>
      <c r="L304" s="20" t="str">
        <f aca="false">IF(N304="","",IF(_xlfn.IFNA(VLOOKUP(CONCATENATE(N304," ",1),Lotti!AS$7:AT$601,2,0),1)=1,"",1))</f>
        <v/>
      </c>
      <c r="N304" s="36" t="str">
        <f aca="false">TRIM(B304)</f>
        <v/>
      </c>
      <c r="O304" s="36"/>
      <c r="P304" s="36" t="str">
        <f aca="false">IF(K304="","",1)</f>
        <v/>
      </c>
      <c r="Q304" s="36" t="str">
        <f aca="false">IF(N304="","",_xlfn.IFNA(VLOOKUP(N304,Lotti!C$7:D$1000,2,0),1))</f>
        <v/>
      </c>
      <c r="S304" s="36" t="str">
        <f aca="false">IF(N304="","",IF(OR(AND(E304="",LEN(TRIM(D304))&lt;&gt;11,LEN(TRIM(D304))&lt;&gt;16),AND(D304="",E304=""),AND(D304&lt;&gt;"",E304&lt;&gt;"")),1,""))</f>
        <v/>
      </c>
      <c r="U304" s="36" t="str">
        <f aca="false">IF(N304="","",IF(C304="",1,""))</f>
        <v/>
      </c>
      <c r="V304" s="36" t="str">
        <f aca="false">IF(N304="","",_xlfn.IFNA(VLOOKUP(F304,TabelleFisse!$B$33:$C$34,2,0),1))</f>
        <v/>
      </c>
      <c r="W304" s="36" t="str">
        <f aca="false">IF(N304="","",_xlfn.IFNA(IF(VLOOKUP(CONCATENATE(N304," SI"),AC$10:AC$1203,1,0)=CONCATENATE(N304," SI"),"",1),1))</f>
        <v/>
      </c>
      <c r="Y304" s="36" t="str">
        <f aca="false">IF(OR(N304="",G304=""),"",_xlfn.IFNA(VLOOKUP(H304,TabelleFisse!$B$25:$C$29,2,0),1))</f>
        <v/>
      </c>
      <c r="Z304" s="36" t="str">
        <f aca="false">IF(AND(G304="",H304&lt;&gt;""),1,"")</f>
        <v/>
      </c>
      <c r="AA304" s="36" t="str">
        <f aca="false">IF(N304="","",IF(COUNTIF(AD$10:AD$1203,AD304)=1,1,""))</f>
        <v/>
      </c>
      <c r="AC304" s="37" t="str">
        <f aca="false">IF(N304="","",CONCATENATE(N304," ",F304))</f>
        <v/>
      </c>
      <c r="AD304" s="37" t="str">
        <f aca="false">IF(OR(N304="",CONCATENATE(G304,H304)=""),"",CONCATENATE(N304," ",G304))</f>
        <v/>
      </c>
      <c r="AE304" s="37" t="str">
        <f aca="false">IF(K304=1,CONCATENATE(N304," ",1),"")</f>
        <v/>
      </c>
    </row>
    <row r="305" customFormat="false" ht="32.25" hidden="false" customHeight="true" outlineLevel="0" collapsed="false">
      <c r="A305" s="21" t="str">
        <f aca="false">IF(J305="","",J305)</f>
        <v/>
      </c>
      <c r="B305" s="69"/>
      <c r="C305" s="44"/>
      <c r="D305" s="42"/>
      <c r="E305" s="42"/>
      <c r="F305" s="68"/>
      <c r="G305" s="42"/>
      <c r="H305" s="42"/>
      <c r="J305" s="20" t="str">
        <f aca="false">IF(AND(K305="",L305="",N305=""),"",IF(OR(K305=1,L305=1),"ERRORI / ANOMALIE","OK"))</f>
        <v/>
      </c>
      <c r="K305" s="20" t="str">
        <f aca="false">IF(N305="","",IF(SUM(Q305:AA305)&gt;0,1,""))</f>
        <v/>
      </c>
      <c r="L305" s="20" t="str">
        <f aca="false">IF(N305="","",IF(_xlfn.IFNA(VLOOKUP(CONCATENATE(N305," ",1),Lotti!AS$7:AT$601,2,0),1)=1,"",1))</f>
        <v/>
      </c>
      <c r="N305" s="36" t="str">
        <f aca="false">TRIM(B305)</f>
        <v/>
      </c>
      <c r="O305" s="36"/>
      <c r="P305" s="36" t="str">
        <f aca="false">IF(K305="","",1)</f>
        <v/>
      </c>
      <c r="Q305" s="36" t="str">
        <f aca="false">IF(N305="","",_xlfn.IFNA(VLOOKUP(N305,Lotti!C$7:D$1000,2,0),1))</f>
        <v/>
      </c>
      <c r="S305" s="36" t="str">
        <f aca="false">IF(N305="","",IF(OR(AND(E305="",LEN(TRIM(D305))&lt;&gt;11,LEN(TRIM(D305))&lt;&gt;16),AND(D305="",E305=""),AND(D305&lt;&gt;"",E305&lt;&gt;"")),1,""))</f>
        <v/>
      </c>
      <c r="U305" s="36" t="str">
        <f aca="false">IF(N305="","",IF(C305="",1,""))</f>
        <v/>
      </c>
      <c r="V305" s="36" t="str">
        <f aca="false">IF(N305="","",_xlfn.IFNA(VLOOKUP(F305,TabelleFisse!$B$33:$C$34,2,0),1))</f>
        <v/>
      </c>
      <c r="W305" s="36" t="str">
        <f aca="false">IF(N305="","",_xlfn.IFNA(IF(VLOOKUP(CONCATENATE(N305," SI"),AC$10:AC$1203,1,0)=CONCATENATE(N305," SI"),"",1),1))</f>
        <v/>
      </c>
      <c r="Y305" s="36" t="str">
        <f aca="false">IF(OR(N305="",G305=""),"",_xlfn.IFNA(VLOOKUP(H305,TabelleFisse!$B$25:$C$29,2,0),1))</f>
        <v/>
      </c>
      <c r="Z305" s="36" t="str">
        <f aca="false">IF(AND(G305="",H305&lt;&gt;""),1,"")</f>
        <v/>
      </c>
      <c r="AA305" s="36" t="str">
        <f aca="false">IF(N305="","",IF(COUNTIF(AD$10:AD$1203,AD305)=1,1,""))</f>
        <v/>
      </c>
      <c r="AC305" s="37" t="str">
        <f aca="false">IF(N305="","",CONCATENATE(N305," ",F305))</f>
        <v/>
      </c>
      <c r="AD305" s="37" t="str">
        <f aca="false">IF(OR(N305="",CONCATENATE(G305,H305)=""),"",CONCATENATE(N305," ",G305))</f>
        <v/>
      </c>
      <c r="AE305" s="37" t="str">
        <f aca="false">IF(K305=1,CONCATENATE(N305," ",1),"")</f>
        <v/>
      </c>
    </row>
    <row r="306" customFormat="false" ht="32.25" hidden="false" customHeight="true" outlineLevel="0" collapsed="false">
      <c r="A306" s="21" t="str">
        <f aca="false">IF(J306="","",J306)</f>
        <v/>
      </c>
      <c r="B306" s="69"/>
      <c r="C306" s="44"/>
      <c r="D306" s="42"/>
      <c r="E306" s="42"/>
      <c r="F306" s="68"/>
      <c r="G306" s="42"/>
      <c r="H306" s="42"/>
      <c r="J306" s="20" t="str">
        <f aca="false">IF(AND(K306="",L306="",N306=""),"",IF(OR(K306=1,L306=1),"ERRORI / ANOMALIE","OK"))</f>
        <v/>
      </c>
      <c r="K306" s="20" t="str">
        <f aca="false">IF(N306="","",IF(SUM(Q306:AA306)&gt;0,1,""))</f>
        <v/>
      </c>
      <c r="L306" s="20" t="str">
        <f aca="false">IF(N306="","",IF(_xlfn.IFNA(VLOOKUP(CONCATENATE(N306," ",1),Lotti!AS$7:AT$601,2,0),1)=1,"",1))</f>
        <v/>
      </c>
      <c r="N306" s="36" t="str">
        <f aca="false">TRIM(B306)</f>
        <v/>
      </c>
      <c r="O306" s="36"/>
      <c r="P306" s="36" t="str">
        <f aca="false">IF(K306="","",1)</f>
        <v/>
      </c>
      <c r="Q306" s="36" t="str">
        <f aca="false">IF(N306="","",_xlfn.IFNA(VLOOKUP(N306,Lotti!C$7:D$1000,2,0),1))</f>
        <v/>
      </c>
      <c r="S306" s="36" t="str">
        <f aca="false">IF(N306="","",IF(OR(AND(E306="",LEN(TRIM(D306))&lt;&gt;11,LEN(TRIM(D306))&lt;&gt;16),AND(D306="",E306=""),AND(D306&lt;&gt;"",E306&lt;&gt;"")),1,""))</f>
        <v/>
      </c>
      <c r="U306" s="36" t="str">
        <f aca="false">IF(N306="","",IF(C306="",1,""))</f>
        <v/>
      </c>
      <c r="V306" s="36" t="str">
        <f aca="false">IF(N306="","",_xlfn.IFNA(VLOOKUP(F306,TabelleFisse!$B$33:$C$34,2,0),1))</f>
        <v/>
      </c>
      <c r="W306" s="36" t="str">
        <f aca="false">IF(N306="","",_xlfn.IFNA(IF(VLOOKUP(CONCATENATE(N306," SI"),AC$10:AC$1203,1,0)=CONCATENATE(N306," SI"),"",1),1))</f>
        <v/>
      </c>
      <c r="Y306" s="36" t="str">
        <f aca="false">IF(OR(N306="",G306=""),"",_xlfn.IFNA(VLOOKUP(H306,TabelleFisse!$B$25:$C$29,2,0),1))</f>
        <v/>
      </c>
      <c r="Z306" s="36" t="str">
        <f aca="false">IF(AND(G306="",H306&lt;&gt;""),1,"")</f>
        <v/>
      </c>
      <c r="AA306" s="36" t="str">
        <f aca="false">IF(N306="","",IF(COUNTIF(AD$10:AD$1203,AD306)=1,1,""))</f>
        <v/>
      </c>
      <c r="AC306" s="37" t="str">
        <f aca="false">IF(N306="","",CONCATENATE(N306," ",F306))</f>
        <v/>
      </c>
      <c r="AD306" s="37" t="str">
        <f aca="false">IF(OR(N306="",CONCATENATE(G306,H306)=""),"",CONCATENATE(N306," ",G306))</f>
        <v/>
      </c>
      <c r="AE306" s="37" t="str">
        <f aca="false">IF(K306=1,CONCATENATE(N306," ",1),"")</f>
        <v/>
      </c>
    </row>
    <row r="307" customFormat="false" ht="32.25" hidden="false" customHeight="true" outlineLevel="0" collapsed="false">
      <c r="A307" s="21" t="str">
        <f aca="false">IF(J307="","",J307)</f>
        <v/>
      </c>
      <c r="B307" s="69"/>
      <c r="C307" s="44"/>
      <c r="D307" s="42"/>
      <c r="E307" s="42"/>
      <c r="F307" s="68"/>
      <c r="G307" s="42"/>
      <c r="H307" s="42"/>
      <c r="J307" s="20" t="str">
        <f aca="false">IF(AND(K307="",L307="",N307=""),"",IF(OR(K307=1,L307=1),"ERRORI / ANOMALIE","OK"))</f>
        <v/>
      </c>
      <c r="K307" s="20" t="str">
        <f aca="false">IF(N307="","",IF(SUM(Q307:AA307)&gt;0,1,""))</f>
        <v/>
      </c>
      <c r="L307" s="20" t="str">
        <f aca="false">IF(N307="","",IF(_xlfn.IFNA(VLOOKUP(CONCATENATE(N307," ",1),Lotti!AS$7:AT$601,2,0),1)=1,"",1))</f>
        <v/>
      </c>
      <c r="N307" s="36" t="str">
        <f aca="false">TRIM(B307)</f>
        <v/>
      </c>
      <c r="O307" s="36"/>
      <c r="P307" s="36" t="str">
        <f aca="false">IF(K307="","",1)</f>
        <v/>
      </c>
      <c r="Q307" s="36" t="str">
        <f aca="false">IF(N307="","",_xlfn.IFNA(VLOOKUP(N307,Lotti!C$7:D$1000,2,0),1))</f>
        <v/>
      </c>
      <c r="S307" s="36" t="str">
        <f aca="false">IF(N307="","",IF(OR(AND(E307="",LEN(TRIM(D307))&lt;&gt;11,LEN(TRIM(D307))&lt;&gt;16),AND(D307="",E307=""),AND(D307&lt;&gt;"",E307&lt;&gt;"")),1,""))</f>
        <v/>
      </c>
      <c r="U307" s="36" t="str">
        <f aca="false">IF(N307="","",IF(C307="",1,""))</f>
        <v/>
      </c>
      <c r="V307" s="36" t="str">
        <f aca="false">IF(N307="","",_xlfn.IFNA(VLOOKUP(F307,TabelleFisse!$B$33:$C$34,2,0),1))</f>
        <v/>
      </c>
      <c r="W307" s="36" t="str">
        <f aca="false">IF(N307="","",_xlfn.IFNA(IF(VLOOKUP(CONCATENATE(N307," SI"),AC$10:AC$1203,1,0)=CONCATENATE(N307," SI"),"",1),1))</f>
        <v/>
      </c>
      <c r="Y307" s="36" t="str">
        <f aca="false">IF(OR(N307="",G307=""),"",_xlfn.IFNA(VLOOKUP(H307,TabelleFisse!$B$25:$C$29,2,0),1))</f>
        <v/>
      </c>
      <c r="Z307" s="36" t="str">
        <f aca="false">IF(AND(G307="",H307&lt;&gt;""),1,"")</f>
        <v/>
      </c>
      <c r="AA307" s="36" t="str">
        <f aca="false">IF(N307="","",IF(COUNTIF(AD$10:AD$1203,AD307)=1,1,""))</f>
        <v/>
      </c>
      <c r="AC307" s="37" t="str">
        <f aca="false">IF(N307="","",CONCATENATE(N307," ",F307))</f>
        <v/>
      </c>
      <c r="AD307" s="37" t="str">
        <f aca="false">IF(OR(N307="",CONCATENATE(G307,H307)=""),"",CONCATENATE(N307," ",G307))</f>
        <v/>
      </c>
      <c r="AE307" s="37" t="str">
        <f aca="false">IF(K307=1,CONCATENATE(N307," ",1),"")</f>
        <v/>
      </c>
    </row>
    <row r="308" customFormat="false" ht="32.25" hidden="false" customHeight="true" outlineLevel="0" collapsed="false">
      <c r="A308" s="21" t="str">
        <f aca="false">IF(J308="","",J308)</f>
        <v/>
      </c>
      <c r="B308" s="69"/>
      <c r="C308" s="44" t="s">
        <v>1259</v>
      </c>
      <c r="D308" s="42" t="s">
        <v>1260</v>
      </c>
      <c r="E308" s="42"/>
      <c r="F308" s="68"/>
      <c r="G308" s="42"/>
      <c r="H308" s="42"/>
      <c r="J308" s="20" t="str">
        <f aca="false">IF(AND(K308="",L308="",N308=""),"",IF(OR(K308=1,L308=1),"ERRORI / ANOMALIE","OK"))</f>
        <v/>
      </c>
      <c r="K308" s="20" t="str">
        <f aca="false">IF(N308="","",IF(SUM(Q308:AA308)&gt;0,1,""))</f>
        <v/>
      </c>
      <c r="L308" s="20" t="str">
        <f aca="false">IF(N308="","",IF(_xlfn.IFNA(VLOOKUP(CONCATENATE(N308," ",1),Lotti!AS$7:AT$601,2,0),1)=1,"",1))</f>
        <v/>
      </c>
      <c r="N308" s="36" t="str">
        <f aca="false">TRIM(B308)</f>
        <v/>
      </c>
      <c r="O308" s="36"/>
      <c r="P308" s="36" t="str">
        <f aca="false">IF(K308="","",1)</f>
        <v/>
      </c>
      <c r="Q308" s="36" t="str">
        <f aca="false">IF(N308="","",_xlfn.IFNA(VLOOKUP(N308,Lotti!C$7:D$1000,2,0),1))</f>
        <v/>
      </c>
      <c r="S308" s="36" t="str">
        <f aca="false">IF(N308="","",IF(OR(AND(E308="",LEN(TRIM(D308))&lt;&gt;11,LEN(TRIM(D308))&lt;&gt;16),AND(D308="",E308=""),AND(D308&lt;&gt;"",E308&lt;&gt;"")),1,""))</f>
        <v/>
      </c>
      <c r="U308" s="36" t="str">
        <f aca="false">IF(N308="","",IF(C308="",1,""))</f>
        <v/>
      </c>
      <c r="V308" s="36" t="str">
        <f aca="false">IF(N308="","",_xlfn.IFNA(VLOOKUP(F308,TabelleFisse!$B$33:$C$34,2,0),1))</f>
        <v/>
      </c>
      <c r="W308" s="36" t="str">
        <f aca="false">IF(N308="","",_xlfn.IFNA(IF(VLOOKUP(CONCATENATE(N308," SI"),AC$10:AC$1203,1,0)=CONCATENATE(N308," SI"),"",1),1))</f>
        <v/>
      </c>
      <c r="Y308" s="36" t="str">
        <f aca="false">IF(OR(N308="",G308=""),"",_xlfn.IFNA(VLOOKUP(H308,TabelleFisse!$B$25:$C$29,2,0),1))</f>
        <v/>
      </c>
      <c r="Z308" s="36" t="str">
        <f aca="false">IF(AND(G308="",H308&lt;&gt;""),1,"")</f>
        <v/>
      </c>
      <c r="AA308" s="36" t="str">
        <f aca="false">IF(N308="","",IF(COUNTIF(AD$10:AD$1203,AD308)=1,1,""))</f>
        <v/>
      </c>
      <c r="AC308" s="37" t="str">
        <f aca="false">IF(N308="","",CONCATENATE(N308," ",F308))</f>
        <v/>
      </c>
      <c r="AD308" s="37" t="str">
        <f aca="false">IF(OR(N308="",CONCATENATE(G308,H308)=""),"",CONCATENATE(N308," ",G308))</f>
        <v/>
      </c>
      <c r="AE308" s="37" t="str">
        <f aca="false">IF(K308=1,CONCATENATE(N308," ",1),"")</f>
        <v/>
      </c>
    </row>
    <row r="309" customFormat="false" ht="32.25" hidden="false" customHeight="true" outlineLevel="0" collapsed="false">
      <c r="A309" s="21" t="str">
        <f aca="false">IF(J309="","",J309)</f>
        <v/>
      </c>
      <c r="B309" s="69"/>
      <c r="C309" s="44" t="s">
        <v>1263</v>
      </c>
      <c r="D309" s="42" t="s">
        <v>1264</v>
      </c>
      <c r="E309" s="42"/>
      <c r="F309" s="68"/>
      <c r="G309" s="42"/>
      <c r="H309" s="42"/>
      <c r="J309" s="20" t="str">
        <f aca="false">IF(AND(K309="",L309="",N309=""),"",IF(OR(K309=1,L309=1),"ERRORI / ANOMALIE","OK"))</f>
        <v/>
      </c>
      <c r="K309" s="20" t="str">
        <f aca="false">IF(N309="","",IF(SUM(Q309:AA309)&gt;0,1,""))</f>
        <v/>
      </c>
      <c r="L309" s="20" t="str">
        <f aca="false">IF(N309="","",IF(_xlfn.IFNA(VLOOKUP(CONCATENATE(N309," ",1),Lotti!AS$7:AT$601,2,0),1)=1,"",1))</f>
        <v/>
      </c>
      <c r="N309" s="36" t="str">
        <f aca="false">TRIM(B309)</f>
        <v/>
      </c>
      <c r="O309" s="36"/>
      <c r="P309" s="36" t="str">
        <f aca="false">IF(K309="","",1)</f>
        <v/>
      </c>
      <c r="Q309" s="36" t="str">
        <f aca="false">IF(N309="","",_xlfn.IFNA(VLOOKUP(N309,Lotti!C$7:D$1000,2,0),1))</f>
        <v/>
      </c>
      <c r="S309" s="36" t="str">
        <f aca="false">IF(N309="","",IF(OR(AND(E309="",LEN(TRIM(D309))&lt;&gt;11,LEN(TRIM(D309))&lt;&gt;16),AND(D309="",E309=""),AND(D309&lt;&gt;"",E309&lt;&gt;"")),1,""))</f>
        <v/>
      </c>
      <c r="U309" s="36" t="str">
        <f aca="false">IF(N309="","",IF(C309="",1,""))</f>
        <v/>
      </c>
      <c r="V309" s="36" t="str">
        <f aca="false">IF(N309="","",_xlfn.IFNA(VLOOKUP(F309,TabelleFisse!$B$33:$C$34,2,0),1))</f>
        <v/>
      </c>
      <c r="W309" s="36" t="str">
        <f aca="false">IF(N309="","",_xlfn.IFNA(IF(VLOOKUP(CONCATENATE(N309," SI"),AC$10:AC$1203,1,0)=CONCATENATE(N309," SI"),"",1),1))</f>
        <v/>
      </c>
      <c r="Y309" s="36" t="str">
        <f aca="false">IF(OR(N309="",G309=""),"",_xlfn.IFNA(VLOOKUP(H309,TabelleFisse!$B$25:$C$29,2,0),1))</f>
        <v/>
      </c>
      <c r="Z309" s="36" t="str">
        <f aca="false">IF(AND(G309="",H309&lt;&gt;""),1,"")</f>
        <v/>
      </c>
      <c r="AA309" s="36" t="str">
        <f aca="false">IF(N309="","",IF(COUNTIF(AD$10:AD$1203,AD309)=1,1,""))</f>
        <v/>
      </c>
      <c r="AC309" s="37" t="str">
        <f aca="false">IF(N309="","",CONCATENATE(N309," ",F309))</f>
        <v/>
      </c>
      <c r="AD309" s="37" t="str">
        <f aca="false">IF(OR(N309="",CONCATENATE(G309,H309)=""),"",CONCATENATE(N309," ",G309))</f>
        <v/>
      </c>
      <c r="AE309" s="37" t="str">
        <f aca="false">IF(K309=1,CONCATENATE(N309," ",1),"")</f>
        <v/>
      </c>
    </row>
    <row r="310" customFormat="false" ht="32.25" hidden="false" customHeight="true" outlineLevel="0" collapsed="false">
      <c r="A310" s="21" t="str">
        <f aca="false">IF(J310="","",J310)</f>
        <v/>
      </c>
      <c r="B310" s="69"/>
      <c r="C310" s="44" t="s">
        <v>1266</v>
      </c>
      <c r="D310" s="42" t="s">
        <v>1267</v>
      </c>
      <c r="E310" s="42"/>
      <c r="F310" s="68"/>
      <c r="G310" s="42"/>
      <c r="H310" s="42"/>
      <c r="J310" s="20" t="str">
        <f aca="false">IF(AND(K310="",L310="",N310=""),"",IF(OR(K310=1,L310=1),"ERRORI / ANOMALIE","OK"))</f>
        <v/>
      </c>
      <c r="K310" s="20" t="str">
        <f aca="false">IF(N310="","",IF(SUM(Q310:AA310)&gt;0,1,""))</f>
        <v/>
      </c>
      <c r="L310" s="20" t="str">
        <f aca="false">IF(N310="","",IF(_xlfn.IFNA(VLOOKUP(CONCATENATE(N310," ",1),Lotti!AS$7:AT$601,2,0),1)=1,"",1))</f>
        <v/>
      </c>
      <c r="N310" s="36" t="str">
        <f aca="false">TRIM(B310)</f>
        <v/>
      </c>
      <c r="O310" s="36"/>
      <c r="P310" s="36" t="str">
        <f aca="false">IF(K310="","",1)</f>
        <v/>
      </c>
      <c r="Q310" s="36" t="str">
        <f aca="false">IF(N310="","",_xlfn.IFNA(VLOOKUP(N310,Lotti!C$7:D$1000,2,0),1))</f>
        <v/>
      </c>
      <c r="S310" s="36" t="str">
        <f aca="false">IF(N310="","",IF(OR(AND(E310="",LEN(TRIM(D310))&lt;&gt;11,LEN(TRIM(D310))&lt;&gt;16),AND(D310="",E310=""),AND(D310&lt;&gt;"",E310&lt;&gt;"")),1,""))</f>
        <v/>
      </c>
      <c r="U310" s="36" t="str">
        <f aca="false">IF(N310="","",IF(C310="",1,""))</f>
        <v/>
      </c>
      <c r="V310" s="36" t="str">
        <f aca="false">IF(N310="","",_xlfn.IFNA(VLOOKUP(F310,TabelleFisse!$B$33:$C$34,2,0),1))</f>
        <v/>
      </c>
      <c r="W310" s="36" t="str">
        <f aca="false">IF(N310="","",_xlfn.IFNA(IF(VLOOKUP(CONCATENATE(N310," SI"),AC$10:AC$1203,1,0)=CONCATENATE(N310," SI"),"",1),1))</f>
        <v/>
      </c>
      <c r="Y310" s="36" t="str">
        <f aca="false">IF(OR(N310="",G310=""),"",_xlfn.IFNA(VLOOKUP(H310,TabelleFisse!$B$25:$C$29,2,0),1))</f>
        <v/>
      </c>
      <c r="Z310" s="36" t="str">
        <f aca="false">IF(AND(G310="",H310&lt;&gt;""),1,"")</f>
        <v/>
      </c>
      <c r="AA310" s="36" t="str">
        <f aca="false">IF(N310="","",IF(COUNTIF(AD$10:AD$1203,AD310)=1,1,""))</f>
        <v/>
      </c>
      <c r="AC310" s="37" t="str">
        <f aca="false">IF(N310="","",CONCATENATE(N310," ",F310))</f>
        <v/>
      </c>
      <c r="AD310" s="37" t="str">
        <f aca="false">IF(OR(N310="",CONCATENATE(G310,H310)=""),"",CONCATENATE(N310," ",G310))</f>
        <v/>
      </c>
      <c r="AE310" s="37" t="str">
        <f aca="false">IF(K310=1,CONCATENATE(N310," ",1),"")</f>
        <v/>
      </c>
    </row>
    <row r="311" customFormat="false" ht="32.25" hidden="false" customHeight="true" outlineLevel="0" collapsed="false">
      <c r="A311" s="21" t="str">
        <f aca="false">IF(J311="","",J311)</f>
        <v/>
      </c>
      <c r="B311" s="69"/>
      <c r="C311" s="44" t="s">
        <v>1269</v>
      </c>
      <c r="D311" s="42" t="s">
        <v>1270</v>
      </c>
      <c r="E311" s="42"/>
      <c r="F311" s="68"/>
      <c r="G311" s="42"/>
      <c r="H311" s="42"/>
      <c r="J311" s="20" t="str">
        <f aca="false">IF(AND(K311="",L311="",N311=""),"",IF(OR(K311=1,L311=1),"ERRORI / ANOMALIE","OK"))</f>
        <v/>
      </c>
      <c r="K311" s="20" t="str">
        <f aca="false">IF(N311="","",IF(SUM(Q311:AA311)&gt;0,1,""))</f>
        <v/>
      </c>
      <c r="L311" s="20" t="str">
        <f aca="false">IF(N311="","",IF(_xlfn.IFNA(VLOOKUP(CONCATENATE(N311," ",1),Lotti!AS$7:AT$601,2,0),1)=1,"",1))</f>
        <v/>
      </c>
      <c r="N311" s="36" t="str">
        <f aca="false">TRIM(B311)</f>
        <v/>
      </c>
      <c r="O311" s="36"/>
      <c r="P311" s="36" t="str">
        <f aca="false">IF(K311="","",1)</f>
        <v/>
      </c>
      <c r="Q311" s="36" t="str">
        <f aca="false">IF(N311="","",_xlfn.IFNA(VLOOKUP(N311,Lotti!C$7:D$1000,2,0),1))</f>
        <v/>
      </c>
      <c r="S311" s="36" t="str">
        <f aca="false">IF(N311="","",IF(OR(AND(E311="",LEN(TRIM(D311))&lt;&gt;11,LEN(TRIM(D311))&lt;&gt;16),AND(D311="",E311=""),AND(D311&lt;&gt;"",E311&lt;&gt;"")),1,""))</f>
        <v/>
      </c>
      <c r="U311" s="36" t="str">
        <f aca="false">IF(N311="","",IF(C311="",1,""))</f>
        <v/>
      </c>
      <c r="V311" s="36" t="str">
        <f aca="false">IF(N311="","",_xlfn.IFNA(VLOOKUP(F311,TabelleFisse!$B$33:$C$34,2,0),1))</f>
        <v/>
      </c>
      <c r="W311" s="36" t="str">
        <f aca="false">IF(N311="","",_xlfn.IFNA(IF(VLOOKUP(CONCATENATE(N311," SI"),AC$10:AC$1203,1,0)=CONCATENATE(N311," SI"),"",1),1))</f>
        <v/>
      </c>
      <c r="Y311" s="36" t="str">
        <f aca="false">IF(OR(N311="",G311=""),"",_xlfn.IFNA(VLOOKUP(H311,TabelleFisse!$B$25:$C$29,2,0),1))</f>
        <v/>
      </c>
      <c r="Z311" s="36" t="str">
        <f aca="false">IF(AND(G311="",H311&lt;&gt;""),1,"")</f>
        <v/>
      </c>
      <c r="AA311" s="36" t="str">
        <f aca="false">IF(N311="","",IF(COUNTIF(AD$10:AD$1203,AD311)=1,1,""))</f>
        <v/>
      </c>
      <c r="AC311" s="37" t="str">
        <f aca="false">IF(N311="","",CONCATENATE(N311," ",F311))</f>
        <v/>
      </c>
      <c r="AD311" s="37" t="str">
        <f aca="false">IF(OR(N311="",CONCATENATE(G311,H311)=""),"",CONCATENATE(N311," ",G311))</f>
        <v/>
      </c>
      <c r="AE311" s="37" t="str">
        <f aca="false">IF(K311=1,CONCATENATE(N311," ",1),"")</f>
        <v/>
      </c>
    </row>
    <row r="312" customFormat="false" ht="32.25" hidden="false" customHeight="true" outlineLevel="0" collapsed="false">
      <c r="A312" s="21" t="str">
        <f aca="false">IF(J312="","",J312)</f>
        <v/>
      </c>
      <c r="B312" s="69"/>
      <c r="C312" s="44" t="s">
        <v>1272</v>
      </c>
      <c r="D312" s="42" t="s">
        <v>1273</v>
      </c>
      <c r="E312" s="42"/>
      <c r="F312" s="68"/>
      <c r="G312" s="42"/>
      <c r="H312" s="42"/>
      <c r="J312" s="20" t="str">
        <f aca="false">IF(AND(K312="",L312="",N312=""),"",IF(OR(K312=1,L312=1),"ERRORI / ANOMALIE","OK"))</f>
        <v/>
      </c>
      <c r="K312" s="20" t="str">
        <f aca="false">IF(N312="","",IF(SUM(Q312:AA312)&gt;0,1,""))</f>
        <v/>
      </c>
      <c r="L312" s="20" t="str">
        <f aca="false">IF(N312="","",IF(_xlfn.IFNA(VLOOKUP(CONCATENATE(N312," ",1),Lotti!AS$7:AT$601,2,0),1)=1,"",1))</f>
        <v/>
      </c>
      <c r="N312" s="36" t="str">
        <f aca="false">TRIM(B312)</f>
        <v/>
      </c>
      <c r="O312" s="36"/>
      <c r="P312" s="36" t="str">
        <f aca="false">IF(K312="","",1)</f>
        <v/>
      </c>
      <c r="Q312" s="36" t="str">
        <f aca="false">IF(N312="","",_xlfn.IFNA(VLOOKUP(N312,Lotti!C$7:D$1000,2,0),1))</f>
        <v/>
      </c>
      <c r="S312" s="36" t="str">
        <f aca="false">IF(N312="","",IF(OR(AND(E312="",LEN(TRIM(D312))&lt;&gt;11,LEN(TRIM(D312))&lt;&gt;16),AND(D312="",E312=""),AND(D312&lt;&gt;"",E312&lt;&gt;"")),1,""))</f>
        <v/>
      </c>
      <c r="U312" s="36" t="str">
        <f aca="false">IF(N312="","",IF(C312="",1,""))</f>
        <v/>
      </c>
      <c r="V312" s="36" t="str">
        <f aca="false">IF(N312="","",_xlfn.IFNA(VLOOKUP(F312,TabelleFisse!$B$33:$C$34,2,0),1))</f>
        <v/>
      </c>
      <c r="W312" s="36" t="str">
        <f aca="false">IF(N312="","",_xlfn.IFNA(IF(VLOOKUP(CONCATENATE(N312," SI"),AC$10:AC$1203,1,0)=CONCATENATE(N312," SI"),"",1),1))</f>
        <v/>
      </c>
      <c r="Y312" s="36" t="str">
        <f aca="false">IF(OR(N312="",G312=""),"",_xlfn.IFNA(VLOOKUP(H312,TabelleFisse!$B$25:$C$29,2,0),1))</f>
        <v/>
      </c>
      <c r="Z312" s="36" t="str">
        <f aca="false">IF(AND(G312="",H312&lt;&gt;""),1,"")</f>
        <v/>
      </c>
      <c r="AA312" s="36" t="str">
        <f aca="false">IF(N312="","",IF(COUNTIF(AD$10:AD$1203,AD312)=1,1,""))</f>
        <v/>
      </c>
      <c r="AC312" s="37" t="str">
        <f aca="false">IF(N312="","",CONCATENATE(N312," ",F312))</f>
        <v/>
      </c>
      <c r="AD312" s="37" t="str">
        <f aca="false">IF(OR(N312="",CONCATENATE(G312,H312)=""),"",CONCATENATE(N312," ",G312))</f>
        <v/>
      </c>
      <c r="AE312" s="37" t="str">
        <f aca="false">IF(K312=1,CONCATENATE(N312," ",1),"")</f>
        <v/>
      </c>
    </row>
    <row r="313" customFormat="false" ht="32.25" hidden="false" customHeight="true" outlineLevel="0" collapsed="false">
      <c r="A313" s="21" t="str">
        <f aca="false">IF(J313="","",J313)</f>
        <v/>
      </c>
      <c r="B313" s="69"/>
      <c r="C313" s="44" t="s">
        <v>1275</v>
      </c>
      <c r="D313" s="42" t="s">
        <v>1276</v>
      </c>
      <c r="E313" s="42"/>
      <c r="F313" s="68"/>
      <c r="G313" s="42"/>
      <c r="H313" s="42"/>
      <c r="J313" s="20" t="str">
        <f aca="false">IF(AND(K313="",L313="",N313=""),"",IF(OR(K313=1,L313=1),"ERRORI / ANOMALIE","OK"))</f>
        <v/>
      </c>
      <c r="K313" s="20" t="str">
        <f aca="false">IF(N313="","",IF(SUM(Q313:AA313)&gt;0,1,""))</f>
        <v/>
      </c>
      <c r="L313" s="20" t="str">
        <f aca="false">IF(N313="","",IF(_xlfn.IFNA(VLOOKUP(CONCATENATE(N313," ",1),Lotti!AS$7:AT$601,2,0),1)=1,"",1))</f>
        <v/>
      </c>
      <c r="N313" s="36" t="str">
        <f aca="false">TRIM(B313)</f>
        <v/>
      </c>
      <c r="O313" s="36"/>
      <c r="P313" s="36" t="str">
        <f aca="false">IF(K313="","",1)</f>
        <v/>
      </c>
      <c r="Q313" s="36" t="str">
        <f aca="false">IF(N313="","",_xlfn.IFNA(VLOOKUP(N313,Lotti!C$7:D$1000,2,0),1))</f>
        <v/>
      </c>
      <c r="S313" s="36" t="str">
        <f aca="false">IF(N313="","",IF(OR(AND(E313="",LEN(TRIM(D313))&lt;&gt;11,LEN(TRIM(D313))&lt;&gt;16),AND(D313="",E313=""),AND(D313&lt;&gt;"",E313&lt;&gt;"")),1,""))</f>
        <v/>
      </c>
      <c r="U313" s="36" t="str">
        <f aca="false">IF(N313="","",IF(C313="",1,""))</f>
        <v/>
      </c>
      <c r="V313" s="36" t="str">
        <f aca="false">IF(N313="","",_xlfn.IFNA(VLOOKUP(F313,TabelleFisse!$B$33:$C$34,2,0),1))</f>
        <v/>
      </c>
      <c r="W313" s="36" t="str">
        <f aca="false">IF(N313="","",_xlfn.IFNA(IF(VLOOKUP(CONCATENATE(N313," SI"),AC$10:AC$1203,1,0)=CONCATENATE(N313," SI"),"",1),1))</f>
        <v/>
      </c>
      <c r="Y313" s="36" t="str">
        <f aca="false">IF(OR(N313="",G313=""),"",_xlfn.IFNA(VLOOKUP(H313,TabelleFisse!$B$25:$C$29,2,0),1))</f>
        <v/>
      </c>
      <c r="Z313" s="36" t="str">
        <f aca="false">IF(AND(G313="",H313&lt;&gt;""),1,"")</f>
        <v/>
      </c>
      <c r="AA313" s="36" t="str">
        <f aca="false">IF(N313="","",IF(COUNTIF(AD$10:AD$1203,AD313)=1,1,""))</f>
        <v/>
      </c>
      <c r="AC313" s="37" t="str">
        <f aca="false">IF(N313="","",CONCATENATE(N313," ",F313))</f>
        <v/>
      </c>
      <c r="AD313" s="37" t="str">
        <f aca="false">IF(OR(N313="",CONCATENATE(G313,H313)=""),"",CONCATENATE(N313," ",G313))</f>
        <v/>
      </c>
      <c r="AE313" s="37" t="str">
        <f aca="false">IF(K313=1,CONCATENATE(N313," ",1),"")</f>
        <v/>
      </c>
    </row>
    <row r="314" customFormat="false" ht="32.25" hidden="false" customHeight="true" outlineLevel="0" collapsed="false">
      <c r="A314" s="21" t="str">
        <f aca="false">IF(J314="","",J314)</f>
        <v/>
      </c>
      <c r="B314" s="69"/>
      <c r="C314" s="44" t="s">
        <v>1278</v>
      </c>
      <c r="D314" s="42" t="s">
        <v>1279</v>
      </c>
      <c r="E314" s="42"/>
      <c r="F314" s="68"/>
      <c r="G314" s="42"/>
      <c r="H314" s="42"/>
      <c r="J314" s="20" t="str">
        <f aca="false">IF(AND(K314="",L314="",N314=""),"",IF(OR(K314=1,L314=1),"ERRORI / ANOMALIE","OK"))</f>
        <v/>
      </c>
      <c r="K314" s="20" t="str">
        <f aca="false">IF(N314="","",IF(SUM(Q314:AA314)&gt;0,1,""))</f>
        <v/>
      </c>
      <c r="L314" s="20" t="str">
        <f aca="false">IF(N314="","",IF(_xlfn.IFNA(VLOOKUP(CONCATENATE(N314," ",1),Lotti!AS$7:AT$601,2,0),1)=1,"",1))</f>
        <v/>
      </c>
      <c r="N314" s="36" t="str">
        <f aca="false">TRIM(B314)</f>
        <v/>
      </c>
      <c r="O314" s="36"/>
      <c r="P314" s="36" t="str">
        <f aca="false">IF(K314="","",1)</f>
        <v/>
      </c>
      <c r="Q314" s="36" t="str">
        <f aca="false">IF(N314="","",_xlfn.IFNA(VLOOKUP(N314,Lotti!C$7:D$1000,2,0),1))</f>
        <v/>
      </c>
      <c r="S314" s="36" t="str">
        <f aca="false">IF(N314="","",IF(OR(AND(E314="",LEN(TRIM(D314))&lt;&gt;11,LEN(TRIM(D314))&lt;&gt;16),AND(D314="",E314=""),AND(D314&lt;&gt;"",E314&lt;&gt;"")),1,""))</f>
        <v/>
      </c>
      <c r="U314" s="36" t="str">
        <f aca="false">IF(N314="","",IF(C314="",1,""))</f>
        <v/>
      </c>
      <c r="V314" s="36" t="str">
        <f aca="false">IF(N314="","",_xlfn.IFNA(VLOOKUP(F314,TabelleFisse!$B$33:$C$34,2,0),1))</f>
        <v/>
      </c>
      <c r="W314" s="36" t="str">
        <f aca="false">IF(N314="","",_xlfn.IFNA(IF(VLOOKUP(CONCATENATE(N314," SI"),AC$10:AC$1203,1,0)=CONCATENATE(N314," SI"),"",1),1))</f>
        <v/>
      </c>
      <c r="Y314" s="36" t="str">
        <f aca="false">IF(OR(N314="",G314=""),"",_xlfn.IFNA(VLOOKUP(H314,TabelleFisse!$B$25:$C$29,2,0),1))</f>
        <v/>
      </c>
      <c r="Z314" s="36" t="str">
        <f aca="false">IF(AND(G314="",H314&lt;&gt;""),1,"")</f>
        <v/>
      </c>
      <c r="AA314" s="36" t="str">
        <f aca="false">IF(N314="","",IF(COUNTIF(AD$10:AD$1203,AD314)=1,1,""))</f>
        <v/>
      </c>
      <c r="AC314" s="37" t="str">
        <f aca="false">IF(N314="","",CONCATENATE(N314," ",F314))</f>
        <v/>
      </c>
      <c r="AD314" s="37" t="str">
        <f aca="false">IF(OR(N314="",CONCATENATE(G314,H314)=""),"",CONCATENATE(N314," ",G314))</f>
        <v/>
      </c>
      <c r="AE314" s="37" t="str">
        <f aca="false">IF(K314=1,CONCATENATE(N314," ",1),"")</f>
        <v/>
      </c>
    </row>
    <row r="315" customFormat="false" ht="32.25" hidden="false" customHeight="true" outlineLevel="0" collapsed="false">
      <c r="A315" s="21" t="str">
        <f aca="false">IF(J315="","",J315)</f>
        <v/>
      </c>
      <c r="B315" s="69"/>
      <c r="C315" s="44" t="s">
        <v>1148</v>
      </c>
      <c r="D315" s="42" t="s">
        <v>1149</v>
      </c>
      <c r="E315" s="42"/>
      <c r="F315" s="68"/>
      <c r="G315" s="42"/>
      <c r="H315" s="42"/>
      <c r="J315" s="20" t="str">
        <f aca="false">IF(AND(K315="",L315="",N315=""),"",IF(OR(K315=1,L315=1),"ERRORI / ANOMALIE","OK"))</f>
        <v/>
      </c>
      <c r="K315" s="20" t="str">
        <f aca="false">IF(N315="","",IF(SUM(Q315:AA315)&gt;0,1,""))</f>
        <v/>
      </c>
      <c r="L315" s="20" t="str">
        <f aca="false">IF(N315="","",IF(_xlfn.IFNA(VLOOKUP(CONCATENATE(N315," ",1),Lotti!AS$7:AT$601,2,0),1)=1,"",1))</f>
        <v/>
      </c>
      <c r="N315" s="36" t="str">
        <f aca="false">TRIM(B315)</f>
        <v/>
      </c>
      <c r="O315" s="36"/>
      <c r="P315" s="36" t="str">
        <f aca="false">IF(K315="","",1)</f>
        <v/>
      </c>
      <c r="Q315" s="36" t="str">
        <f aca="false">IF(N315="","",_xlfn.IFNA(VLOOKUP(N315,Lotti!C$7:D$1000,2,0),1))</f>
        <v/>
      </c>
      <c r="S315" s="36" t="str">
        <f aca="false">IF(N315="","",IF(OR(AND(E315="",LEN(TRIM(D315))&lt;&gt;11,LEN(TRIM(D315))&lt;&gt;16),AND(D315="",E315=""),AND(D315&lt;&gt;"",E315&lt;&gt;"")),1,""))</f>
        <v/>
      </c>
      <c r="U315" s="36" t="str">
        <f aca="false">IF(N315="","",IF(C315="",1,""))</f>
        <v/>
      </c>
      <c r="V315" s="36" t="str">
        <f aca="false">IF(N315="","",_xlfn.IFNA(VLOOKUP(F315,TabelleFisse!$B$33:$C$34,2,0),1))</f>
        <v/>
      </c>
      <c r="W315" s="36" t="str">
        <f aca="false">IF(N315="","",_xlfn.IFNA(IF(VLOOKUP(CONCATENATE(N315," SI"),AC$10:AC$1203,1,0)=CONCATENATE(N315," SI"),"",1),1))</f>
        <v/>
      </c>
      <c r="Y315" s="36" t="str">
        <f aca="false">IF(OR(N315="",G315=""),"",_xlfn.IFNA(VLOOKUP(H315,TabelleFisse!$B$25:$C$29,2,0),1))</f>
        <v/>
      </c>
      <c r="Z315" s="36" t="str">
        <f aca="false">IF(AND(G315="",H315&lt;&gt;""),1,"")</f>
        <v/>
      </c>
      <c r="AA315" s="36" t="str">
        <f aca="false">IF(N315="","",IF(COUNTIF(AD$10:AD$1203,AD315)=1,1,""))</f>
        <v/>
      </c>
      <c r="AC315" s="37" t="str">
        <f aca="false">IF(N315="","",CONCATENATE(N315," ",F315))</f>
        <v/>
      </c>
      <c r="AD315" s="37" t="str">
        <f aca="false">IF(OR(N315="",CONCATENATE(G315,H315)=""),"",CONCATENATE(N315," ",G315))</f>
        <v/>
      </c>
      <c r="AE315" s="37" t="str">
        <f aca="false">IF(K315=1,CONCATENATE(N315," ",1),"")</f>
        <v/>
      </c>
    </row>
    <row r="316" customFormat="false" ht="32.25" hidden="false" customHeight="true" outlineLevel="0" collapsed="false">
      <c r="A316" s="21" t="str">
        <f aca="false">IF(J316="","",J316)</f>
        <v/>
      </c>
      <c r="B316" s="69"/>
      <c r="C316" s="44" t="s">
        <v>1282</v>
      </c>
      <c r="D316" s="42" t="s">
        <v>1283</v>
      </c>
      <c r="E316" s="42"/>
      <c r="F316" s="68"/>
      <c r="G316" s="42"/>
      <c r="H316" s="42"/>
      <c r="J316" s="20" t="str">
        <f aca="false">IF(AND(K316="",L316="",N316=""),"",IF(OR(K316=1,L316=1),"ERRORI / ANOMALIE","OK"))</f>
        <v/>
      </c>
      <c r="K316" s="20" t="str">
        <f aca="false">IF(N316="","",IF(SUM(Q316:AA316)&gt;0,1,""))</f>
        <v/>
      </c>
      <c r="L316" s="20" t="str">
        <f aca="false">IF(N316="","",IF(_xlfn.IFNA(VLOOKUP(CONCATENATE(N316," ",1),Lotti!AS$7:AT$601,2,0),1)=1,"",1))</f>
        <v/>
      </c>
      <c r="N316" s="36" t="str">
        <f aca="false">TRIM(B316)</f>
        <v/>
      </c>
      <c r="O316" s="36"/>
      <c r="P316" s="36" t="str">
        <f aca="false">IF(K316="","",1)</f>
        <v/>
      </c>
      <c r="Q316" s="36" t="str">
        <f aca="false">IF(N316="","",_xlfn.IFNA(VLOOKUP(N316,Lotti!C$7:D$1000,2,0),1))</f>
        <v/>
      </c>
      <c r="S316" s="36" t="str">
        <f aca="false">IF(N316="","",IF(OR(AND(E316="",LEN(TRIM(D316))&lt;&gt;11,LEN(TRIM(D316))&lt;&gt;16),AND(D316="",E316=""),AND(D316&lt;&gt;"",E316&lt;&gt;"")),1,""))</f>
        <v/>
      </c>
      <c r="U316" s="36" t="str">
        <f aca="false">IF(N316="","",IF(C316="",1,""))</f>
        <v/>
      </c>
      <c r="V316" s="36" t="str">
        <f aca="false">IF(N316="","",_xlfn.IFNA(VLOOKUP(F316,TabelleFisse!$B$33:$C$34,2,0),1))</f>
        <v/>
      </c>
      <c r="W316" s="36" t="str">
        <f aca="false">IF(N316="","",_xlfn.IFNA(IF(VLOOKUP(CONCATENATE(N316," SI"),AC$10:AC$1203,1,0)=CONCATENATE(N316," SI"),"",1),1))</f>
        <v/>
      </c>
      <c r="Y316" s="36" t="str">
        <f aca="false">IF(OR(N316="",G316=""),"",_xlfn.IFNA(VLOOKUP(H316,TabelleFisse!$B$25:$C$29,2,0),1))</f>
        <v/>
      </c>
      <c r="Z316" s="36" t="str">
        <f aca="false">IF(AND(G316="",H316&lt;&gt;""),1,"")</f>
        <v/>
      </c>
      <c r="AA316" s="36" t="str">
        <f aca="false">IF(N316="","",IF(COUNTIF(AD$10:AD$1203,AD316)=1,1,""))</f>
        <v/>
      </c>
      <c r="AC316" s="37" t="str">
        <f aca="false">IF(N316="","",CONCATENATE(N316," ",F316))</f>
        <v/>
      </c>
      <c r="AD316" s="37" t="str">
        <f aca="false">IF(OR(N316="",CONCATENATE(G316,H316)=""),"",CONCATENATE(N316," ",G316))</f>
        <v/>
      </c>
      <c r="AE316" s="37" t="str">
        <f aca="false">IF(K316=1,CONCATENATE(N316," ",1),"")</f>
        <v/>
      </c>
    </row>
    <row r="317" customFormat="false" ht="32.25" hidden="false" customHeight="true" outlineLevel="0" collapsed="false">
      <c r="A317" s="21" t="str">
        <f aca="false">IF(J317="","",J317)</f>
        <v/>
      </c>
      <c r="B317" s="69"/>
      <c r="C317" s="44" t="s">
        <v>1009</v>
      </c>
      <c r="D317" s="42" t="s">
        <v>1010</v>
      </c>
      <c r="E317" s="42"/>
      <c r="F317" s="68"/>
      <c r="G317" s="42"/>
      <c r="H317" s="42"/>
      <c r="J317" s="20" t="str">
        <f aca="false">IF(AND(K317="",L317="",N317=""),"",IF(OR(K317=1,L317=1),"ERRORI / ANOMALIE","OK"))</f>
        <v/>
      </c>
      <c r="K317" s="20" t="str">
        <f aca="false">IF(N317="","",IF(SUM(Q317:AA317)&gt;0,1,""))</f>
        <v/>
      </c>
      <c r="L317" s="20" t="str">
        <f aca="false">IF(N317="","",IF(_xlfn.IFNA(VLOOKUP(CONCATENATE(N317," ",1),Lotti!AS$7:AT$601,2,0),1)=1,"",1))</f>
        <v/>
      </c>
      <c r="N317" s="36" t="str">
        <f aca="false">TRIM(B317)</f>
        <v/>
      </c>
      <c r="O317" s="36"/>
      <c r="P317" s="36" t="str">
        <f aca="false">IF(K317="","",1)</f>
        <v/>
      </c>
      <c r="Q317" s="36" t="str">
        <f aca="false">IF(N317="","",_xlfn.IFNA(VLOOKUP(N317,Lotti!C$7:D$1000,2,0),1))</f>
        <v/>
      </c>
      <c r="S317" s="36" t="str">
        <f aca="false">IF(N317="","",IF(OR(AND(E317="",LEN(TRIM(D317))&lt;&gt;11,LEN(TRIM(D317))&lt;&gt;16),AND(D317="",E317=""),AND(D317&lt;&gt;"",E317&lt;&gt;"")),1,""))</f>
        <v/>
      </c>
      <c r="U317" s="36" t="str">
        <f aca="false">IF(N317="","",IF(C317="",1,""))</f>
        <v/>
      </c>
      <c r="V317" s="36" t="str">
        <f aca="false">IF(N317="","",_xlfn.IFNA(VLOOKUP(F317,TabelleFisse!$B$33:$C$34,2,0),1))</f>
        <v/>
      </c>
      <c r="W317" s="36" t="str">
        <f aca="false">IF(N317="","",_xlfn.IFNA(IF(VLOOKUP(CONCATENATE(N317," SI"),AC$10:AC$1203,1,0)=CONCATENATE(N317," SI"),"",1),1))</f>
        <v/>
      </c>
      <c r="Y317" s="36" t="str">
        <f aca="false">IF(OR(N317="",G317=""),"",_xlfn.IFNA(VLOOKUP(H317,TabelleFisse!$B$25:$C$29,2,0),1))</f>
        <v/>
      </c>
      <c r="Z317" s="36" t="str">
        <f aca="false">IF(AND(G317="",H317&lt;&gt;""),1,"")</f>
        <v/>
      </c>
      <c r="AA317" s="36" t="str">
        <f aca="false">IF(N317="","",IF(COUNTIF(AD$10:AD$1203,AD317)=1,1,""))</f>
        <v/>
      </c>
      <c r="AC317" s="37" t="str">
        <f aca="false">IF(N317="","",CONCATENATE(N317," ",F317))</f>
        <v/>
      </c>
      <c r="AD317" s="37" t="str">
        <f aca="false">IF(OR(N317="",CONCATENATE(G317,H317)=""),"",CONCATENATE(N317," ",G317))</f>
        <v/>
      </c>
      <c r="AE317" s="37" t="str">
        <f aca="false">IF(K317=1,CONCATENATE(N317," ",1),"")</f>
        <v/>
      </c>
    </row>
    <row r="318" customFormat="false" ht="32.25" hidden="false" customHeight="true" outlineLevel="0" collapsed="false">
      <c r="A318" s="21" t="str">
        <f aca="false">IF(J318="","",J318)</f>
        <v/>
      </c>
      <c r="B318" s="69"/>
      <c r="C318" s="44" t="s">
        <v>1286</v>
      </c>
      <c r="D318" s="42" t="s">
        <v>1287</v>
      </c>
      <c r="E318" s="42"/>
      <c r="F318" s="68"/>
      <c r="G318" s="42"/>
      <c r="H318" s="42"/>
      <c r="J318" s="20" t="str">
        <f aca="false">IF(AND(K318="",L318="",N318=""),"",IF(OR(K318=1,L318=1),"ERRORI / ANOMALIE","OK"))</f>
        <v/>
      </c>
      <c r="K318" s="20" t="str">
        <f aca="false">IF(N318="","",IF(SUM(Q318:AA318)&gt;0,1,""))</f>
        <v/>
      </c>
      <c r="L318" s="20" t="str">
        <f aca="false">IF(N318="","",IF(_xlfn.IFNA(VLOOKUP(CONCATENATE(N318," ",1),Lotti!AS$7:AT$601,2,0),1)=1,"",1))</f>
        <v/>
      </c>
      <c r="N318" s="36" t="str">
        <f aca="false">TRIM(B318)</f>
        <v/>
      </c>
      <c r="O318" s="36"/>
      <c r="P318" s="36" t="str">
        <f aca="false">IF(K318="","",1)</f>
        <v/>
      </c>
      <c r="Q318" s="36" t="str">
        <f aca="false">IF(N318="","",_xlfn.IFNA(VLOOKUP(N318,Lotti!C$7:D$1000,2,0),1))</f>
        <v/>
      </c>
      <c r="S318" s="36" t="str">
        <f aca="false">IF(N318="","",IF(OR(AND(E318="",LEN(TRIM(D318))&lt;&gt;11,LEN(TRIM(D318))&lt;&gt;16),AND(D318="",E318=""),AND(D318&lt;&gt;"",E318&lt;&gt;"")),1,""))</f>
        <v/>
      </c>
      <c r="U318" s="36" t="str">
        <f aca="false">IF(N318="","",IF(C318="",1,""))</f>
        <v/>
      </c>
      <c r="V318" s="36" t="str">
        <f aca="false">IF(N318="","",_xlfn.IFNA(VLOOKUP(F318,TabelleFisse!$B$33:$C$34,2,0),1))</f>
        <v/>
      </c>
      <c r="W318" s="36" t="str">
        <f aca="false">IF(N318="","",_xlfn.IFNA(IF(VLOOKUP(CONCATENATE(N318," SI"),AC$10:AC$1203,1,0)=CONCATENATE(N318," SI"),"",1),1))</f>
        <v/>
      </c>
      <c r="Y318" s="36" t="str">
        <f aca="false">IF(OR(N318="",G318=""),"",_xlfn.IFNA(VLOOKUP(H318,TabelleFisse!$B$25:$C$29,2,0),1))</f>
        <v/>
      </c>
      <c r="Z318" s="36" t="str">
        <f aca="false">IF(AND(G318="",H318&lt;&gt;""),1,"")</f>
        <v/>
      </c>
      <c r="AA318" s="36" t="str">
        <f aca="false">IF(N318="","",IF(COUNTIF(AD$10:AD$1203,AD318)=1,1,""))</f>
        <v/>
      </c>
      <c r="AC318" s="37" t="str">
        <f aca="false">IF(N318="","",CONCATENATE(N318," ",F318))</f>
        <v/>
      </c>
      <c r="AD318" s="37" t="str">
        <f aca="false">IF(OR(N318="",CONCATENATE(G318,H318)=""),"",CONCATENATE(N318," ",G318))</f>
        <v/>
      </c>
      <c r="AE318" s="37" t="str">
        <f aca="false">IF(K318=1,CONCATENATE(N318," ",1),"")</f>
        <v/>
      </c>
    </row>
    <row r="319" customFormat="false" ht="32.25" hidden="false" customHeight="true" outlineLevel="0" collapsed="false">
      <c r="A319" s="21" t="str">
        <f aca="false">IF(J319="","",J319)</f>
        <v/>
      </c>
      <c r="B319" s="69"/>
      <c r="C319" s="44" t="s">
        <v>1289</v>
      </c>
      <c r="D319" s="42" t="s">
        <v>1290</v>
      </c>
      <c r="E319" s="42"/>
      <c r="F319" s="68"/>
      <c r="G319" s="42"/>
      <c r="H319" s="42"/>
      <c r="J319" s="20" t="str">
        <f aca="false">IF(AND(K319="",L319="",N319=""),"",IF(OR(K319=1,L319=1),"ERRORI / ANOMALIE","OK"))</f>
        <v/>
      </c>
      <c r="K319" s="20" t="str">
        <f aca="false">IF(N319="","",IF(SUM(Q319:AA319)&gt;0,1,""))</f>
        <v/>
      </c>
      <c r="L319" s="20" t="str">
        <f aca="false">IF(N319="","",IF(_xlfn.IFNA(VLOOKUP(CONCATENATE(N319," ",1),Lotti!AS$7:AT$601,2,0),1)=1,"",1))</f>
        <v/>
      </c>
      <c r="N319" s="36" t="str">
        <f aca="false">TRIM(B319)</f>
        <v/>
      </c>
      <c r="O319" s="36"/>
      <c r="P319" s="36" t="str">
        <f aca="false">IF(K319="","",1)</f>
        <v/>
      </c>
      <c r="Q319" s="36" t="str">
        <f aca="false">IF(N319="","",_xlfn.IFNA(VLOOKUP(N319,Lotti!C$7:D$1000,2,0),1))</f>
        <v/>
      </c>
      <c r="S319" s="36" t="str">
        <f aca="false">IF(N319="","",IF(OR(AND(E319="",LEN(TRIM(D319))&lt;&gt;11,LEN(TRIM(D319))&lt;&gt;16),AND(D319="",E319=""),AND(D319&lt;&gt;"",E319&lt;&gt;"")),1,""))</f>
        <v/>
      </c>
      <c r="U319" s="36" t="str">
        <f aca="false">IF(N319="","",IF(C319="",1,""))</f>
        <v/>
      </c>
      <c r="V319" s="36" t="str">
        <f aca="false">IF(N319="","",_xlfn.IFNA(VLOOKUP(F319,TabelleFisse!$B$33:$C$34,2,0),1))</f>
        <v/>
      </c>
      <c r="W319" s="36" t="str">
        <f aca="false">IF(N319="","",_xlfn.IFNA(IF(VLOOKUP(CONCATENATE(N319," SI"),AC$10:AC$1203,1,0)=CONCATENATE(N319," SI"),"",1),1))</f>
        <v/>
      </c>
      <c r="Y319" s="36" t="str">
        <f aca="false">IF(OR(N319="",G319=""),"",_xlfn.IFNA(VLOOKUP(H319,TabelleFisse!$B$25:$C$29,2,0),1))</f>
        <v/>
      </c>
      <c r="Z319" s="36" t="str">
        <f aca="false">IF(AND(G319="",H319&lt;&gt;""),1,"")</f>
        <v/>
      </c>
      <c r="AA319" s="36" t="str">
        <f aca="false">IF(N319="","",IF(COUNTIF(AD$10:AD$1203,AD319)=1,1,""))</f>
        <v/>
      </c>
      <c r="AC319" s="37" t="str">
        <f aca="false">IF(N319="","",CONCATENATE(N319," ",F319))</f>
        <v/>
      </c>
      <c r="AD319" s="37" t="str">
        <f aca="false">IF(OR(N319="",CONCATENATE(G319,H319)=""),"",CONCATENATE(N319," ",G319))</f>
        <v/>
      </c>
      <c r="AE319" s="37" t="str">
        <f aca="false">IF(K319=1,CONCATENATE(N319," ",1),"")</f>
        <v/>
      </c>
    </row>
    <row r="320" customFormat="false" ht="32.25" hidden="false" customHeight="true" outlineLevel="0" collapsed="false">
      <c r="A320" s="21" t="str">
        <f aca="false">IF(J320="","",J320)</f>
        <v/>
      </c>
      <c r="B320" s="69"/>
      <c r="C320" s="44" t="s">
        <v>1292</v>
      </c>
      <c r="D320" s="42" t="s">
        <v>1293</v>
      </c>
      <c r="E320" s="42"/>
      <c r="F320" s="68"/>
      <c r="G320" s="42"/>
      <c r="H320" s="42"/>
      <c r="J320" s="20" t="str">
        <f aca="false">IF(AND(K320="",L320="",N320=""),"",IF(OR(K320=1,L320=1),"ERRORI / ANOMALIE","OK"))</f>
        <v/>
      </c>
      <c r="K320" s="20" t="str">
        <f aca="false">IF(N320="","",IF(SUM(Q320:AA320)&gt;0,1,""))</f>
        <v/>
      </c>
      <c r="L320" s="20" t="str">
        <f aca="false">IF(N320="","",IF(_xlfn.IFNA(VLOOKUP(CONCATENATE(N320," ",1),Lotti!AS$7:AT$601,2,0),1)=1,"",1))</f>
        <v/>
      </c>
      <c r="N320" s="36" t="str">
        <f aca="false">TRIM(B320)</f>
        <v/>
      </c>
      <c r="O320" s="36"/>
      <c r="P320" s="36" t="str">
        <f aca="false">IF(K320="","",1)</f>
        <v/>
      </c>
      <c r="Q320" s="36" t="str">
        <f aca="false">IF(N320="","",_xlfn.IFNA(VLOOKUP(N320,Lotti!C$7:D$1000,2,0),1))</f>
        <v/>
      </c>
      <c r="S320" s="36" t="str">
        <f aca="false">IF(N320="","",IF(OR(AND(E320="",LEN(TRIM(D320))&lt;&gt;11,LEN(TRIM(D320))&lt;&gt;16),AND(D320="",E320=""),AND(D320&lt;&gt;"",E320&lt;&gt;"")),1,""))</f>
        <v/>
      </c>
      <c r="U320" s="36" t="str">
        <f aca="false">IF(N320="","",IF(C320="",1,""))</f>
        <v/>
      </c>
      <c r="V320" s="36" t="str">
        <f aca="false">IF(N320="","",_xlfn.IFNA(VLOOKUP(F320,TabelleFisse!$B$33:$C$34,2,0),1))</f>
        <v/>
      </c>
      <c r="W320" s="36" t="str">
        <f aca="false">IF(N320="","",_xlfn.IFNA(IF(VLOOKUP(CONCATENATE(N320," SI"),AC$10:AC$1203,1,0)=CONCATENATE(N320," SI"),"",1),1))</f>
        <v/>
      </c>
      <c r="Y320" s="36" t="str">
        <f aca="false">IF(OR(N320="",G320=""),"",_xlfn.IFNA(VLOOKUP(H320,TabelleFisse!$B$25:$C$29,2,0),1))</f>
        <v/>
      </c>
      <c r="Z320" s="36" t="str">
        <f aca="false">IF(AND(G320="",H320&lt;&gt;""),1,"")</f>
        <v/>
      </c>
      <c r="AA320" s="36" t="str">
        <f aca="false">IF(N320="","",IF(COUNTIF(AD$10:AD$1203,AD320)=1,1,""))</f>
        <v/>
      </c>
      <c r="AC320" s="37" t="str">
        <f aca="false">IF(N320="","",CONCATENATE(N320," ",F320))</f>
        <v/>
      </c>
      <c r="AD320" s="37" t="str">
        <f aca="false">IF(OR(N320="",CONCATENATE(G320,H320)=""),"",CONCATENATE(N320," ",G320))</f>
        <v/>
      </c>
      <c r="AE320" s="37" t="str">
        <f aca="false">IF(K320=1,CONCATENATE(N320," ",1),"")</f>
        <v/>
      </c>
    </row>
    <row r="321" customFormat="false" ht="32.25" hidden="false" customHeight="true" outlineLevel="0" collapsed="false">
      <c r="A321" s="21" t="str">
        <f aca="false">IF(J321="","",J321)</f>
        <v/>
      </c>
      <c r="B321" s="69"/>
      <c r="C321" s="44" t="s">
        <v>1295</v>
      </c>
      <c r="D321" s="42" t="s">
        <v>1296</v>
      </c>
      <c r="E321" s="42"/>
      <c r="F321" s="68"/>
      <c r="G321" s="42"/>
      <c r="H321" s="42"/>
      <c r="J321" s="20" t="str">
        <f aca="false">IF(AND(K321="",L321="",N321=""),"",IF(OR(K321=1,L321=1),"ERRORI / ANOMALIE","OK"))</f>
        <v/>
      </c>
      <c r="K321" s="20" t="str">
        <f aca="false">IF(N321="","",IF(SUM(Q321:AA321)&gt;0,1,""))</f>
        <v/>
      </c>
      <c r="L321" s="20" t="str">
        <f aca="false">IF(N321="","",IF(_xlfn.IFNA(VLOOKUP(CONCATENATE(N321," ",1),Lotti!AS$7:AT$601,2,0),1)=1,"",1))</f>
        <v/>
      </c>
      <c r="N321" s="36" t="str">
        <f aca="false">TRIM(B321)</f>
        <v/>
      </c>
      <c r="O321" s="36"/>
      <c r="P321" s="36" t="str">
        <f aca="false">IF(K321="","",1)</f>
        <v/>
      </c>
      <c r="Q321" s="36" t="str">
        <f aca="false">IF(N321="","",_xlfn.IFNA(VLOOKUP(N321,Lotti!C$7:D$1000,2,0),1))</f>
        <v/>
      </c>
      <c r="S321" s="36" t="str">
        <f aca="false">IF(N321="","",IF(OR(AND(E321="",LEN(TRIM(D321))&lt;&gt;11,LEN(TRIM(D321))&lt;&gt;16),AND(D321="",E321=""),AND(D321&lt;&gt;"",E321&lt;&gt;"")),1,""))</f>
        <v/>
      </c>
      <c r="U321" s="36" t="str">
        <f aca="false">IF(N321="","",IF(C321="",1,""))</f>
        <v/>
      </c>
      <c r="V321" s="36" t="str">
        <f aca="false">IF(N321="","",_xlfn.IFNA(VLOOKUP(F321,TabelleFisse!$B$33:$C$34,2,0),1))</f>
        <v/>
      </c>
      <c r="W321" s="36" t="str">
        <f aca="false">IF(N321="","",_xlfn.IFNA(IF(VLOOKUP(CONCATENATE(N321," SI"),AC$10:AC$1203,1,0)=CONCATENATE(N321," SI"),"",1),1))</f>
        <v/>
      </c>
      <c r="Y321" s="36" t="str">
        <f aca="false">IF(OR(N321="",G321=""),"",_xlfn.IFNA(VLOOKUP(H321,TabelleFisse!$B$25:$C$29,2,0),1))</f>
        <v/>
      </c>
      <c r="Z321" s="36" t="str">
        <f aca="false">IF(AND(G321="",H321&lt;&gt;""),1,"")</f>
        <v/>
      </c>
      <c r="AA321" s="36" t="str">
        <f aca="false">IF(N321="","",IF(COUNTIF(AD$10:AD$1203,AD321)=1,1,""))</f>
        <v/>
      </c>
      <c r="AC321" s="37" t="str">
        <f aca="false">IF(N321="","",CONCATENATE(N321," ",F321))</f>
        <v/>
      </c>
      <c r="AD321" s="37" t="str">
        <f aca="false">IF(OR(N321="",CONCATENATE(G321,H321)=""),"",CONCATENATE(N321," ",G321))</f>
        <v/>
      </c>
      <c r="AE321" s="37" t="str">
        <f aca="false">IF(K321=1,CONCATENATE(N321," ",1),"")</f>
        <v/>
      </c>
    </row>
    <row r="322" customFormat="false" ht="32.25" hidden="false" customHeight="true" outlineLevel="0" collapsed="false">
      <c r="A322" s="21" t="str">
        <f aca="false">IF(J322="","",J322)</f>
        <v/>
      </c>
      <c r="B322" s="69"/>
      <c r="C322" s="44" t="s">
        <v>1298</v>
      </c>
      <c r="D322" s="42" t="s">
        <v>1299</v>
      </c>
      <c r="E322" s="42"/>
      <c r="F322" s="68"/>
      <c r="G322" s="42"/>
      <c r="H322" s="42"/>
      <c r="J322" s="20" t="str">
        <f aca="false">IF(AND(K322="",L322="",N322=""),"",IF(OR(K322=1,L322=1),"ERRORI / ANOMALIE","OK"))</f>
        <v/>
      </c>
      <c r="K322" s="20" t="str">
        <f aca="false">IF(N322="","",IF(SUM(Q322:AA322)&gt;0,1,""))</f>
        <v/>
      </c>
      <c r="L322" s="20" t="str">
        <f aca="false">IF(N322="","",IF(_xlfn.IFNA(VLOOKUP(CONCATENATE(N322," ",1),Lotti!AS$7:AT$601,2,0),1)=1,"",1))</f>
        <v/>
      </c>
      <c r="N322" s="36" t="str">
        <f aca="false">TRIM(B322)</f>
        <v/>
      </c>
      <c r="O322" s="36"/>
      <c r="P322" s="36" t="str">
        <f aca="false">IF(K322="","",1)</f>
        <v/>
      </c>
      <c r="Q322" s="36" t="str">
        <f aca="false">IF(N322="","",_xlfn.IFNA(VLOOKUP(N322,Lotti!C$7:D$1000,2,0),1))</f>
        <v/>
      </c>
      <c r="S322" s="36" t="str">
        <f aca="false">IF(N322="","",IF(OR(AND(E322="",LEN(TRIM(D322))&lt;&gt;11,LEN(TRIM(D322))&lt;&gt;16),AND(D322="",E322=""),AND(D322&lt;&gt;"",E322&lt;&gt;"")),1,""))</f>
        <v/>
      </c>
      <c r="U322" s="36" t="str">
        <f aca="false">IF(N322="","",IF(C322="",1,""))</f>
        <v/>
      </c>
      <c r="V322" s="36" t="str">
        <f aca="false">IF(N322="","",_xlfn.IFNA(VLOOKUP(F322,TabelleFisse!$B$33:$C$34,2,0),1))</f>
        <v/>
      </c>
      <c r="W322" s="36" t="str">
        <f aca="false">IF(N322="","",_xlfn.IFNA(IF(VLOOKUP(CONCATENATE(N322," SI"),AC$10:AC$1203,1,0)=CONCATENATE(N322," SI"),"",1),1))</f>
        <v/>
      </c>
      <c r="Y322" s="36" t="str">
        <f aca="false">IF(OR(N322="",G322=""),"",_xlfn.IFNA(VLOOKUP(H322,TabelleFisse!$B$25:$C$29,2,0),1))</f>
        <v/>
      </c>
      <c r="Z322" s="36" t="str">
        <f aca="false">IF(AND(G322="",H322&lt;&gt;""),1,"")</f>
        <v/>
      </c>
      <c r="AA322" s="36" t="str">
        <f aca="false">IF(N322="","",IF(COUNTIF(AD$10:AD$1203,AD322)=1,1,""))</f>
        <v/>
      </c>
      <c r="AC322" s="37" t="str">
        <f aca="false">IF(N322="","",CONCATENATE(N322," ",F322))</f>
        <v/>
      </c>
      <c r="AD322" s="37" t="str">
        <f aca="false">IF(OR(N322="",CONCATENATE(G322,H322)=""),"",CONCATENATE(N322," ",G322))</f>
        <v/>
      </c>
      <c r="AE322" s="37" t="str">
        <f aca="false">IF(K322=1,CONCATENATE(N322," ",1),"")</f>
        <v/>
      </c>
    </row>
    <row r="323" customFormat="false" ht="32.25" hidden="false" customHeight="true" outlineLevel="0" collapsed="false">
      <c r="A323" s="21" t="str">
        <f aca="false">IF(J323="","",J323)</f>
        <v/>
      </c>
      <c r="B323" s="69"/>
      <c r="C323" s="44" t="s">
        <v>1301</v>
      </c>
      <c r="D323" s="42" t="s">
        <v>1302</v>
      </c>
      <c r="E323" s="42"/>
      <c r="F323" s="68"/>
      <c r="G323" s="42"/>
      <c r="H323" s="42"/>
      <c r="J323" s="20" t="str">
        <f aca="false">IF(AND(K323="",L323="",N323=""),"",IF(OR(K323=1,L323=1),"ERRORI / ANOMALIE","OK"))</f>
        <v/>
      </c>
      <c r="K323" s="20" t="str">
        <f aca="false">IF(N323="","",IF(SUM(Q323:AA323)&gt;0,1,""))</f>
        <v/>
      </c>
      <c r="L323" s="20" t="str">
        <f aca="false">IF(N323="","",IF(_xlfn.IFNA(VLOOKUP(CONCATENATE(N323," ",1),Lotti!AS$7:AT$601,2,0),1)=1,"",1))</f>
        <v/>
      </c>
      <c r="N323" s="36" t="str">
        <f aca="false">TRIM(B323)</f>
        <v/>
      </c>
      <c r="O323" s="36"/>
      <c r="P323" s="36" t="str">
        <f aca="false">IF(K323="","",1)</f>
        <v/>
      </c>
      <c r="Q323" s="36" t="str">
        <f aca="false">IF(N323="","",_xlfn.IFNA(VLOOKUP(N323,Lotti!C$7:D$1000,2,0),1))</f>
        <v/>
      </c>
      <c r="S323" s="36" t="str">
        <f aca="false">IF(N323="","",IF(OR(AND(E323="",LEN(TRIM(D323))&lt;&gt;11,LEN(TRIM(D323))&lt;&gt;16),AND(D323="",E323=""),AND(D323&lt;&gt;"",E323&lt;&gt;"")),1,""))</f>
        <v/>
      </c>
      <c r="U323" s="36" t="str">
        <f aca="false">IF(N323="","",IF(C323="",1,""))</f>
        <v/>
      </c>
      <c r="V323" s="36" t="str">
        <f aca="false">IF(N323="","",_xlfn.IFNA(VLOOKUP(F323,TabelleFisse!$B$33:$C$34,2,0),1))</f>
        <v/>
      </c>
      <c r="W323" s="36" t="str">
        <f aca="false">IF(N323="","",_xlfn.IFNA(IF(VLOOKUP(CONCATENATE(N323," SI"),AC$10:AC$1203,1,0)=CONCATENATE(N323," SI"),"",1),1))</f>
        <v/>
      </c>
      <c r="Y323" s="36" t="str">
        <f aca="false">IF(OR(N323="",G323=""),"",_xlfn.IFNA(VLOOKUP(H323,TabelleFisse!$B$25:$C$29,2,0),1))</f>
        <v/>
      </c>
      <c r="Z323" s="36" t="str">
        <f aca="false">IF(AND(G323="",H323&lt;&gt;""),1,"")</f>
        <v/>
      </c>
      <c r="AA323" s="36" t="str">
        <f aca="false">IF(N323="","",IF(COUNTIF(AD$10:AD$1203,AD323)=1,1,""))</f>
        <v/>
      </c>
      <c r="AC323" s="37" t="str">
        <f aca="false">IF(N323="","",CONCATENATE(N323," ",F323))</f>
        <v/>
      </c>
      <c r="AD323" s="37" t="str">
        <f aca="false">IF(OR(N323="",CONCATENATE(G323,H323)=""),"",CONCATENATE(N323," ",G323))</f>
        <v/>
      </c>
      <c r="AE323" s="37" t="str">
        <f aca="false">IF(K323=1,CONCATENATE(N323," ",1),"")</f>
        <v/>
      </c>
    </row>
    <row r="324" customFormat="false" ht="32.25" hidden="false" customHeight="true" outlineLevel="0" collapsed="false">
      <c r="A324" s="21" t="str">
        <f aca="false">IF(J324="","",J324)</f>
        <v/>
      </c>
      <c r="B324" s="69"/>
      <c r="C324" s="44" t="s">
        <v>1304</v>
      </c>
      <c r="D324" s="42" t="s">
        <v>1305</v>
      </c>
      <c r="E324" s="42"/>
      <c r="F324" s="68"/>
      <c r="G324" s="42"/>
      <c r="H324" s="42"/>
      <c r="J324" s="20" t="str">
        <f aca="false">IF(AND(K324="",L324="",N324=""),"",IF(OR(K324=1,L324=1),"ERRORI / ANOMALIE","OK"))</f>
        <v/>
      </c>
      <c r="K324" s="20" t="str">
        <f aca="false">IF(N324="","",IF(SUM(Q324:AA324)&gt;0,1,""))</f>
        <v/>
      </c>
      <c r="L324" s="20" t="str">
        <f aca="false">IF(N324="","",IF(_xlfn.IFNA(VLOOKUP(CONCATENATE(N324," ",1),Lotti!AS$7:AT$601,2,0),1)=1,"",1))</f>
        <v/>
      </c>
      <c r="N324" s="36" t="str">
        <f aca="false">TRIM(B324)</f>
        <v/>
      </c>
      <c r="O324" s="36"/>
      <c r="P324" s="36" t="str">
        <f aca="false">IF(K324="","",1)</f>
        <v/>
      </c>
      <c r="Q324" s="36" t="str">
        <f aca="false">IF(N324="","",_xlfn.IFNA(VLOOKUP(N324,Lotti!C$7:D$1000,2,0),1))</f>
        <v/>
      </c>
      <c r="S324" s="36" t="str">
        <f aca="false">IF(N324="","",IF(OR(AND(E324="",LEN(TRIM(D324))&lt;&gt;11,LEN(TRIM(D324))&lt;&gt;16),AND(D324="",E324=""),AND(D324&lt;&gt;"",E324&lt;&gt;"")),1,""))</f>
        <v/>
      </c>
      <c r="U324" s="36" t="str">
        <f aca="false">IF(N324="","",IF(C324="",1,""))</f>
        <v/>
      </c>
      <c r="V324" s="36" t="str">
        <f aca="false">IF(N324="","",_xlfn.IFNA(VLOOKUP(F324,TabelleFisse!$B$33:$C$34,2,0),1))</f>
        <v/>
      </c>
      <c r="W324" s="36" t="str">
        <f aca="false">IF(N324="","",_xlfn.IFNA(IF(VLOOKUP(CONCATENATE(N324," SI"),AC$10:AC$1203,1,0)=CONCATENATE(N324," SI"),"",1),1))</f>
        <v/>
      </c>
      <c r="Y324" s="36" t="str">
        <f aca="false">IF(OR(N324="",G324=""),"",_xlfn.IFNA(VLOOKUP(H324,TabelleFisse!$B$25:$C$29,2,0),1))</f>
        <v/>
      </c>
      <c r="Z324" s="36" t="str">
        <f aca="false">IF(AND(G324="",H324&lt;&gt;""),1,"")</f>
        <v/>
      </c>
      <c r="AA324" s="36" t="str">
        <f aca="false">IF(N324="","",IF(COUNTIF(AD$10:AD$1203,AD324)=1,1,""))</f>
        <v/>
      </c>
      <c r="AC324" s="37" t="str">
        <f aca="false">IF(N324="","",CONCATENATE(N324," ",F324))</f>
        <v/>
      </c>
      <c r="AD324" s="37" t="str">
        <f aca="false">IF(OR(N324="",CONCATENATE(G324,H324)=""),"",CONCATENATE(N324," ",G324))</f>
        <v/>
      </c>
      <c r="AE324" s="37" t="str">
        <f aca="false">IF(K324=1,CONCATENATE(N324," ",1),"")</f>
        <v/>
      </c>
    </row>
    <row r="325" customFormat="false" ht="32.25" hidden="false" customHeight="true" outlineLevel="0" collapsed="false">
      <c r="A325" s="21" t="str">
        <f aca="false">IF(J325="","",J325)</f>
        <v/>
      </c>
      <c r="B325" s="69"/>
      <c r="C325" s="44" t="s">
        <v>1307</v>
      </c>
      <c r="D325" s="42" t="s">
        <v>1308</v>
      </c>
      <c r="E325" s="42"/>
      <c r="F325" s="68"/>
      <c r="G325" s="42"/>
      <c r="H325" s="42"/>
      <c r="J325" s="20" t="str">
        <f aca="false">IF(AND(K325="",L325="",N325=""),"",IF(OR(K325=1,L325=1),"ERRORI / ANOMALIE","OK"))</f>
        <v/>
      </c>
      <c r="K325" s="20" t="str">
        <f aca="false">IF(N325="","",IF(SUM(Q325:AA325)&gt;0,1,""))</f>
        <v/>
      </c>
      <c r="L325" s="20" t="str">
        <f aca="false">IF(N325="","",IF(_xlfn.IFNA(VLOOKUP(CONCATENATE(N325," ",1),Lotti!AS$7:AT$601,2,0),1)=1,"",1))</f>
        <v/>
      </c>
      <c r="N325" s="36" t="str">
        <f aca="false">TRIM(B325)</f>
        <v/>
      </c>
      <c r="O325" s="36"/>
      <c r="P325" s="36" t="str">
        <f aca="false">IF(K325="","",1)</f>
        <v/>
      </c>
      <c r="Q325" s="36" t="str">
        <f aca="false">IF(N325="","",_xlfn.IFNA(VLOOKUP(N325,Lotti!C$7:D$1000,2,0),1))</f>
        <v/>
      </c>
      <c r="S325" s="36" t="str">
        <f aca="false">IF(N325="","",IF(OR(AND(E325="",LEN(TRIM(D325))&lt;&gt;11,LEN(TRIM(D325))&lt;&gt;16),AND(D325="",E325=""),AND(D325&lt;&gt;"",E325&lt;&gt;"")),1,""))</f>
        <v/>
      </c>
      <c r="U325" s="36" t="str">
        <f aca="false">IF(N325="","",IF(C325="",1,""))</f>
        <v/>
      </c>
      <c r="V325" s="36" t="str">
        <f aca="false">IF(N325="","",_xlfn.IFNA(VLOOKUP(F325,TabelleFisse!$B$33:$C$34,2,0),1))</f>
        <v/>
      </c>
      <c r="W325" s="36" t="str">
        <f aca="false">IF(N325="","",_xlfn.IFNA(IF(VLOOKUP(CONCATENATE(N325," SI"),AC$10:AC$1203,1,0)=CONCATENATE(N325," SI"),"",1),1))</f>
        <v/>
      </c>
      <c r="Y325" s="36" t="str">
        <f aca="false">IF(OR(N325="",G325=""),"",_xlfn.IFNA(VLOOKUP(H325,TabelleFisse!$B$25:$C$29,2,0),1))</f>
        <v/>
      </c>
      <c r="Z325" s="36" t="str">
        <f aca="false">IF(AND(G325="",H325&lt;&gt;""),1,"")</f>
        <v/>
      </c>
      <c r="AA325" s="36" t="str">
        <f aca="false">IF(N325="","",IF(COUNTIF(AD$10:AD$1203,AD325)=1,1,""))</f>
        <v/>
      </c>
      <c r="AC325" s="37" t="str">
        <f aca="false">IF(N325="","",CONCATENATE(N325," ",F325))</f>
        <v/>
      </c>
      <c r="AD325" s="37" t="str">
        <f aca="false">IF(OR(N325="",CONCATENATE(G325,H325)=""),"",CONCATENATE(N325," ",G325))</f>
        <v/>
      </c>
      <c r="AE325" s="37" t="str">
        <f aca="false">IF(K325=1,CONCATENATE(N325," ",1),"")</f>
        <v/>
      </c>
    </row>
    <row r="326" customFormat="false" ht="32.25" hidden="false" customHeight="true" outlineLevel="0" collapsed="false">
      <c r="A326" s="21" t="str">
        <f aca="false">IF(J326="","",J326)</f>
        <v/>
      </c>
      <c r="B326" s="69"/>
      <c r="C326" s="44" t="s">
        <v>1310</v>
      </c>
      <c r="D326" s="42" t="s">
        <v>1311</v>
      </c>
      <c r="E326" s="42"/>
      <c r="F326" s="68"/>
      <c r="G326" s="42"/>
      <c r="H326" s="42"/>
      <c r="J326" s="20" t="str">
        <f aca="false">IF(AND(K326="",L326="",N326=""),"",IF(OR(K326=1,L326=1),"ERRORI / ANOMALIE","OK"))</f>
        <v/>
      </c>
      <c r="K326" s="20" t="str">
        <f aca="false">IF(N326="","",IF(SUM(Q326:AA326)&gt;0,1,""))</f>
        <v/>
      </c>
      <c r="L326" s="20" t="str">
        <f aca="false">IF(N326="","",IF(_xlfn.IFNA(VLOOKUP(CONCATENATE(N326," ",1),Lotti!AS$7:AT$601,2,0),1)=1,"",1))</f>
        <v/>
      </c>
      <c r="N326" s="36" t="str">
        <f aca="false">TRIM(B326)</f>
        <v/>
      </c>
      <c r="O326" s="36"/>
      <c r="P326" s="36" t="str">
        <f aca="false">IF(K326="","",1)</f>
        <v/>
      </c>
      <c r="Q326" s="36" t="str">
        <f aca="false">IF(N326="","",_xlfn.IFNA(VLOOKUP(N326,Lotti!C$7:D$1000,2,0),1))</f>
        <v/>
      </c>
      <c r="S326" s="36" t="str">
        <f aca="false">IF(N326="","",IF(OR(AND(E326="",LEN(TRIM(D326))&lt;&gt;11,LEN(TRIM(D326))&lt;&gt;16),AND(D326="",E326=""),AND(D326&lt;&gt;"",E326&lt;&gt;"")),1,""))</f>
        <v/>
      </c>
      <c r="U326" s="36" t="str">
        <f aca="false">IF(N326="","",IF(C326="",1,""))</f>
        <v/>
      </c>
      <c r="V326" s="36" t="str">
        <f aca="false">IF(N326="","",_xlfn.IFNA(VLOOKUP(F326,TabelleFisse!$B$33:$C$34,2,0),1))</f>
        <v/>
      </c>
      <c r="W326" s="36" t="str">
        <f aca="false">IF(N326="","",_xlfn.IFNA(IF(VLOOKUP(CONCATENATE(N326," SI"),AC$10:AC$1203,1,0)=CONCATENATE(N326," SI"),"",1),1))</f>
        <v/>
      </c>
      <c r="Y326" s="36" t="str">
        <f aca="false">IF(OR(N326="",G326=""),"",_xlfn.IFNA(VLOOKUP(H326,TabelleFisse!$B$25:$C$29,2,0),1))</f>
        <v/>
      </c>
      <c r="Z326" s="36" t="str">
        <f aca="false">IF(AND(G326="",H326&lt;&gt;""),1,"")</f>
        <v/>
      </c>
      <c r="AA326" s="36" t="str">
        <f aca="false">IF(N326="","",IF(COUNTIF(AD$10:AD$1203,AD326)=1,1,""))</f>
        <v/>
      </c>
      <c r="AC326" s="37" t="str">
        <f aca="false">IF(N326="","",CONCATENATE(N326," ",F326))</f>
        <v/>
      </c>
      <c r="AD326" s="37" t="str">
        <f aca="false">IF(OR(N326="",CONCATENATE(G326,H326)=""),"",CONCATENATE(N326," ",G326))</f>
        <v/>
      </c>
      <c r="AE326" s="37" t="str">
        <f aca="false">IF(K326=1,CONCATENATE(N326," ",1),"")</f>
        <v/>
      </c>
    </row>
    <row r="327" customFormat="false" ht="32.25" hidden="false" customHeight="true" outlineLevel="0" collapsed="false">
      <c r="A327" s="21" t="str">
        <f aca="false">IF(J327="","",J327)</f>
        <v/>
      </c>
      <c r="B327" s="69"/>
      <c r="C327" s="44" t="s">
        <v>1313</v>
      </c>
      <c r="D327" s="42" t="s">
        <v>1314</v>
      </c>
      <c r="E327" s="42"/>
      <c r="F327" s="68"/>
      <c r="G327" s="42"/>
      <c r="H327" s="42"/>
      <c r="J327" s="20" t="str">
        <f aca="false">IF(AND(K327="",L327="",N327=""),"",IF(OR(K327=1,L327=1),"ERRORI / ANOMALIE","OK"))</f>
        <v/>
      </c>
      <c r="K327" s="20" t="str">
        <f aca="false">IF(N327="","",IF(SUM(Q327:AA327)&gt;0,1,""))</f>
        <v/>
      </c>
      <c r="L327" s="20" t="str">
        <f aca="false">IF(N327="","",IF(_xlfn.IFNA(VLOOKUP(CONCATENATE(N327," ",1),Lotti!AS$7:AT$601,2,0),1)=1,"",1))</f>
        <v/>
      </c>
      <c r="N327" s="36" t="str">
        <f aca="false">TRIM(B327)</f>
        <v/>
      </c>
      <c r="O327" s="36"/>
      <c r="P327" s="36" t="str">
        <f aca="false">IF(K327="","",1)</f>
        <v/>
      </c>
      <c r="Q327" s="36" t="str">
        <f aca="false">IF(N327="","",_xlfn.IFNA(VLOOKUP(N327,Lotti!C$7:D$1000,2,0),1))</f>
        <v/>
      </c>
      <c r="S327" s="36" t="str">
        <f aca="false">IF(N327="","",IF(OR(AND(E327="",LEN(TRIM(D327))&lt;&gt;11,LEN(TRIM(D327))&lt;&gt;16),AND(D327="",E327=""),AND(D327&lt;&gt;"",E327&lt;&gt;"")),1,""))</f>
        <v/>
      </c>
      <c r="U327" s="36" t="str">
        <f aca="false">IF(N327="","",IF(C327="",1,""))</f>
        <v/>
      </c>
      <c r="V327" s="36" t="str">
        <f aca="false">IF(N327="","",_xlfn.IFNA(VLOOKUP(F327,TabelleFisse!$B$33:$C$34,2,0),1))</f>
        <v/>
      </c>
      <c r="W327" s="36" t="str">
        <f aca="false">IF(N327="","",_xlfn.IFNA(IF(VLOOKUP(CONCATENATE(N327," SI"),AC$10:AC$1203,1,0)=CONCATENATE(N327," SI"),"",1),1))</f>
        <v/>
      </c>
      <c r="Y327" s="36" t="str">
        <f aca="false">IF(OR(N327="",G327=""),"",_xlfn.IFNA(VLOOKUP(H327,TabelleFisse!$B$25:$C$29,2,0),1))</f>
        <v/>
      </c>
      <c r="Z327" s="36" t="str">
        <f aca="false">IF(AND(G327="",H327&lt;&gt;""),1,"")</f>
        <v/>
      </c>
      <c r="AA327" s="36" t="str">
        <f aca="false">IF(N327="","",IF(COUNTIF(AD$10:AD$1203,AD327)=1,1,""))</f>
        <v/>
      </c>
      <c r="AC327" s="37" t="str">
        <f aca="false">IF(N327="","",CONCATENATE(N327," ",F327))</f>
        <v/>
      </c>
      <c r="AD327" s="37" t="str">
        <f aca="false">IF(OR(N327="",CONCATENATE(G327,H327)=""),"",CONCATENATE(N327," ",G327))</f>
        <v/>
      </c>
      <c r="AE327" s="37" t="str">
        <f aca="false">IF(K327=1,CONCATENATE(N327," ",1),"")</f>
        <v/>
      </c>
    </row>
    <row r="328" customFormat="false" ht="32.25" hidden="false" customHeight="true" outlineLevel="0" collapsed="false">
      <c r="A328" s="21" t="str">
        <f aca="false">IF(J328="","",J328)</f>
        <v/>
      </c>
      <c r="B328" s="69"/>
      <c r="C328" s="44" t="s">
        <v>1316</v>
      </c>
      <c r="D328" s="42" t="s">
        <v>1317</v>
      </c>
      <c r="E328" s="42"/>
      <c r="F328" s="68"/>
      <c r="G328" s="42"/>
      <c r="H328" s="42"/>
      <c r="J328" s="20" t="str">
        <f aca="false">IF(AND(K328="",L328="",N328=""),"",IF(OR(K328=1,L328=1),"ERRORI / ANOMALIE","OK"))</f>
        <v/>
      </c>
      <c r="K328" s="20" t="str">
        <f aca="false">IF(N328="","",IF(SUM(Q328:AA328)&gt;0,1,""))</f>
        <v/>
      </c>
      <c r="L328" s="20" t="str">
        <f aca="false">IF(N328="","",IF(_xlfn.IFNA(VLOOKUP(CONCATENATE(N328," ",1),Lotti!AS$7:AT$601,2,0),1)=1,"",1))</f>
        <v/>
      </c>
      <c r="N328" s="36" t="str">
        <f aca="false">TRIM(B328)</f>
        <v/>
      </c>
      <c r="O328" s="36"/>
      <c r="P328" s="36" t="str">
        <f aca="false">IF(K328="","",1)</f>
        <v/>
      </c>
      <c r="Q328" s="36" t="str">
        <f aca="false">IF(N328="","",_xlfn.IFNA(VLOOKUP(N328,Lotti!C$7:D$1000,2,0),1))</f>
        <v/>
      </c>
      <c r="S328" s="36" t="str">
        <f aca="false">IF(N328="","",IF(OR(AND(E328="",LEN(TRIM(D328))&lt;&gt;11,LEN(TRIM(D328))&lt;&gt;16),AND(D328="",E328=""),AND(D328&lt;&gt;"",E328&lt;&gt;"")),1,""))</f>
        <v/>
      </c>
      <c r="U328" s="36" t="str">
        <f aca="false">IF(N328="","",IF(C328="",1,""))</f>
        <v/>
      </c>
      <c r="V328" s="36" t="str">
        <f aca="false">IF(N328="","",_xlfn.IFNA(VLOOKUP(F328,TabelleFisse!$B$33:$C$34,2,0),1))</f>
        <v/>
      </c>
      <c r="W328" s="36" t="str">
        <f aca="false">IF(N328="","",_xlfn.IFNA(IF(VLOOKUP(CONCATENATE(N328," SI"),AC$10:AC$1203,1,0)=CONCATENATE(N328," SI"),"",1),1))</f>
        <v/>
      </c>
      <c r="Y328" s="36" t="str">
        <f aca="false">IF(OR(N328="",G328=""),"",_xlfn.IFNA(VLOOKUP(H328,TabelleFisse!$B$25:$C$29,2,0),1))</f>
        <v/>
      </c>
      <c r="Z328" s="36" t="str">
        <f aca="false">IF(AND(G328="",H328&lt;&gt;""),1,"")</f>
        <v/>
      </c>
      <c r="AA328" s="36" t="str">
        <f aca="false">IF(N328="","",IF(COUNTIF(AD$10:AD$1203,AD328)=1,1,""))</f>
        <v/>
      </c>
      <c r="AC328" s="37" t="str">
        <f aca="false">IF(N328="","",CONCATENATE(N328," ",F328))</f>
        <v/>
      </c>
      <c r="AD328" s="37" t="str">
        <f aca="false">IF(OR(N328="",CONCATENATE(G328,H328)=""),"",CONCATENATE(N328," ",G328))</f>
        <v/>
      </c>
      <c r="AE328" s="37" t="str">
        <f aca="false">IF(K328=1,CONCATENATE(N328," ",1),"")</f>
        <v/>
      </c>
    </row>
    <row r="329" customFormat="false" ht="32.25" hidden="false" customHeight="true" outlineLevel="0" collapsed="false">
      <c r="A329" s="21" t="str">
        <f aca="false">IF(J329="","",J329)</f>
        <v/>
      </c>
      <c r="B329" s="69"/>
      <c r="C329" s="44" t="s">
        <v>1319</v>
      </c>
      <c r="D329" s="42" t="s">
        <v>1320</v>
      </c>
      <c r="E329" s="42"/>
      <c r="F329" s="68"/>
      <c r="G329" s="42"/>
      <c r="H329" s="42"/>
      <c r="J329" s="20" t="str">
        <f aca="false">IF(AND(K329="",L329="",N329=""),"",IF(OR(K329=1,L329=1),"ERRORI / ANOMALIE","OK"))</f>
        <v/>
      </c>
      <c r="K329" s="20" t="str">
        <f aca="false">IF(N329="","",IF(SUM(Q329:AA329)&gt;0,1,""))</f>
        <v/>
      </c>
      <c r="L329" s="20" t="str">
        <f aca="false">IF(N329="","",IF(_xlfn.IFNA(VLOOKUP(CONCATENATE(N329," ",1),Lotti!AS$7:AT$601,2,0),1)=1,"",1))</f>
        <v/>
      </c>
      <c r="N329" s="36" t="str">
        <f aca="false">TRIM(B329)</f>
        <v/>
      </c>
      <c r="O329" s="36"/>
      <c r="P329" s="36" t="str">
        <f aca="false">IF(K329="","",1)</f>
        <v/>
      </c>
      <c r="Q329" s="36" t="str">
        <f aca="false">IF(N329="","",_xlfn.IFNA(VLOOKUP(N329,Lotti!C$7:D$1000,2,0),1))</f>
        <v/>
      </c>
      <c r="S329" s="36" t="str">
        <f aca="false">IF(N329="","",IF(OR(AND(E329="",LEN(TRIM(D329))&lt;&gt;11,LEN(TRIM(D329))&lt;&gt;16),AND(D329="",E329=""),AND(D329&lt;&gt;"",E329&lt;&gt;"")),1,""))</f>
        <v/>
      </c>
      <c r="U329" s="36" t="str">
        <f aca="false">IF(N329="","",IF(C329="",1,""))</f>
        <v/>
      </c>
      <c r="V329" s="36" t="str">
        <f aca="false">IF(N329="","",_xlfn.IFNA(VLOOKUP(F329,TabelleFisse!$B$33:$C$34,2,0),1))</f>
        <v/>
      </c>
      <c r="W329" s="36" t="str">
        <f aca="false">IF(N329="","",_xlfn.IFNA(IF(VLOOKUP(CONCATENATE(N329," SI"),AC$10:AC$1203,1,0)=CONCATENATE(N329," SI"),"",1),1))</f>
        <v/>
      </c>
      <c r="Y329" s="36" t="str">
        <f aca="false">IF(OR(N329="",G329=""),"",_xlfn.IFNA(VLOOKUP(H329,TabelleFisse!$B$25:$C$29,2,0),1))</f>
        <v/>
      </c>
      <c r="Z329" s="36" t="str">
        <f aca="false">IF(AND(G329="",H329&lt;&gt;""),1,"")</f>
        <v/>
      </c>
      <c r="AA329" s="36" t="str">
        <f aca="false">IF(N329="","",IF(COUNTIF(AD$10:AD$1203,AD329)=1,1,""))</f>
        <v/>
      </c>
      <c r="AC329" s="37" t="str">
        <f aca="false">IF(N329="","",CONCATENATE(N329," ",F329))</f>
        <v/>
      </c>
      <c r="AD329" s="37" t="str">
        <f aca="false">IF(OR(N329="",CONCATENATE(G329,H329)=""),"",CONCATENATE(N329," ",G329))</f>
        <v/>
      </c>
      <c r="AE329" s="37" t="str">
        <f aca="false">IF(K329=1,CONCATENATE(N329," ",1),"")</f>
        <v/>
      </c>
    </row>
    <row r="330" customFormat="false" ht="32.25" hidden="false" customHeight="true" outlineLevel="0" collapsed="false">
      <c r="A330" s="21" t="str">
        <f aca="false">IF(J330="","",J330)</f>
        <v/>
      </c>
      <c r="B330" s="69"/>
      <c r="C330" s="44" t="s">
        <v>937</v>
      </c>
      <c r="D330" s="42" t="s">
        <v>938</v>
      </c>
      <c r="E330" s="42"/>
      <c r="F330" s="68"/>
      <c r="G330" s="42"/>
      <c r="H330" s="42"/>
      <c r="J330" s="20" t="str">
        <f aca="false">IF(AND(K330="",L330="",N330=""),"",IF(OR(K330=1,L330=1),"ERRORI / ANOMALIE","OK"))</f>
        <v/>
      </c>
      <c r="K330" s="20" t="str">
        <f aca="false">IF(N330="","",IF(SUM(Q330:AA330)&gt;0,1,""))</f>
        <v/>
      </c>
      <c r="L330" s="20" t="str">
        <f aca="false">IF(N330="","",IF(_xlfn.IFNA(VLOOKUP(CONCATENATE(N330," ",1),Lotti!AS$7:AT$601,2,0),1)=1,"",1))</f>
        <v/>
      </c>
      <c r="N330" s="36" t="str">
        <f aca="false">TRIM(B330)</f>
        <v/>
      </c>
      <c r="O330" s="36"/>
      <c r="P330" s="36" t="str">
        <f aca="false">IF(K330="","",1)</f>
        <v/>
      </c>
      <c r="Q330" s="36" t="str">
        <f aca="false">IF(N330="","",_xlfn.IFNA(VLOOKUP(N330,Lotti!C$7:D$1000,2,0),1))</f>
        <v/>
      </c>
      <c r="S330" s="36" t="str">
        <f aca="false">IF(N330="","",IF(OR(AND(E330="",LEN(TRIM(D330))&lt;&gt;11,LEN(TRIM(D330))&lt;&gt;16),AND(D330="",E330=""),AND(D330&lt;&gt;"",E330&lt;&gt;"")),1,""))</f>
        <v/>
      </c>
      <c r="U330" s="36" t="str">
        <f aca="false">IF(N330="","",IF(C330="",1,""))</f>
        <v/>
      </c>
      <c r="V330" s="36" t="str">
        <f aca="false">IF(N330="","",_xlfn.IFNA(VLOOKUP(F330,TabelleFisse!$B$33:$C$34,2,0),1))</f>
        <v/>
      </c>
      <c r="W330" s="36" t="str">
        <f aca="false">IF(N330="","",_xlfn.IFNA(IF(VLOOKUP(CONCATENATE(N330," SI"),AC$10:AC$1203,1,0)=CONCATENATE(N330," SI"),"",1),1))</f>
        <v/>
      </c>
      <c r="Y330" s="36" t="str">
        <f aca="false">IF(OR(N330="",G330=""),"",_xlfn.IFNA(VLOOKUP(H330,TabelleFisse!$B$25:$C$29,2,0),1))</f>
        <v/>
      </c>
      <c r="Z330" s="36" t="str">
        <f aca="false">IF(AND(G330="",H330&lt;&gt;""),1,"")</f>
        <v/>
      </c>
      <c r="AA330" s="36" t="str">
        <f aca="false">IF(N330="","",IF(COUNTIF(AD$10:AD$1203,AD330)=1,1,""))</f>
        <v/>
      </c>
      <c r="AC330" s="37" t="str">
        <f aca="false">IF(N330="","",CONCATENATE(N330," ",F330))</f>
        <v/>
      </c>
      <c r="AD330" s="37" t="str">
        <f aca="false">IF(OR(N330="",CONCATENATE(G330,H330)=""),"",CONCATENATE(N330," ",G330))</f>
        <v/>
      </c>
      <c r="AE330" s="37" t="str">
        <f aca="false">IF(K330=1,CONCATENATE(N330," ",1),"")</f>
        <v/>
      </c>
    </row>
    <row r="331" customFormat="false" ht="32.25" hidden="false" customHeight="true" outlineLevel="0" collapsed="false">
      <c r="A331" s="21" t="str">
        <f aca="false">IF(J331="","",J331)</f>
        <v/>
      </c>
      <c r="B331" s="69"/>
      <c r="C331" s="44" t="s">
        <v>1323</v>
      </c>
      <c r="D331" s="42" t="s">
        <v>1324</v>
      </c>
      <c r="E331" s="42"/>
      <c r="F331" s="68"/>
      <c r="G331" s="42"/>
      <c r="H331" s="42"/>
      <c r="J331" s="20" t="str">
        <f aca="false">IF(AND(K331="",L331="",N331=""),"",IF(OR(K331=1,L331=1),"ERRORI / ANOMALIE","OK"))</f>
        <v/>
      </c>
      <c r="K331" s="20" t="str">
        <f aca="false">IF(N331="","",IF(SUM(Q331:AA331)&gt;0,1,""))</f>
        <v/>
      </c>
      <c r="L331" s="20" t="str">
        <f aca="false">IF(N331="","",IF(_xlfn.IFNA(VLOOKUP(CONCATENATE(N331," ",1),Lotti!AS$7:AT$601,2,0),1)=1,"",1))</f>
        <v/>
      </c>
      <c r="N331" s="36" t="str">
        <f aca="false">TRIM(B331)</f>
        <v/>
      </c>
      <c r="O331" s="36"/>
      <c r="P331" s="36" t="str">
        <f aca="false">IF(K331="","",1)</f>
        <v/>
      </c>
      <c r="Q331" s="36" t="str">
        <f aca="false">IF(N331="","",_xlfn.IFNA(VLOOKUP(N331,Lotti!C$7:D$1000,2,0),1))</f>
        <v/>
      </c>
      <c r="S331" s="36" t="str">
        <f aca="false">IF(N331="","",IF(OR(AND(E331="",LEN(TRIM(D331))&lt;&gt;11,LEN(TRIM(D331))&lt;&gt;16),AND(D331="",E331=""),AND(D331&lt;&gt;"",E331&lt;&gt;"")),1,""))</f>
        <v/>
      </c>
      <c r="U331" s="36" t="str">
        <f aca="false">IF(N331="","",IF(C331="",1,""))</f>
        <v/>
      </c>
      <c r="V331" s="36" t="str">
        <f aca="false">IF(N331="","",_xlfn.IFNA(VLOOKUP(F331,TabelleFisse!$B$33:$C$34,2,0),1))</f>
        <v/>
      </c>
      <c r="W331" s="36" t="str">
        <f aca="false">IF(N331="","",_xlfn.IFNA(IF(VLOOKUP(CONCATENATE(N331," SI"),AC$10:AC$1203,1,0)=CONCATENATE(N331," SI"),"",1),1))</f>
        <v/>
      </c>
      <c r="Y331" s="36" t="str">
        <f aca="false">IF(OR(N331="",G331=""),"",_xlfn.IFNA(VLOOKUP(H331,TabelleFisse!$B$25:$C$29,2,0),1))</f>
        <v/>
      </c>
      <c r="Z331" s="36" t="str">
        <f aca="false">IF(AND(G331="",H331&lt;&gt;""),1,"")</f>
        <v/>
      </c>
      <c r="AA331" s="36" t="str">
        <f aca="false">IF(N331="","",IF(COUNTIF(AD$10:AD$1203,AD331)=1,1,""))</f>
        <v/>
      </c>
      <c r="AC331" s="37" t="str">
        <f aca="false">IF(N331="","",CONCATENATE(N331," ",F331))</f>
        <v/>
      </c>
      <c r="AD331" s="37" t="str">
        <f aca="false">IF(OR(N331="",CONCATENATE(G331,H331)=""),"",CONCATENATE(N331," ",G331))</f>
        <v/>
      </c>
      <c r="AE331" s="37" t="str">
        <f aca="false">IF(K331=1,CONCATENATE(N331," ",1),"")</f>
        <v/>
      </c>
    </row>
    <row r="332" customFormat="false" ht="32.25" hidden="false" customHeight="true" outlineLevel="0" collapsed="false">
      <c r="A332" s="21" t="str">
        <f aca="false">IF(J332="","",J332)</f>
        <v/>
      </c>
      <c r="B332" s="69"/>
      <c r="C332" s="44" t="s">
        <v>1231</v>
      </c>
      <c r="D332" s="42" t="s">
        <v>1232</v>
      </c>
      <c r="E332" s="42"/>
      <c r="F332" s="68"/>
      <c r="G332" s="42"/>
      <c r="H332" s="42"/>
      <c r="J332" s="20" t="str">
        <f aca="false">IF(AND(K332="",L332="",N332=""),"",IF(OR(K332=1,L332=1),"ERRORI / ANOMALIE","OK"))</f>
        <v/>
      </c>
      <c r="K332" s="20" t="str">
        <f aca="false">IF(N332="","",IF(SUM(Q332:AA332)&gt;0,1,""))</f>
        <v/>
      </c>
      <c r="L332" s="20" t="str">
        <f aca="false">IF(N332="","",IF(_xlfn.IFNA(VLOOKUP(CONCATENATE(N332," ",1),Lotti!AS$7:AT$601,2,0),1)=1,"",1))</f>
        <v/>
      </c>
      <c r="N332" s="36" t="str">
        <f aca="false">TRIM(B332)</f>
        <v/>
      </c>
      <c r="O332" s="36"/>
      <c r="P332" s="36" t="str">
        <f aca="false">IF(K332="","",1)</f>
        <v/>
      </c>
      <c r="Q332" s="36" t="str">
        <f aca="false">IF(N332="","",_xlfn.IFNA(VLOOKUP(N332,Lotti!C$7:D$1000,2,0),1))</f>
        <v/>
      </c>
      <c r="S332" s="36" t="str">
        <f aca="false">IF(N332="","",IF(OR(AND(E332="",LEN(TRIM(D332))&lt;&gt;11,LEN(TRIM(D332))&lt;&gt;16),AND(D332="",E332=""),AND(D332&lt;&gt;"",E332&lt;&gt;"")),1,""))</f>
        <v/>
      </c>
      <c r="U332" s="36" t="str">
        <f aca="false">IF(N332="","",IF(C332="",1,""))</f>
        <v/>
      </c>
      <c r="V332" s="36" t="str">
        <f aca="false">IF(N332="","",_xlfn.IFNA(VLOOKUP(F332,TabelleFisse!$B$33:$C$34,2,0),1))</f>
        <v/>
      </c>
      <c r="W332" s="36" t="str">
        <f aca="false">IF(N332="","",_xlfn.IFNA(IF(VLOOKUP(CONCATENATE(N332," SI"),AC$10:AC$1203,1,0)=CONCATENATE(N332," SI"),"",1),1))</f>
        <v/>
      </c>
      <c r="Y332" s="36" t="str">
        <f aca="false">IF(OR(N332="",G332=""),"",_xlfn.IFNA(VLOOKUP(H332,TabelleFisse!$B$25:$C$29,2,0),1))</f>
        <v/>
      </c>
      <c r="Z332" s="36" t="str">
        <f aca="false">IF(AND(G332="",H332&lt;&gt;""),1,"")</f>
        <v/>
      </c>
      <c r="AA332" s="36" t="str">
        <f aca="false">IF(N332="","",IF(COUNTIF(AD$10:AD$1203,AD332)=1,1,""))</f>
        <v/>
      </c>
      <c r="AC332" s="37" t="str">
        <f aca="false">IF(N332="","",CONCATENATE(N332," ",F332))</f>
        <v/>
      </c>
      <c r="AD332" s="37" t="str">
        <f aca="false">IF(OR(N332="",CONCATENATE(G332,H332)=""),"",CONCATENATE(N332," ",G332))</f>
        <v/>
      </c>
      <c r="AE332" s="37" t="str">
        <f aca="false">IF(K332=1,CONCATENATE(N332," ",1),"")</f>
        <v/>
      </c>
    </row>
    <row r="333" customFormat="false" ht="32.25" hidden="false" customHeight="true" outlineLevel="0" collapsed="false">
      <c r="A333" s="21" t="str">
        <f aca="false">IF(J333="","",J333)</f>
        <v/>
      </c>
      <c r="B333" s="69"/>
      <c r="C333" s="44" t="s">
        <v>1327</v>
      </c>
      <c r="D333" s="42" t="s">
        <v>1328</v>
      </c>
      <c r="E333" s="42"/>
      <c r="F333" s="68"/>
      <c r="G333" s="42"/>
      <c r="H333" s="42"/>
      <c r="J333" s="20" t="str">
        <f aca="false">IF(AND(K333="",L333="",N333=""),"",IF(OR(K333=1,L333=1),"ERRORI / ANOMALIE","OK"))</f>
        <v/>
      </c>
      <c r="K333" s="20" t="str">
        <f aca="false">IF(N333="","",IF(SUM(Q333:AA333)&gt;0,1,""))</f>
        <v/>
      </c>
      <c r="L333" s="20" t="str">
        <f aca="false">IF(N333="","",IF(_xlfn.IFNA(VLOOKUP(CONCATENATE(N333," ",1),Lotti!AS$7:AT$601,2,0),1)=1,"",1))</f>
        <v/>
      </c>
      <c r="N333" s="36" t="str">
        <f aca="false">TRIM(B333)</f>
        <v/>
      </c>
      <c r="O333" s="36"/>
      <c r="P333" s="36" t="str">
        <f aca="false">IF(K333="","",1)</f>
        <v/>
      </c>
      <c r="Q333" s="36" t="str">
        <f aca="false">IF(N333="","",_xlfn.IFNA(VLOOKUP(N333,Lotti!C$7:D$1000,2,0),1))</f>
        <v/>
      </c>
      <c r="S333" s="36" t="str">
        <f aca="false">IF(N333="","",IF(OR(AND(E333="",LEN(TRIM(D333))&lt;&gt;11,LEN(TRIM(D333))&lt;&gt;16),AND(D333="",E333=""),AND(D333&lt;&gt;"",E333&lt;&gt;"")),1,""))</f>
        <v/>
      </c>
      <c r="U333" s="36" t="str">
        <f aca="false">IF(N333="","",IF(C333="",1,""))</f>
        <v/>
      </c>
      <c r="V333" s="36" t="str">
        <f aca="false">IF(N333="","",_xlfn.IFNA(VLOOKUP(F333,TabelleFisse!$B$33:$C$34,2,0),1))</f>
        <v/>
      </c>
      <c r="W333" s="36" t="str">
        <f aca="false">IF(N333="","",_xlfn.IFNA(IF(VLOOKUP(CONCATENATE(N333," SI"),AC$10:AC$1203,1,0)=CONCATENATE(N333," SI"),"",1),1))</f>
        <v/>
      </c>
      <c r="Y333" s="36" t="str">
        <f aca="false">IF(OR(N333="",G333=""),"",_xlfn.IFNA(VLOOKUP(H333,TabelleFisse!$B$25:$C$29,2,0),1))</f>
        <v/>
      </c>
      <c r="Z333" s="36" t="str">
        <f aca="false">IF(AND(G333="",H333&lt;&gt;""),1,"")</f>
        <v/>
      </c>
      <c r="AA333" s="36" t="str">
        <f aca="false">IF(N333="","",IF(COUNTIF(AD$10:AD$1203,AD333)=1,1,""))</f>
        <v/>
      </c>
      <c r="AC333" s="37" t="str">
        <f aca="false">IF(N333="","",CONCATENATE(N333," ",F333))</f>
        <v/>
      </c>
      <c r="AD333" s="37" t="str">
        <f aca="false">IF(OR(N333="",CONCATENATE(G333,H333)=""),"",CONCATENATE(N333," ",G333))</f>
        <v/>
      </c>
      <c r="AE333" s="37" t="str">
        <f aca="false">IF(K333=1,CONCATENATE(N333," ",1),"")</f>
        <v/>
      </c>
    </row>
    <row r="334" customFormat="false" ht="32.25" hidden="false" customHeight="true" outlineLevel="0" collapsed="false">
      <c r="A334" s="21" t="str">
        <f aca="false">IF(J334="","",J334)</f>
        <v/>
      </c>
      <c r="B334" s="69"/>
      <c r="C334" s="44" t="s">
        <v>1330</v>
      </c>
      <c r="D334" s="42" t="s">
        <v>1331</v>
      </c>
      <c r="E334" s="42"/>
      <c r="F334" s="68"/>
      <c r="G334" s="42"/>
      <c r="H334" s="42"/>
      <c r="J334" s="20" t="str">
        <f aca="false">IF(AND(K334="",L334="",N334=""),"",IF(OR(K334=1,L334=1),"ERRORI / ANOMALIE","OK"))</f>
        <v/>
      </c>
      <c r="K334" s="20" t="str">
        <f aca="false">IF(N334="","",IF(SUM(Q334:AA334)&gt;0,1,""))</f>
        <v/>
      </c>
      <c r="L334" s="20" t="str">
        <f aca="false">IF(N334="","",IF(_xlfn.IFNA(VLOOKUP(CONCATENATE(N334," ",1),Lotti!AS$7:AT$601,2,0),1)=1,"",1))</f>
        <v/>
      </c>
      <c r="N334" s="36" t="str">
        <f aca="false">TRIM(B334)</f>
        <v/>
      </c>
      <c r="O334" s="36"/>
      <c r="P334" s="36" t="str">
        <f aca="false">IF(K334="","",1)</f>
        <v/>
      </c>
      <c r="Q334" s="36" t="str">
        <f aca="false">IF(N334="","",_xlfn.IFNA(VLOOKUP(N334,Lotti!C$7:D$1000,2,0),1))</f>
        <v/>
      </c>
      <c r="S334" s="36" t="str">
        <f aca="false">IF(N334="","",IF(OR(AND(E334="",LEN(TRIM(D334))&lt;&gt;11,LEN(TRIM(D334))&lt;&gt;16),AND(D334="",E334=""),AND(D334&lt;&gt;"",E334&lt;&gt;"")),1,""))</f>
        <v/>
      </c>
      <c r="U334" s="36" t="str">
        <f aca="false">IF(N334="","",IF(C334="",1,""))</f>
        <v/>
      </c>
      <c r="V334" s="36" t="str">
        <f aca="false">IF(N334="","",_xlfn.IFNA(VLOOKUP(F334,TabelleFisse!$B$33:$C$34,2,0),1))</f>
        <v/>
      </c>
      <c r="W334" s="36" t="str">
        <f aca="false">IF(N334="","",_xlfn.IFNA(IF(VLOOKUP(CONCATENATE(N334," SI"),AC$10:AC$1203,1,0)=CONCATENATE(N334," SI"),"",1),1))</f>
        <v/>
      </c>
      <c r="Y334" s="36" t="str">
        <f aca="false">IF(OR(N334="",G334=""),"",_xlfn.IFNA(VLOOKUP(H334,TabelleFisse!$B$25:$C$29,2,0),1))</f>
        <v/>
      </c>
      <c r="Z334" s="36" t="str">
        <f aca="false">IF(AND(G334="",H334&lt;&gt;""),1,"")</f>
        <v/>
      </c>
      <c r="AA334" s="36" t="str">
        <f aca="false">IF(N334="","",IF(COUNTIF(AD$10:AD$1203,AD334)=1,1,""))</f>
        <v/>
      </c>
      <c r="AC334" s="37" t="str">
        <f aca="false">IF(N334="","",CONCATENATE(N334," ",F334))</f>
        <v/>
      </c>
      <c r="AD334" s="37" t="str">
        <f aca="false">IF(OR(N334="",CONCATENATE(G334,H334)=""),"",CONCATENATE(N334," ",G334))</f>
        <v/>
      </c>
      <c r="AE334" s="37" t="str">
        <f aca="false">IF(K334=1,CONCATENATE(N334," ",1),"")</f>
        <v/>
      </c>
    </row>
    <row r="335" customFormat="false" ht="32.25" hidden="false" customHeight="true" outlineLevel="0" collapsed="false">
      <c r="A335" s="21" t="str">
        <f aca="false">IF(J335="","",J335)</f>
        <v/>
      </c>
      <c r="B335" s="69"/>
      <c r="C335" s="44" t="s">
        <v>1333</v>
      </c>
      <c r="D335" s="42" t="s">
        <v>1334</v>
      </c>
      <c r="E335" s="42"/>
      <c r="F335" s="68"/>
      <c r="G335" s="42"/>
      <c r="H335" s="42"/>
      <c r="J335" s="20" t="str">
        <f aca="false">IF(AND(K335="",L335="",N335=""),"",IF(OR(K335=1,L335=1),"ERRORI / ANOMALIE","OK"))</f>
        <v/>
      </c>
      <c r="K335" s="20" t="str">
        <f aca="false">IF(N335="","",IF(SUM(Q335:AA335)&gt;0,1,""))</f>
        <v/>
      </c>
      <c r="L335" s="20" t="str">
        <f aca="false">IF(N335="","",IF(_xlfn.IFNA(VLOOKUP(CONCATENATE(N335," ",1),Lotti!AS$7:AT$601,2,0),1)=1,"",1))</f>
        <v/>
      </c>
      <c r="N335" s="36" t="str">
        <f aca="false">TRIM(B335)</f>
        <v/>
      </c>
      <c r="O335" s="36"/>
      <c r="P335" s="36" t="str">
        <f aca="false">IF(K335="","",1)</f>
        <v/>
      </c>
      <c r="Q335" s="36" t="str">
        <f aca="false">IF(N335="","",_xlfn.IFNA(VLOOKUP(N335,Lotti!C$7:D$1000,2,0),1))</f>
        <v/>
      </c>
      <c r="S335" s="36" t="str">
        <f aca="false">IF(N335="","",IF(OR(AND(E335="",LEN(TRIM(D335))&lt;&gt;11,LEN(TRIM(D335))&lt;&gt;16),AND(D335="",E335=""),AND(D335&lt;&gt;"",E335&lt;&gt;"")),1,""))</f>
        <v/>
      </c>
      <c r="U335" s="36" t="str">
        <f aca="false">IF(N335="","",IF(C335="",1,""))</f>
        <v/>
      </c>
      <c r="V335" s="36" t="str">
        <f aca="false">IF(N335="","",_xlfn.IFNA(VLOOKUP(F335,TabelleFisse!$B$33:$C$34,2,0),1))</f>
        <v/>
      </c>
      <c r="W335" s="36" t="str">
        <f aca="false">IF(N335="","",_xlfn.IFNA(IF(VLOOKUP(CONCATENATE(N335," SI"),AC$10:AC$1203,1,0)=CONCATENATE(N335," SI"),"",1),1))</f>
        <v/>
      </c>
      <c r="Y335" s="36" t="str">
        <f aca="false">IF(OR(N335="",G335=""),"",_xlfn.IFNA(VLOOKUP(H335,TabelleFisse!$B$25:$C$29,2,0),1))</f>
        <v/>
      </c>
      <c r="Z335" s="36" t="str">
        <f aca="false">IF(AND(G335="",H335&lt;&gt;""),1,"")</f>
        <v/>
      </c>
      <c r="AA335" s="36" t="str">
        <f aca="false">IF(N335="","",IF(COUNTIF(AD$10:AD$1203,AD335)=1,1,""))</f>
        <v/>
      </c>
      <c r="AC335" s="37" t="str">
        <f aca="false">IF(N335="","",CONCATENATE(N335," ",F335))</f>
        <v/>
      </c>
      <c r="AD335" s="37" t="str">
        <f aca="false">IF(OR(N335="",CONCATENATE(G335,H335)=""),"",CONCATENATE(N335," ",G335))</f>
        <v/>
      </c>
      <c r="AE335" s="37" t="str">
        <f aca="false">IF(K335=1,CONCATENATE(N335," ",1),"")</f>
        <v/>
      </c>
    </row>
    <row r="336" customFormat="false" ht="32.25" hidden="false" customHeight="true" outlineLevel="0" collapsed="false">
      <c r="A336" s="21" t="str">
        <f aca="false">IF(J336="","",J336)</f>
        <v/>
      </c>
      <c r="B336" s="69"/>
      <c r="C336" s="44" t="s">
        <v>1336</v>
      </c>
      <c r="D336" s="42" t="s">
        <v>1337</v>
      </c>
      <c r="E336" s="42"/>
      <c r="F336" s="68"/>
      <c r="G336" s="42"/>
      <c r="H336" s="42"/>
      <c r="J336" s="20" t="str">
        <f aca="false">IF(AND(K336="",L336="",N336=""),"",IF(OR(K336=1,L336=1),"ERRORI / ANOMALIE","OK"))</f>
        <v/>
      </c>
      <c r="K336" s="20" t="str">
        <f aca="false">IF(N336="","",IF(SUM(Q336:AA336)&gt;0,1,""))</f>
        <v/>
      </c>
      <c r="L336" s="20" t="str">
        <f aca="false">IF(N336="","",IF(_xlfn.IFNA(VLOOKUP(CONCATENATE(N336," ",1),Lotti!AS$7:AT$601,2,0),1)=1,"",1))</f>
        <v/>
      </c>
      <c r="N336" s="36" t="str">
        <f aca="false">TRIM(B336)</f>
        <v/>
      </c>
      <c r="O336" s="36"/>
      <c r="P336" s="36" t="str">
        <f aca="false">IF(K336="","",1)</f>
        <v/>
      </c>
      <c r="Q336" s="36" t="str">
        <f aca="false">IF(N336="","",_xlfn.IFNA(VLOOKUP(N336,Lotti!C$7:D$1000,2,0),1))</f>
        <v/>
      </c>
      <c r="S336" s="36" t="str">
        <f aca="false">IF(N336="","",IF(OR(AND(E336="",LEN(TRIM(D336))&lt;&gt;11,LEN(TRIM(D336))&lt;&gt;16),AND(D336="",E336=""),AND(D336&lt;&gt;"",E336&lt;&gt;"")),1,""))</f>
        <v/>
      </c>
      <c r="U336" s="36" t="str">
        <f aca="false">IF(N336="","",IF(C336="",1,""))</f>
        <v/>
      </c>
      <c r="V336" s="36" t="str">
        <f aca="false">IF(N336="","",_xlfn.IFNA(VLOOKUP(F336,TabelleFisse!$B$33:$C$34,2,0),1))</f>
        <v/>
      </c>
      <c r="W336" s="36" t="str">
        <f aca="false">IF(N336="","",_xlfn.IFNA(IF(VLOOKUP(CONCATENATE(N336," SI"),AC$10:AC$1203,1,0)=CONCATENATE(N336," SI"),"",1),1))</f>
        <v/>
      </c>
      <c r="Y336" s="36" t="str">
        <f aca="false">IF(OR(N336="",G336=""),"",_xlfn.IFNA(VLOOKUP(H336,TabelleFisse!$B$25:$C$29,2,0),1))</f>
        <v/>
      </c>
      <c r="Z336" s="36" t="str">
        <f aca="false">IF(AND(G336="",H336&lt;&gt;""),1,"")</f>
        <v/>
      </c>
      <c r="AA336" s="36" t="str">
        <f aca="false">IF(N336="","",IF(COUNTIF(AD$10:AD$1203,AD336)=1,1,""))</f>
        <v/>
      </c>
      <c r="AC336" s="37" t="str">
        <f aca="false">IF(N336="","",CONCATENATE(N336," ",F336))</f>
        <v/>
      </c>
      <c r="AD336" s="37" t="str">
        <f aca="false">IF(OR(N336="",CONCATENATE(G336,H336)=""),"",CONCATENATE(N336," ",G336))</f>
        <v/>
      </c>
      <c r="AE336" s="37" t="str">
        <f aca="false">IF(K336=1,CONCATENATE(N336," ",1),"")</f>
        <v/>
      </c>
    </row>
    <row r="337" customFormat="false" ht="32.25" hidden="false" customHeight="true" outlineLevel="0" collapsed="false">
      <c r="A337" s="21" t="str">
        <f aca="false">IF(J337="","",J337)</f>
        <v/>
      </c>
      <c r="B337" s="69"/>
      <c r="C337" s="44" t="s">
        <v>1339</v>
      </c>
      <c r="D337" s="42" t="s">
        <v>1340</v>
      </c>
      <c r="E337" s="42"/>
      <c r="F337" s="68"/>
      <c r="G337" s="42"/>
      <c r="H337" s="42"/>
      <c r="J337" s="20" t="str">
        <f aca="false">IF(AND(K337="",L337="",N337=""),"",IF(OR(K337=1,L337=1),"ERRORI / ANOMALIE","OK"))</f>
        <v/>
      </c>
      <c r="K337" s="20" t="str">
        <f aca="false">IF(N337="","",IF(SUM(Q337:AA337)&gt;0,1,""))</f>
        <v/>
      </c>
      <c r="L337" s="20" t="str">
        <f aca="false">IF(N337="","",IF(_xlfn.IFNA(VLOOKUP(CONCATENATE(N337," ",1),Lotti!AS$7:AT$601,2,0),1)=1,"",1))</f>
        <v/>
      </c>
      <c r="N337" s="36" t="str">
        <f aca="false">TRIM(B337)</f>
        <v/>
      </c>
      <c r="O337" s="36"/>
      <c r="P337" s="36" t="str">
        <f aca="false">IF(K337="","",1)</f>
        <v/>
      </c>
      <c r="Q337" s="36" t="str">
        <f aca="false">IF(N337="","",_xlfn.IFNA(VLOOKUP(N337,Lotti!C$7:D$1000,2,0),1))</f>
        <v/>
      </c>
      <c r="S337" s="36" t="str">
        <f aca="false">IF(N337="","",IF(OR(AND(E337="",LEN(TRIM(D337))&lt;&gt;11,LEN(TRIM(D337))&lt;&gt;16),AND(D337="",E337=""),AND(D337&lt;&gt;"",E337&lt;&gt;"")),1,""))</f>
        <v/>
      </c>
      <c r="U337" s="36" t="str">
        <f aca="false">IF(N337="","",IF(C337="",1,""))</f>
        <v/>
      </c>
      <c r="V337" s="36" t="str">
        <f aca="false">IF(N337="","",_xlfn.IFNA(VLOOKUP(F337,TabelleFisse!$B$33:$C$34,2,0),1))</f>
        <v/>
      </c>
      <c r="W337" s="36" t="str">
        <f aca="false">IF(N337="","",_xlfn.IFNA(IF(VLOOKUP(CONCATENATE(N337," SI"),AC$10:AC$1203,1,0)=CONCATENATE(N337," SI"),"",1),1))</f>
        <v/>
      </c>
      <c r="Y337" s="36" t="str">
        <f aca="false">IF(OR(N337="",G337=""),"",_xlfn.IFNA(VLOOKUP(H337,TabelleFisse!$B$25:$C$29,2,0),1))</f>
        <v/>
      </c>
      <c r="Z337" s="36" t="str">
        <f aca="false">IF(AND(G337="",H337&lt;&gt;""),1,"")</f>
        <v/>
      </c>
      <c r="AA337" s="36" t="str">
        <f aca="false">IF(N337="","",IF(COUNTIF(AD$10:AD$1203,AD337)=1,1,""))</f>
        <v/>
      </c>
      <c r="AC337" s="37" t="str">
        <f aca="false">IF(N337="","",CONCATENATE(N337," ",F337))</f>
        <v/>
      </c>
      <c r="AD337" s="37" t="str">
        <f aca="false">IF(OR(N337="",CONCATENATE(G337,H337)=""),"",CONCATENATE(N337," ",G337))</f>
        <v/>
      </c>
      <c r="AE337" s="37" t="str">
        <f aca="false">IF(K337=1,CONCATENATE(N337," ",1),"")</f>
        <v/>
      </c>
    </row>
    <row r="338" customFormat="false" ht="32.25" hidden="false" customHeight="true" outlineLevel="0" collapsed="false">
      <c r="A338" s="21" t="str">
        <f aca="false">IF(J338="","",J338)</f>
        <v/>
      </c>
      <c r="B338" s="69"/>
      <c r="C338" s="44" t="s">
        <v>1342</v>
      </c>
      <c r="D338" s="42" t="s">
        <v>1343</v>
      </c>
      <c r="E338" s="42"/>
      <c r="F338" s="68"/>
      <c r="G338" s="42"/>
      <c r="H338" s="42"/>
      <c r="J338" s="20" t="str">
        <f aca="false">IF(AND(K338="",L338="",N338=""),"",IF(OR(K338=1,L338=1),"ERRORI / ANOMALIE","OK"))</f>
        <v/>
      </c>
      <c r="K338" s="20" t="str">
        <f aca="false">IF(N338="","",IF(SUM(Q338:AA338)&gt;0,1,""))</f>
        <v/>
      </c>
      <c r="L338" s="20" t="str">
        <f aca="false">IF(N338="","",IF(_xlfn.IFNA(VLOOKUP(CONCATENATE(N338," ",1),Lotti!AS$7:AT$601,2,0),1)=1,"",1))</f>
        <v/>
      </c>
      <c r="N338" s="36" t="str">
        <f aca="false">TRIM(B338)</f>
        <v/>
      </c>
      <c r="O338" s="36"/>
      <c r="P338" s="36" t="str">
        <f aca="false">IF(K338="","",1)</f>
        <v/>
      </c>
      <c r="Q338" s="36" t="str">
        <f aca="false">IF(N338="","",_xlfn.IFNA(VLOOKUP(N338,Lotti!C$7:D$1000,2,0),1))</f>
        <v/>
      </c>
      <c r="S338" s="36" t="str">
        <f aca="false">IF(N338="","",IF(OR(AND(E338="",LEN(TRIM(D338))&lt;&gt;11,LEN(TRIM(D338))&lt;&gt;16),AND(D338="",E338=""),AND(D338&lt;&gt;"",E338&lt;&gt;"")),1,""))</f>
        <v/>
      </c>
      <c r="U338" s="36" t="str">
        <f aca="false">IF(N338="","",IF(C338="",1,""))</f>
        <v/>
      </c>
      <c r="V338" s="36" t="str">
        <f aca="false">IF(N338="","",_xlfn.IFNA(VLOOKUP(F338,TabelleFisse!$B$33:$C$34,2,0),1))</f>
        <v/>
      </c>
      <c r="W338" s="36" t="str">
        <f aca="false">IF(N338="","",_xlfn.IFNA(IF(VLOOKUP(CONCATENATE(N338," SI"),AC$10:AC$1203,1,0)=CONCATENATE(N338," SI"),"",1),1))</f>
        <v/>
      </c>
      <c r="Y338" s="36" t="str">
        <f aca="false">IF(OR(N338="",G338=""),"",_xlfn.IFNA(VLOOKUP(H338,TabelleFisse!$B$25:$C$29,2,0),1))</f>
        <v/>
      </c>
      <c r="Z338" s="36" t="str">
        <f aca="false">IF(AND(G338="",H338&lt;&gt;""),1,"")</f>
        <v/>
      </c>
      <c r="AA338" s="36" t="str">
        <f aca="false">IF(N338="","",IF(COUNTIF(AD$10:AD$1203,AD338)=1,1,""))</f>
        <v/>
      </c>
      <c r="AC338" s="37" t="str">
        <f aca="false">IF(N338="","",CONCATENATE(N338," ",F338))</f>
        <v/>
      </c>
      <c r="AD338" s="37" t="str">
        <f aca="false">IF(OR(N338="",CONCATENATE(G338,H338)=""),"",CONCATENATE(N338," ",G338))</f>
        <v/>
      </c>
      <c r="AE338" s="37" t="str">
        <f aca="false">IF(K338=1,CONCATENATE(N338," ",1),"")</f>
        <v/>
      </c>
    </row>
    <row r="339" customFormat="false" ht="32.25" hidden="false" customHeight="true" outlineLevel="0" collapsed="false">
      <c r="A339" s="21" t="str">
        <f aca="false">IF(J339="","",J339)</f>
        <v/>
      </c>
      <c r="B339" s="69"/>
      <c r="C339" s="44" t="s">
        <v>1345</v>
      </c>
      <c r="D339" s="42" t="s">
        <v>1346</v>
      </c>
      <c r="E339" s="42"/>
      <c r="F339" s="68"/>
      <c r="G339" s="42"/>
      <c r="H339" s="42"/>
      <c r="J339" s="20" t="str">
        <f aca="false">IF(AND(K339="",L339="",N339=""),"",IF(OR(K339=1,L339=1),"ERRORI / ANOMALIE","OK"))</f>
        <v/>
      </c>
      <c r="K339" s="20" t="str">
        <f aca="false">IF(N339="","",IF(SUM(Q339:AA339)&gt;0,1,""))</f>
        <v/>
      </c>
      <c r="L339" s="20" t="str">
        <f aca="false">IF(N339="","",IF(_xlfn.IFNA(VLOOKUP(CONCATENATE(N339," ",1),Lotti!AS$7:AT$601,2,0),1)=1,"",1))</f>
        <v/>
      </c>
      <c r="N339" s="36" t="str">
        <f aca="false">TRIM(B339)</f>
        <v/>
      </c>
      <c r="O339" s="36"/>
      <c r="P339" s="36" t="str">
        <f aca="false">IF(K339="","",1)</f>
        <v/>
      </c>
      <c r="Q339" s="36" t="str">
        <f aca="false">IF(N339="","",_xlfn.IFNA(VLOOKUP(N339,Lotti!C$7:D$1000,2,0),1))</f>
        <v/>
      </c>
      <c r="S339" s="36" t="str">
        <f aca="false">IF(N339="","",IF(OR(AND(E339="",LEN(TRIM(D339))&lt;&gt;11,LEN(TRIM(D339))&lt;&gt;16),AND(D339="",E339=""),AND(D339&lt;&gt;"",E339&lt;&gt;"")),1,""))</f>
        <v/>
      </c>
      <c r="U339" s="36" t="str">
        <f aca="false">IF(N339="","",IF(C339="",1,""))</f>
        <v/>
      </c>
      <c r="V339" s="36" t="str">
        <f aca="false">IF(N339="","",_xlfn.IFNA(VLOOKUP(F339,TabelleFisse!$B$33:$C$34,2,0),1))</f>
        <v/>
      </c>
      <c r="W339" s="36" t="str">
        <f aca="false">IF(N339="","",_xlfn.IFNA(IF(VLOOKUP(CONCATENATE(N339," SI"),AC$10:AC$1203,1,0)=CONCATENATE(N339," SI"),"",1),1))</f>
        <v/>
      </c>
      <c r="Y339" s="36" t="str">
        <f aca="false">IF(OR(N339="",G339=""),"",_xlfn.IFNA(VLOOKUP(H339,TabelleFisse!$B$25:$C$29,2,0),1))</f>
        <v/>
      </c>
      <c r="Z339" s="36" t="str">
        <f aca="false">IF(AND(G339="",H339&lt;&gt;""),1,"")</f>
        <v/>
      </c>
      <c r="AA339" s="36" t="str">
        <f aca="false">IF(N339="","",IF(COUNTIF(AD$10:AD$1203,AD339)=1,1,""))</f>
        <v/>
      </c>
      <c r="AC339" s="37" t="str">
        <f aca="false">IF(N339="","",CONCATENATE(N339," ",F339))</f>
        <v/>
      </c>
      <c r="AD339" s="37" t="str">
        <f aca="false">IF(OR(N339="",CONCATENATE(G339,H339)=""),"",CONCATENATE(N339," ",G339))</f>
        <v/>
      </c>
      <c r="AE339" s="37" t="str">
        <f aca="false">IF(K339=1,CONCATENATE(N339," ",1),"")</f>
        <v/>
      </c>
    </row>
    <row r="340" customFormat="false" ht="32.25" hidden="false" customHeight="true" outlineLevel="0" collapsed="false">
      <c r="A340" s="21" t="str">
        <f aca="false">IF(J340="","",J340)</f>
        <v/>
      </c>
      <c r="B340" s="69"/>
      <c r="C340" s="44" t="s">
        <v>1348</v>
      </c>
      <c r="D340" s="42" t="s">
        <v>1349</v>
      </c>
      <c r="E340" s="42"/>
      <c r="F340" s="68"/>
      <c r="G340" s="42"/>
      <c r="H340" s="42"/>
      <c r="J340" s="20" t="str">
        <f aca="false">IF(AND(K340="",L340="",N340=""),"",IF(OR(K340=1,L340=1),"ERRORI / ANOMALIE","OK"))</f>
        <v/>
      </c>
      <c r="K340" s="20" t="str">
        <f aca="false">IF(N340="","",IF(SUM(Q340:AA340)&gt;0,1,""))</f>
        <v/>
      </c>
      <c r="L340" s="20" t="str">
        <f aca="false">IF(N340="","",IF(_xlfn.IFNA(VLOOKUP(CONCATENATE(N340," ",1),Lotti!AS$7:AT$601,2,0),1)=1,"",1))</f>
        <v/>
      </c>
      <c r="N340" s="36" t="str">
        <f aca="false">TRIM(B340)</f>
        <v/>
      </c>
      <c r="O340" s="36"/>
      <c r="P340" s="36" t="str">
        <f aca="false">IF(K340="","",1)</f>
        <v/>
      </c>
      <c r="Q340" s="36" t="str">
        <f aca="false">IF(N340="","",_xlfn.IFNA(VLOOKUP(N340,Lotti!C$7:D$1000,2,0),1))</f>
        <v/>
      </c>
      <c r="S340" s="36" t="str">
        <f aca="false">IF(N340="","",IF(OR(AND(E340="",LEN(TRIM(D340))&lt;&gt;11,LEN(TRIM(D340))&lt;&gt;16),AND(D340="",E340=""),AND(D340&lt;&gt;"",E340&lt;&gt;"")),1,""))</f>
        <v/>
      </c>
      <c r="U340" s="36" t="str">
        <f aca="false">IF(N340="","",IF(C340="",1,""))</f>
        <v/>
      </c>
      <c r="V340" s="36" t="str">
        <f aca="false">IF(N340="","",_xlfn.IFNA(VLOOKUP(F340,TabelleFisse!$B$33:$C$34,2,0),1))</f>
        <v/>
      </c>
      <c r="W340" s="36" t="str">
        <f aca="false">IF(N340="","",_xlfn.IFNA(IF(VLOOKUP(CONCATENATE(N340," SI"),AC$10:AC$1203,1,0)=CONCATENATE(N340," SI"),"",1),1))</f>
        <v/>
      </c>
      <c r="Y340" s="36" t="str">
        <f aca="false">IF(OR(N340="",G340=""),"",_xlfn.IFNA(VLOOKUP(H340,TabelleFisse!$B$25:$C$29,2,0),1))</f>
        <v/>
      </c>
      <c r="Z340" s="36" t="str">
        <f aca="false">IF(AND(G340="",H340&lt;&gt;""),1,"")</f>
        <v/>
      </c>
      <c r="AA340" s="36" t="str">
        <f aca="false">IF(N340="","",IF(COUNTIF(AD$10:AD$1203,AD340)=1,1,""))</f>
        <v/>
      </c>
      <c r="AC340" s="37" t="str">
        <f aca="false">IF(N340="","",CONCATENATE(N340," ",F340))</f>
        <v/>
      </c>
      <c r="AD340" s="37" t="str">
        <f aca="false">IF(OR(N340="",CONCATENATE(G340,H340)=""),"",CONCATENATE(N340," ",G340))</f>
        <v/>
      </c>
      <c r="AE340" s="37" t="str">
        <f aca="false">IF(K340=1,CONCATENATE(N340," ",1),"")</f>
        <v/>
      </c>
    </row>
    <row r="341" customFormat="false" ht="32.25" hidden="false" customHeight="true" outlineLevel="0" collapsed="false">
      <c r="A341" s="21" t="str">
        <f aca="false">IF(J341="","",J341)</f>
        <v/>
      </c>
      <c r="B341" s="69"/>
      <c r="C341" s="44" t="s">
        <v>1351</v>
      </c>
      <c r="D341" s="42" t="s">
        <v>1352</v>
      </c>
      <c r="E341" s="42"/>
      <c r="F341" s="68"/>
      <c r="G341" s="42"/>
      <c r="H341" s="42"/>
      <c r="J341" s="20" t="str">
        <f aca="false">IF(AND(K341="",L341="",N341=""),"",IF(OR(K341=1,L341=1),"ERRORI / ANOMALIE","OK"))</f>
        <v/>
      </c>
      <c r="K341" s="20" t="str">
        <f aca="false">IF(N341="","",IF(SUM(Q341:AA341)&gt;0,1,""))</f>
        <v/>
      </c>
      <c r="L341" s="20" t="str">
        <f aca="false">IF(N341="","",IF(_xlfn.IFNA(VLOOKUP(CONCATENATE(N341," ",1),Lotti!AS$7:AT$601,2,0),1)=1,"",1))</f>
        <v/>
      </c>
      <c r="N341" s="36" t="str">
        <f aca="false">TRIM(B341)</f>
        <v/>
      </c>
      <c r="O341" s="36"/>
      <c r="P341" s="36" t="str">
        <f aca="false">IF(K341="","",1)</f>
        <v/>
      </c>
      <c r="Q341" s="36" t="str">
        <f aca="false">IF(N341="","",_xlfn.IFNA(VLOOKUP(N341,Lotti!C$7:D$1000,2,0),1))</f>
        <v/>
      </c>
      <c r="S341" s="36" t="str">
        <f aca="false">IF(N341="","",IF(OR(AND(E341="",LEN(TRIM(D341))&lt;&gt;11,LEN(TRIM(D341))&lt;&gt;16),AND(D341="",E341=""),AND(D341&lt;&gt;"",E341&lt;&gt;"")),1,""))</f>
        <v/>
      </c>
      <c r="U341" s="36" t="str">
        <f aca="false">IF(N341="","",IF(C341="",1,""))</f>
        <v/>
      </c>
      <c r="V341" s="36" t="str">
        <f aca="false">IF(N341="","",_xlfn.IFNA(VLOOKUP(F341,TabelleFisse!$B$33:$C$34,2,0),1))</f>
        <v/>
      </c>
      <c r="W341" s="36" t="str">
        <f aca="false">IF(N341="","",_xlfn.IFNA(IF(VLOOKUP(CONCATENATE(N341," SI"),AC$10:AC$1203,1,0)=CONCATENATE(N341," SI"),"",1),1))</f>
        <v/>
      </c>
      <c r="Y341" s="36" t="str">
        <f aca="false">IF(OR(N341="",G341=""),"",_xlfn.IFNA(VLOOKUP(H341,TabelleFisse!$B$25:$C$29,2,0),1))</f>
        <v/>
      </c>
      <c r="Z341" s="36" t="str">
        <f aca="false">IF(AND(G341="",H341&lt;&gt;""),1,"")</f>
        <v/>
      </c>
      <c r="AA341" s="36" t="str">
        <f aca="false">IF(N341="","",IF(COUNTIF(AD$10:AD$1203,AD341)=1,1,""))</f>
        <v/>
      </c>
      <c r="AC341" s="37" t="str">
        <f aca="false">IF(N341="","",CONCATENATE(N341," ",F341))</f>
        <v/>
      </c>
      <c r="AD341" s="37" t="str">
        <f aca="false">IF(OR(N341="",CONCATENATE(G341,H341)=""),"",CONCATENATE(N341," ",G341))</f>
        <v/>
      </c>
      <c r="AE341" s="37" t="str">
        <f aca="false">IF(K341=1,CONCATENATE(N341," ",1),"")</f>
        <v/>
      </c>
    </row>
    <row r="342" customFormat="false" ht="32.25" hidden="false" customHeight="true" outlineLevel="0" collapsed="false">
      <c r="A342" s="21" t="str">
        <f aca="false">IF(J342="","",J342)</f>
        <v/>
      </c>
      <c r="B342" s="69"/>
      <c r="C342" s="44" t="s">
        <v>1354</v>
      </c>
      <c r="D342" s="42" t="s">
        <v>1355</v>
      </c>
      <c r="E342" s="42"/>
      <c r="F342" s="68"/>
      <c r="G342" s="42"/>
      <c r="H342" s="42"/>
      <c r="J342" s="20" t="str">
        <f aca="false">IF(AND(K342="",L342="",N342=""),"",IF(OR(K342=1,L342=1),"ERRORI / ANOMALIE","OK"))</f>
        <v/>
      </c>
      <c r="K342" s="20" t="str">
        <f aca="false">IF(N342="","",IF(SUM(Q342:AA342)&gt;0,1,""))</f>
        <v/>
      </c>
      <c r="L342" s="20" t="str">
        <f aca="false">IF(N342="","",IF(_xlfn.IFNA(VLOOKUP(CONCATENATE(N342," ",1),Lotti!AS$7:AT$601,2,0),1)=1,"",1))</f>
        <v/>
      </c>
      <c r="N342" s="36" t="str">
        <f aca="false">TRIM(B342)</f>
        <v/>
      </c>
      <c r="O342" s="36"/>
      <c r="P342" s="36" t="str">
        <f aca="false">IF(K342="","",1)</f>
        <v/>
      </c>
      <c r="Q342" s="36" t="str">
        <f aca="false">IF(N342="","",_xlfn.IFNA(VLOOKUP(N342,Lotti!C$7:D$1000,2,0),1))</f>
        <v/>
      </c>
      <c r="S342" s="36" t="str">
        <f aca="false">IF(N342="","",IF(OR(AND(E342="",LEN(TRIM(D342))&lt;&gt;11,LEN(TRIM(D342))&lt;&gt;16),AND(D342="",E342=""),AND(D342&lt;&gt;"",E342&lt;&gt;"")),1,""))</f>
        <v/>
      </c>
      <c r="U342" s="36" t="str">
        <f aca="false">IF(N342="","",IF(C342="",1,""))</f>
        <v/>
      </c>
      <c r="V342" s="36" t="str">
        <f aca="false">IF(N342="","",_xlfn.IFNA(VLOOKUP(F342,TabelleFisse!$B$33:$C$34,2,0),1))</f>
        <v/>
      </c>
      <c r="W342" s="36" t="str">
        <f aca="false">IF(N342="","",_xlfn.IFNA(IF(VLOOKUP(CONCATENATE(N342," SI"),AC$10:AC$1203,1,0)=CONCATENATE(N342," SI"),"",1),1))</f>
        <v/>
      </c>
      <c r="Y342" s="36" t="str">
        <f aca="false">IF(OR(N342="",G342=""),"",_xlfn.IFNA(VLOOKUP(H342,TabelleFisse!$B$25:$C$29,2,0),1))</f>
        <v/>
      </c>
      <c r="Z342" s="36" t="str">
        <f aca="false">IF(AND(G342="",H342&lt;&gt;""),1,"")</f>
        <v/>
      </c>
      <c r="AA342" s="36" t="str">
        <f aca="false">IF(N342="","",IF(COUNTIF(AD$10:AD$1203,AD342)=1,1,""))</f>
        <v/>
      </c>
      <c r="AC342" s="37" t="str">
        <f aca="false">IF(N342="","",CONCATENATE(N342," ",F342))</f>
        <v/>
      </c>
      <c r="AD342" s="37" t="str">
        <f aca="false">IF(OR(N342="",CONCATENATE(G342,H342)=""),"",CONCATENATE(N342," ",G342))</f>
        <v/>
      </c>
      <c r="AE342" s="37" t="str">
        <f aca="false">IF(K342=1,CONCATENATE(N342," ",1),"")</f>
        <v/>
      </c>
    </row>
    <row r="343" customFormat="false" ht="32.25" hidden="false" customHeight="true" outlineLevel="0" collapsed="false">
      <c r="A343" s="21" t="str">
        <f aca="false">IF(J343="","",J343)</f>
        <v/>
      </c>
      <c r="B343" s="69"/>
      <c r="C343" s="44" t="s">
        <v>1357</v>
      </c>
      <c r="D343" s="42" t="s">
        <v>1358</v>
      </c>
      <c r="E343" s="42"/>
      <c r="F343" s="68"/>
      <c r="G343" s="42"/>
      <c r="H343" s="42"/>
      <c r="J343" s="20" t="str">
        <f aca="false">IF(AND(K343="",L343="",N343=""),"",IF(OR(K343=1,L343=1),"ERRORI / ANOMALIE","OK"))</f>
        <v/>
      </c>
      <c r="K343" s="20" t="str">
        <f aca="false">IF(N343="","",IF(SUM(Q343:AA343)&gt;0,1,""))</f>
        <v/>
      </c>
      <c r="L343" s="20" t="str">
        <f aca="false">IF(N343="","",IF(_xlfn.IFNA(VLOOKUP(CONCATENATE(N343," ",1),Lotti!AS$7:AT$601,2,0),1)=1,"",1))</f>
        <v/>
      </c>
      <c r="N343" s="36" t="str">
        <f aca="false">TRIM(B343)</f>
        <v/>
      </c>
      <c r="O343" s="36"/>
      <c r="P343" s="36" t="str">
        <f aca="false">IF(K343="","",1)</f>
        <v/>
      </c>
      <c r="Q343" s="36" t="str">
        <f aca="false">IF(N343="","",_xlfn.IFNA(VLOOKUP(N343,Lotti!C$7:D$1000,2,0),1))</f>
        <v/>
      </c>
      <c r="S343" s="36" t="str">
        <f aca="false">IF(N343="","",IF(OR(AND(E343="",LEN(TRIM(D343))&lt;&gt;11,LEN(TRIM(D343))&lt;&gt;16),AND(D343="",E343=""),AND(D343&lt;&gt;"",E343&lt;&gt;"")),1,""))</f>
        <v/>
      </c>
      <c r="U343" s="36" t="str">
        <f aca="false">IF(N343="","",IF(C343="",1,""))</f>
        <v/>
      </c>
      <c r="V343" s="36" t="str">
        <f aca="false">IF(N343="","",_xlfn.IFNA(VLOOKUP(F343,TabelleFisse!$B$33:$C$34,2,0),1))</f>
        <v/>
      </c>
      <c r="W343" s="36" t="str">
        <f aca="false">IF(N343="","",_xlfn.IFNA(IF(VLOOKUP(CONCATENATE(N343," SI"),AC$10:AC$1203,1,0)=CONCATENATE(N343," SI"),"",1),1))</f>
        <v/>
      </c>
      <c r="Y343" s="36" t="str">
        <f aca="false">IF(OR(N343="",G343=""),"",_xlfn.IFNA(VLOOKUP(H343,TabelleFisse!$B$25:$C$29,2,0),1))</f>
        <v/>
      </c>
      <c r="Z343" s="36" t="str">
        <f aca="false">IF(AND(G343="",H343&lt;&gt;""),1,"")</f>
        <v/>
      </c>
      <c r="AA343" s="36" t="str">
        <f aca="false">IF(N343="","",IF(COUNTIF(AD$10:AD$1203,AD343)=1,1,""))</f>
        <v/>
      </c>
      <c r="AC343" s="37" t="str">
        <f aca="false">IF(N343="","",CONCATENATE(N343," ",F343))</f>
        <v/>
      </c>
      <c r="AD343" s="37" t="str">
        <f aca="false">IF(OR(N343="",CONCATENATE(G343,H343)=""),"",CONCATENATE(N343," ",G343))</f>
        <v/>
      </c>
      <c r="AE343" s="37" t="str">
        <f aca="false">IF(K343=1,CONCATENATE(N343," ",1),"")</f>
        <v/>
      </c>
    </row>
    <row r="344" customFormat="false" ht="32.25" hidden="false" customHeight="true" outlineLevel="0" collapsed="false">
      <c r="A344" s="21" t="str">
        <f aca="false">IF(J344="","",J344)</f>
        <v/>
      </c>
      <c r="B344" s="69"/>
      <c r="C344" s="44" t="s">
        <v>1360</v>
      </c>
      <c r="D344" s="42" t="s">
        <v>1361</v>
      </c>
      <c r="E344" s="42"/>
      <c r="F344" s="68"/>
      <c r="G344" s="42"/>
      <c r="H344" s="42"/>
      <c r="J344" s="20" t="str">
        <f aca="false">IF(AND(K344="",L344="",N344=""),"",IF(OR(K344=1,L344=1),"ERRORI / ANOMALIE","OK"))</f>
        <v/>
      </c>
      <c r="K344" s="20" t="str">
        <f aca="false">IF(N344="","",IF(SUM(Q344:AA344)&gt;0,1,""))</f>
        <v/>
      </c>
      <c r="L344" s="20" t="str">
        <f aca="false">IF(N344="","",IF(_xlfn.IFNA(VLOOKUP(CONCATENATE(N344," ",1),Lotti!AS$7:AT$601,2,0),1)=1,"",1))</f>
        <v/>
      </c>
      <c r="N344" s="36" t="str">
        <f aca="false">TRIM(B344)</f>
        <v/>
      </c>
      <c r="O344" s="36"/>
      <c r="P344" s="36" t="str">
        <f aca="false">IF(K344="","",1)</f>
        <v/>
      </c>
      <c r="Q344" s="36" t="str">
        <f aca="false">IF(N344="","",_xlfn.IFNA(VLOOKUP(N344,Lotti!C$7:D$1000,2,0),1))</f>
        <v/>
      </c>
      <c r="S344" s="36" t="str">
        <f aca="false">IF(N344="","",IF(OR(AND(E344="",LEN(TRIM(D344))&lt;&gt;11,LEN(TRIM(D344))&lt;&gt;16),AND(D344="",E344=""),AND(D344&lt;&gt;"",E344&lt;&gt;"")),1,""))</f>
        <v/>
      </c>
      <c r="U344" s="36" t="str">
        <f aca="false">IF(N344="","",IF(C344="",1,""))</f>
        <v/>
      </c>
      <c r="V344" s="36" t="str">
        <f aca="false">IF(N344="","",_xlfn.IFNA(VLOOKUP(F344,TabelleFisse!$B$33:$C$34,2,0),1))</f>
        <v/>
      </c>
      <c r="W344" s="36" t="str">
        <f aca="false">IF(N344="","",_xlfn.IFNA(IF(VLOOKUP(CONCATENATE(N344," SI"),AC$10:AC$1203,1,0)=CONCATENATE(N344," SI"),"",1),1))</f>
        <v/>
      </c>
      <c r="Y344" s="36" t="str">
        <f aca="false">IF(OR(N344="",G344=""),"",_xlfn.IFNA(VLOOKUP(H344,TabelleFisse!$B$25:$C$29,2,0),1))</f>
        <v/>
      </c>
      <c r="Z344" s="36" t="str">
        <f aca="false">IF(AND(G344="",H344&lt;&gt;""),1,"")</f>
        <v/>
      </c>
      <c r="AA344" s="36" t="str">
        <f aca="false">IF(N344="","",IF(COUNTIF(AD$10:AD$1203,AD344)=1,1,""))</f>
        <v/>
      </c>
      <c r="AC344" s="37" t="str">
        <f aca="false">IF(N344="","",CONCATENATE(N344," ",F344))</f>
        <v/>
      </c>
      <c r="AD344" s="37" t="str">
        <f aca="false">IF(OR(N344="",CONCATENATE(G344,H344)=""),"",CONCATENATE(N344," ",G344))</f>
        <v/>
      </c>
      <c r="AE344" s="37" t="str">
        <f aca="false">IF(K344=1,CONCATENATE(N344," ",1),"")</f>
        <v/>
      </c>
    </row>
    <row r="345" customFormat="false" ht="32.25" hidden="false" customHeight="true" outlineLevel="0" collapsed="false">
      <c r="A345" s="21" t="str">
        <f aca="false">IF(J345="","",J345)</f>
        <v/>
      </c>
      <c r="B345" s="69"/>
      <c r="C345" s="44" t="s">
        <v>1204</v>
      </c>
      <c r="D345" s="42" t="s">
        <v>1205</v>
      </c>
      <c r="E345" s="42"/>
      <c r="F345" s="68"/>
      <c r="G345" s="42"/>
      <c r="H345" s="42"/>
      <c r="J345" s="20" t="str">
        <f aca="false">IF(AND(K345="",L345="",N345=""),"",IF(OR(K345=1,L345=1),"ERRORI / ANOMALIE","OK"))</f>
        <v/>
      </c>
      <c r="K345" s="20" t="str">
        <f aca="false">IF(N345="","",IF(SUM(Q345:AA345)&gt;0,1,""))</f>
        <v/>
      </c>
      <c r="L345" s="20" t="str">
        <f aca="false">IF(N345="","",IF(_xlfn.IFNA(VLOOKUP(CONCATENATE(N345," ",1),Lotti!AS$7:AT$601,2,0),1)=1,"",1))</f>
        <v/>
      </c>
      <c r="N345" s="36" t="str">
        <f aca="false">TRIM(B345)</f>
        <v/>
      </c>
      <c r="O345" s="36"/>
      <c r="P345" s="36" t="str">
        <f aca="false">IF(K345="","",1)</f>
        <v/>
      </c>
      <c r="Q345" s="36" t="str">
        <f aca="false">IF(N345="","",_xlfn.IFNA(VLOOKUP(N345,Lotti!C$7:D$1000,2,0),1))</f>
        <v/>
      </c>
      <c r="S345" s="36" t="str">
        <f aca="false">IF(N345="","",IF(OR(AND(E345="",LEN(TRIM(D345))&lt;&gt;11,LEN(TRIM(D345))&lt;&gt;16),AND(D345="",E345=""),AND(D345&lt;&gt;"",E345&lt;&gt;"")),1,""))</f>
        <v/>
      </c>
      <c r="U345" s="36" t="str">
        <f aca="false">IF(N345="","",IF(C345="",1,""))</f>
        <v/>
      </c>
      <c r="V345" s="36" t="str">
        <f aca="false">IF(N345="","",_xlfn.IFNA(VLOOKUP(F345,TabelleFisse!$B$33:$C$34,2,0),1))</f>
        <v/>
      </c>
      <c r="W345" s="36" t="str">
        <f aca="false">IF(N345="","",_xlfn.IFNA(IF(VLOOKUP(CONCATENATE(N345," SI"),AC$10:AC$1203,1,0)=CONCATENATE(N345," SI"),"",1),1))</f>
        <v/>
      </c>
      <c r="Y345" s="36" t="str">
        <f aca="false">IF(OR(N345="",G345=""),"",_xlfn.IFNA(VLOOKUP(H345,TabelleFisse!$B$25:$C$29,2,0),1))</f>
        <v/>
      </c>
      <c r="Z345" s="36" t="str">
        <f aca="false">IF(AND(G345="",H345&lt;&gt;""),1,"")</f>
        <v/>
      </c>
      <c r="AA345" s="36" t="str">
        <f aca="false">IF(N345="","",IF(COUNTIF(AD$10:AD$1203,AD345)=1,1,""))</f>
        <v/>
      </c>
      <c r="AC345" s="37" t="str">
        <f aca="false">IF(N345="","",CONCATENATE(N345," ",F345))</f>
        <v/>
      </c>
      <c r="AD345" s="37" t="str">
        <f aca="false">IF(OR(N345="",CONCATENATE(G345,H345)=""),"",CONCATENATE(N345," ",G345))</f>
        <v/>
      </c>
      <c r="AE345" s="37" t="str">
        <f aca="false">IF(K345=1,CONCATENATE(N345," ",1),"")</f>
        <v/>
      </c>
    </row>
    <row r="346" customFormat="false" ht="32.25" hidden="false" customHeight="true" outlineLevel="0" collapsed="false">
      <c r="A346" s="21" t="str">
        <f aca="false">IF(J346="","",J346)</f>
        <v/>
      </c>
      <c r="B346" s="69"/>
      <c r="C346" s="44" t="s">
        <v>1364</v>
      </c>
      <c r="D346" s="42" t="s">
        <v>1365</v>
      </c>
      <c r="E346" s="42"/>
      <c r="F346" s="68"/>
      <c r="G346" s="42"/>
      <c r="H346" s="42"/>
      <c r="J346" s="20" t="str">
        <f aca="false">IF(AND(K346="",L346="",N346=""),"",IF(OR(K346=1,L346=1),"ERRORI / ANOMALIE","OK"))</f>
        <v/>
      </c>
      <c r="K346" s="20" t="str">
        <f aca="false">IF(N346="","",IF(SUM(Q346:AA346)&gt;0,1,""))</f>
        <v/>
      </c>
      <c r="L346" s="20" t="str">
        <f aca="false">IF(N346="","",IF(_xlfn.IFNA(VLOOKUP(CONCATENATE(N346," ",1),Lotti!AS$7:AT$601,2,0),1)=1,"",1))</f>
        <v/>
      </c>
      <c r="N346" s="36" t="str">
        <f aca="false">TRIM(B346)</f>
        <v/>
      </c>
      <c r="O346" s="36"/>
      <c r="P346" s="36" t="str">
        <f aca="false">IF(K346="","",1)</f>
        <v/>
      </c>
      <c r="Q346" s="36" t="str">
        <f aca="false">IF(N346="","",_xlfn.IFNA(VLOOKUP(N346,Lotti!C$7:D$1000,2,0),1))</f>
        <v/>
      </c>
      <c r="S346" s="36" t="str">
        <f aca="false">IF(N346="","",IF(OR(AND(E346="",LEN(TRIM(D346))&lt;&gt;11,LEN(TRIM(D346))&lt;&gt;16),AND(D346="",E346=""),AND(D346&lt;&gt;"",E346&lt;&gt;"")),1,""))</f>
        <v/>
      </c>
      <c r="U346" s="36" t="str">
        <f aca="false">IF(N346="","",IF(C346="",1,""))</f>
        <v/>
      </c>
      <c r="V346" s="36" t="str">
        <f aca="false">IF(N346="","",_xlfn.IFNA(VLOOKUP(F346,TabelleFisse!$B$33:$C$34,2,0),1))</f>
        <v/>
      </c>
      <c r="W346" s="36" t="str">
        <f aca="false">IF(N346="","",_xlfn.IFNA(IF(VLOOKUP(CONCATENATE(N346," SI"),AC$10:AC$1203,1,0)=CONCATENATE(N346," SI"),"",1),1))</f>
        <v/>
      </c>
      <c r="Y346" s="36" t="str">
        <f aca="false">IF(OR(N346="",G346=""),"",_xlfn.IFNA(VLOOKUP(H346,TabelleFisse!$B$25:$C$29,2,0),1))</f>
        <v/>
      </c>
      <c r="Z346" s="36" t="str">
        <f aca="false">IF(AND(G346="",H346&lt;&gt;""),1,"")</f>
        <v/>
      </c>
      <c r="AA346" s="36" t="str">
        <f aca="false">IF(N346="","",IF(COUNTIF(AD$10:AD$1203,AD346)=1,1,""))</f>
        <v/>
      </c>
      <c r="AC346" s="37" t="str">
        <f aca="false">IF(N346="","",CONCATENATE(N346," ",F346))</f>
        <v/>
      </c>
      <c r="AD346" s="37" t="str">
        <f aca="false">IF(OR(N346="",CONCATENATE(G346,H346)=""),"",CONCATENATE(N346," ",G346))</f>
        <v/>
      </c>
      <c r="AE346" s="37" t="str">
        <f aca="false">IF(K346=1,CONCATENATE(N346," ",1),"")</f>
        <v/>
      </c>
    </row>
    <row r="347" customFormat="false" ht="32.25" hidden="false" customHeight="true" outlineLevel="0" collapsed="false">
      <c r="A347" s="21" t="str">
        <f aca="false">IF(J347="","",J347)</f>
        <v/>
      </c>
      <c r="B347" s="69"/>
      <c r="C347" s="44" t="s">
        <v>1367</v>
      </c>
      <c r="D347" s="42" t="s">
        <v>1368</v>
      </c>
      <c r="E347" s="42"/>
      <c r="F347" s="68"/>
      <c r="G347" s="42"/>
      <c r="H347" s="42"/>
      <c r="J347" s="20" t="str">
        <f aca="false">IF(AND(K347="",L347="",N347=""),"",IF(OR(K347=1,L347=1),"ERRORI / ANOMALIE","OK"))</f>
        <v/>
      </c>
      <c r="K347" s="20" t="str">
        <f aca="false">IF(N347="","",IF(SUM(Q347:AA347)&gt;0,1,""))</f>
        <v/>
      </c>
      <c r="L347" s="20" t="str">
        <f aca="false">IF(N347="","",IF(_xlfn.IFNA(VLOOKUP(CONCATENATE(N347," ",1),Lotti!AS$7:AT$601,2,0),1)=1,"",1))</f>
        <v/>
      </c>
      <c r="N347" s="36" t="str">
        <f aca="false">TRIM(B347)</f>
        <v/>
      </c>
      <c r="O347" s="36"/>
      <c r="P347" s="36" t="str">
        <f aca="false">IF(K347="","",1)</f>
        <v/>
      </c>
      <c r="Q347" s="36" t="str">
        <f aca="false">IF(N347="","",_xlfn.IFNA(VLOOKUP(N347,Lotti!C$7:D$1000,2,0),1))</f>
        <v/>
      </c>
      <c r="S347" s="36" t="str">
        <f aca="false">IF(N347="","",IF(OR(AND(E347="",LEN(TRIM(D347))&lt;&gt;11,LEN(TRIM(D347))&lt;&gt;16),AND(D347="",E347=""),AND(D347&lt;&gt;"",E347&lt;&gt;"")),1,""))</f>
        <v/>
      </c>
      <c r="U347" s="36" t="str">
        <f aca="false">IF(N347="","",IF(C347="",1,""))</f>
        <v/>
      </c>
      <c r="V347" s="36" t="str">
        <f aca="false">IF(N347="","",_xlfn.IFNA(VLOOKUP(F347,TabelleFisse!$B$33:$C$34,2,0),1))</f>
        <v/>
      </c>
      <c r="W347" s="36" t="str">
        <f aca="false">IF(N347="","",_xlfn.IFNA(IF(VLOOKUP(CONCATENATE(N347," SI"),AC$10:AC$1203,1,0)=CONCATENATE(N347," SI"),"",1),1))</f>
        <v/>
      </c>
      <c r="Y347" s="36" t="str">
        <f aca="false">IF(OR(N347="",G347=""),"",_xlfn.IFNA(VLOOKUP(H347,TabelleFisse!$B$25:$C$29,2,0),1))</f>
        <v/>
      </c>
      <c r="Z347" s="36" t="str">
        <f aca="false">IF(AND(G347="",H347&lt;&gt;""),1,"")</f>
        <v/>
      </c>
      <c r="AA347" s="36" t="str">
        <f aca="false">IF(N347="","",IF(COUNTIF(AD$10:AD$1203,AD347)=1,1,""))</f>
        <v/>
      </c>
      <c r="AC347" s="37" t="str">
        <f aca="false">IF(N347="","",CONCATENATE(N347," ",F347))</f>
        <v/>
      </c>
      <c r="AD347" s="37" t="str">
        <f aca="false">IF(OR(N347="",CONCATENATE(G347,H347)=""),"",CONCATENATE(N347," ",G347))</f>
        <v/>
      </c>
      <c r="AE347" s="37" t="str">
        <f aca="false">IF(K347=1,CONCATENATE(N347," ",1),"")</f>
        <v/>
      </c>
    </row>
    <row r="348" customFormat="false" ht="32.25" hidden="false" customHeight="true" outlineLevel="0" collapsed="false">
      <c r="A348" s="21" t="str">
        <f aca="false">IF(J348="","",J348)</f>
        <v/>
      </c>
      <c r="B348" s="69"/>
      <c r="C348" s="44" t="s">
        <v>1354</v>
      </c>
      <c r="D348" s="42" t="s">
        <v>1355</v>
      </c>
      <c r="E348" s="42"/>
      <c r="F348" s="68"/>
      <c r="G348" s="42"/>
      <c r="H348" s="42"/>
      <c r="J348" s="20" t="str">
        <f aca="false">IF(AND(K348="",L348="",N348=""),"",IF(OR(K348=1,L348=1),"ERRORI / ANOMALIE","OK"))</f>
        <v/>
      </c>
      <c r="K348" s="20" t="str">
        <f aca="false">IF(N348="","",IF(SUM(Q348:AA348)&gt;0,1,""))</f>
        <v/>
      </c>
      <c r="L348" s="20" t="str">
        <f aca="false">IF(N348="","",IF(_xlfn.IFNA(VLOOKUP(CONCATENATE(N348," ",1),Lotti!AS$7:AT$601,2,0),1)=1,"",1))</f>
        <v/>
      </c>
      <c r="N348" s="36" t="str">
        <f aca="false">TRIM(B348)</f>
        <v/>
      </c>
      <c r="O348" s="36"/>
      <c r="P348" s="36" t="str">
        <f aca="false">IF(K348="","",1)</f>
        <v/>
      </c>
      <c r="Q348" s="36" t="str">
        <f aca="false">IF(N348="","",_xlfn.IFNA(VLOOKUP(N348,Lotti!C$7:D$1000,2,0),1))</f>
        <v/>
      </c>
      <c r="S348" s="36" t="str">
        <f aca="false">IF(N348="","",IF(OR(AND(E348="",LEN(TRIM(D348))&lt;&gt;11,LEN(TRIM(D348))&lt;&gt;16),AND(D348="",E348=""),AND(D348&lt;&gt;"",E348&lt;&gt;"")),1,""))</f>
        <v/>
      </c>
      <c r="U348" s="36" t="str">
        <f aca="false">IF(N348="","",IF(C348="",1,""))</f>
        <v/>
      </c>
      <c r="V348" s="36" t="str">
        <f aca="false">IF(N348="","",_xlfn.IFNA(VLOOKUP(F348,TabelleFisse!$B$33:$C$34,2,0),1))</f>
        <v/>
      </c>
      <c r="W348" s="36" t="str">
        <f aca="false">IF(N348="","",_xlfn.IFNA(IF(VLOOKUP(CONCATENATE(N348," SI"),AC$10:AC$1203,1,0)=CONCATENATE(N348," SI"),"",1),1))</f>
        <v/>
      </c>
      <c r="Y348" s="36" t="str">
        <f aca="false">IF(OR(N348="",G348=""),"",_xlfn.IFNA(VLOOKUP(H348,TabelleFisse!$B$25:$C$29,2,0),1))</f>
        <v/>
      </c>
      <c r="Z348" s="36" t="str">
        <f aca="false">IF(AND(G348="",H348&lt;&gt;""),1,"")</f>
        <v/>
      </c>
      <c r="AA348" s="36" t="str">
        <f aca="false">IF(N348="","",IF(COUNTIF(AD$10:AD$1203,AD348)=1,1,""))</f>
        <v/>
      </c>
      <c r="AC348" s="37" t="str">
        <f aca="false">IF(N348="","",CONCATENATE(N348," ",F348))</f>
        <v/>
      </c>
      <c r="AD348" s="37" t="str">
        <f aca="false">IF(OR(N348="",CONCATENATE(G348,H348)=""),"",CONCATENATE(N348," ",G348))</f>
        <v/>
      </c>
      <c r="AE348" s="37" t="str">
        <f aca="false">IF(K348=1,CONCATENATE(N348," ",1),"")</f>
        <v/>
      </c>
    </row>
    <row r="349" customFormat="false" ht="32.25" hidden="false" customHeight="true" outlineLevel="0" collapsed="false">
      <c r="A349" s="21" t="str">
        <f aca="false">IF(J349="","",J349)</f>
        <v/>
      </c>
      <c r="B349" s="69"/>
      <c r="C349" s="44" t="s">
        <v>1371</v>
      </c>
      <c r="D349" s="42" t="s">
        <v>1372</v>
      </c>
      <c r="E349" s="42"/>
      <c r="F349" s="68"/>
      <c r="G349" s="42"/>
      <c r="H349" s="42"/>
      <c r="J349" s="20" t="str">
        <f aca="false">IF(AND(K349="",L349="",N349=""),"",IF(OR(K349=1,L349=1),"ERRORI / ANOMALIE","OK"))</f>
        <v/>
      </c>
      <c r="K349" s="20" t="str">
        <f aca="false">IF(N349="","",IF(SUM(Q349:AA349)&gt;0,1,""))</f>
        <v/>
      </c>
      <c r="L349" s="20" t="str">
        <f aca="false">IF(N349="","",IF(_xlfn.IFNA(VLOOKUP(CONCATENATE(N349," ",1),Lotti!AS$7:AT$601,2,0),1)=1,"",1))</f>
        <v/>
      </c>
      <c r="N349" s="36" t="str">
        <f aca="false">TRIM(B349)</f>
        <v/>
      </c>
      <c r="O349" s="36"/>
      <c r="P349" s="36" t="str">
        <f aca="false">IF(K349="","",1)</f>
        <v/>
      </c>
      <c r="Q349" s="36" t="str">
        <f aca="false">IF(N349="","",_xlfn.IFNA(VLOOKUP(N349,Lotti!C$7:D$1000,2,0),1))</f>
        <v/>
      </c>
      <c r="S349" s="36" t="str">
        <f aca="false">IF(N349="","",IF(OR(AND(E349="",LEN(TRIM(D349))&lt;&gt;11,LEN(TRIM(D349))&lt;&gt;16),AND(D349="",E349=""),AND(D349&lt;&gt;"",E349&lt;&gt;"")),1,""))</f>
        <v/>
      </c>
      <c r="U349" s="36" t="str">
        <f aca="false">IF(N349="","",IF(C349="",1,""))</f>
        <v/>
      </c>
      <c r="V349" s="36" t="str">
        <f aca="false">IF(N349="","",_xlfn.IFNA(VLOOKUP(F349,TabelleFisse!$B$33:$C$34,2,0),1))</f>
        <v/>
      </c>
      <c r="W349" s="36" t="str">
        <f aca="false">IF(N349="","",_xlfn.IFNA(IF(VLOOKUP(CONCATENATE(N349," SI"),AC$10:AC$1203,1,0)=CONCATENATE(N349," SI"),"",1),1))</f>
        <v/>
      </c>
      <c r="Y349" s="36" t="str">
        <f aca="false">IF(OR(N349="",G349=""),"",_xlfn.IFNA(VLOOKUP(H349,TabelleFisse!$B$25:$C$29,2,0),1))</f>
        <v/>
      </c>
      <c r="Z349" s="36" t="str">
        <f aca="false">IF(AND(G349="",H349&lt;&gt;""),1,"")</f>
        <v/>
      </c>
      <c r="AA349" s="36" t="str">
        <f aca="false">IF(N349="","",IF(COUNTIF(AD$10:AD$1203,AD349)=1,1,""))</f>
        <v/>
      </c>
      <c r="AC349" s="37" t="str">
        <f aca="false">IF(N349="","",CONCATENATE(N349," ",F349))</f>
        <v/>
      </c>
      <c r="AD349" s="37" t="str">
        <f aca="false">IF(OR(N349="",CONCATENATE(G349,H349)=""),"",CONCATENATE(N349," ",G349))</f>
        <v/>
      </c>
      <c r="AE349" s="37" t="str">
        <f aca="false">IF(K349=1,CONCATENATE(N349," ",1),"")</f>
        <v/>
      </c>
    </row>
    <row r="350" customFormat="false" ht="32.25" hidden="false" customHeight="true" outlineLevel="0" collapsed="false">
      <c r="A350" s="21" t="str">
        <f aca="false">IF(J350="","",J350)</f>
        <v/>
      </c>
      <c r="B350" s="69"/>
      <c r="C350" s="44" t="s">
        <v>1157</v>
      </c>
      <c r="D350" s="42" t="s">
        <v>1158</v>
      </c>
      <c r="E350" s="42"/>
      <c r="F350" s="68"/>
      <c r="G350" s="42"/>
      <c r="H350" s="42"/>
      <c r="J350" s="20" t="str">
        <f aca="false">IF(AND(K350="",L350="",N350=""),"",IF(OR(K350=1,L350=1),"ERRORI / ANOMALIE","OK"))</f>
        <v/>
      </c>
      <c r="K350" s="20" t="str">
        <f aca="false">IF(N350="","",IF(SUM(Q350:AA350)&gt;0,1,""))</f>
        <v/>
      </c>
      <c r="L350" s="20" t="str">
        <f aca="false">IF(N350="","",IF(_xlfn.IFNA(VLOOKUP(CONCATENATE(N350," ",1),Lotti!AS$7:AT$601,2,0),1)=1,"",1))</f>
        <v/>
      </c>
      <c r="N350" s="36" t="str">
        <f aca="false">TRIM(B350)</f>
        <v/>
      </c>
      <c r="O350" s="36"/>
      <c r="P350" s="36" t="str">
        <f aca="false">IF(K350="","",1)</f>
        <v/>
      </c>
      <c r="Q350" s="36" t="str">
        <f aca="false">IF(N350="","",_xlfn.IFNA(VLOOKUP(N350,Lotti!C$7:D$1000,2,0),1))</f>
        <v/>
      </c>
      <c r="S350" s="36" t="str">
        <f aca="false">IF(N350="","",IF(OR(AND(E350="",LEN(TRIM(D350))&lt;&gt;11,LEN(TRIM(D350))&lt;&gt;16),AND(D350="",E350=""),AND(D350&lt;&gt;"",E350&lt;&gt;"")),1,""))</f>
        <v/>
      </c>
      <c r="U350" s="36" t="str">
        <f aca="false">IF(N350="","",IF(C350="",1,""))</f>
        <v/>
      </c>
      <c r="V350" s="36" t="str">
        <f aca="false">IF(N350="","",_xlfn.IFNA(VLOOKUP(F350,TabelleFisse!$B$33:$C$34,2,0),1))</f>
        <v/>
      </c>
      <c r="W350" s="36" t="str">
        <f aca="false">IF(N350="","",_xlfn.IFNA(IF(VLOOKUP(CONCATENATE(N350," SI"),AC$10:AC$1203,1,0)=CONCATENATE(N350," SI"),"",1),1))</f>
        <v/>
      </c>
      <c r="Y350" s="36" t="str">
        <f aca="false">IF(OR(N350="",G350=""),"",_xlfn.IFNA(VLOOKUP(H350,TabelleFisse!$B$25:$C$29,2,0),1))</f>
        <v/>
      </c>
      <c r="Z350" s="36" t="str">
        <f aca="false">IF(AND(G350="",H350&lt;&gt;""),1,"")</f>
        <v/>
      </c>
      <c r="AA350" s="36" t="str">
        <f aca="false">IF(N350="","",IF(COUNTIF(AD$10:AD$1203,AD350)=1,1,""))</f>
        <v/>
      </c>
      <c r="AC350" s="37" t="str">
        <f aca="false">IF(N350="","",CONCATENATE(N350," ",F350))</f>
        <v/>
      </c>
      <c r="AD350" s="37" t="str">
        <f aca="false">IF(OR(N350="",CONCATENATE(G350,H350)=""),"",CONCATENATE(N350," ",G350))</f>
        <v/>
      </c>
      <c r="AE350" s="37" t="str">
        <f aca="false">IF(K350=1,CONCATENATE(N350," ",1),"")</f>
        <v/>
      </c>
    </row>
    <row r="351" customFormat="false" ht="32.25" hidden="false" customHeight="true" outlineLevel="0" collapsed="false">
      <c r="A351" s="21" t="str">
        <f aca="false">IF(J351="","",J351)</f>
        <v/>
      </c>
      <c r="B351" s="69"/>
      <c r="C351" s="44" t="s">
        <v>1375</v>
      </c>
      <c r="D351" s="42" t="s">
        <v>1376</v>
      </c>
      <c r="E351" s="42"/>
      <c r="F351" s="68"/>
      <c r="G351" s="42"/>
      <c r="H351" s="42"/>
      <c r="J351" s="20" t="str">
        <f aca="false">IF(AND(K351="",L351="",N351=""),"",IF(OR(K351=1,L351=1),"ERRORI / ANOMALIE","OK"))</f>
        <v/>
      </c>
      <c r="K351" s="20" t="str">
        <f aca="false">IF(N351="","",IF(SUM(Q351:AA351)&gt;0,1,""))</f>
        <v/>
      </c>
      <c r="L351" s="20" t="str">
        <f aca="false">IF(N351="","",IF(_xlfn.IFNA(VLOOKUP(CONCATENATE(N351," ",1),Lotti!AS$7:AT$601,2,0),1)=1,"",1))</f>
        <v/>
      </c>
      <c r="N351" s="36" t="str">
        <f aca="false">TRIM(B351)</f>
        <v/>
      </c>
      <c r="O351" s="36"/>
      <c r="P351" s="36" t="str">
        <f aca="false">IF(K351="","",1)</f>
        <v/>
      </c>
      <c r="Q351" s="36" t="str">
        <f aca="false">IF(N351="","",_xlfn.IFNA(VLOOKUP(N351,Lotti!C$7:D$1000,2,0),1))</f>
        <v/>
      </c>
      <c r="S351" s="36" t="str">
        <f aca="false">IF(N351="","",IF(OR(AND(E351="",LEN(TRIM(D351))&lt;&gt;11,LEN(TRIM(D351))&lt;&gt;16),AND(D351="",E351=""),AND(D351&lt;&gt;"",E351&lt;&gt;"")),1,""))</f>
        <v/>
      </c>
      <c r="U351" s="36" t="str">
        <f aca="false">IF(N351="","",IF(C351="",1,""))</f>
        <v/>
      </c>
      <c r="V351" s="36" t="str">
        <f aca="false">IF(N351="","",_xlfn.IFNA(VLOOKUP(F351,TabelleFisse!$B$33:$C$34,2,0),1))</f>
        <v/>
      </c>
      <c r="W351" s="36" t="str">
        <f aca="false">IF(N351="","",_xlfn.IFNA(IF(VLOOKUP(CONCATENATE(N351," SI"),AC$10:AC$1203,1,0)=CONCATENATE(N351," SI"),"",1),1))</f>
        <v/>
      </c>
      <c r="Y351" s="36" t="str">
        <f aca="false">IF(OR(N351="",G351=""),"",_xlfn.IFNA(VLOOKUP(H351,TabelleFisse!$B$25:$C$29,2,0),1))</f>
        <v/>
      </c>
      <c r="Z351" s="36" t="str">
        <f aca="false">IF(AND(G351="",H351&lt;&gt;""),1,"")</f>
        <v/>
      </c>
      <c r="AA351" s="36" t="str">
        <f aca="false">IF(N351="","",IF(COUNTIF(AD$10:AD$1203,AD351)=1,1,""))</f>
        <v/>
      </c>
      <c r="AC351" s="37" t="str">
        <f aca="false">IF(N351="","",CONCATENATE(N351," ",F351))</f>
        <v/>
      </c>
      <c r="AD351" s="37" t="str">
        <f aca="false">IF(OR(N351="",CONCATENATE(G351,H351)=""),"",CONCATENATE(N351," ",G351))</f>
        <v/>
      </c>
      <c r="AE351" s="37" t="str">
        <f aca="false">IF(K351=1,CONCATENATE(N351," ",1),"")</f>
        <v/>
      </c>
    </row>
    <row r="352" customFormat="false" ht="32.25" hidden="false" customHeight="true" outlineLevel="0" collapsed="false">
      <c r="A352" s="21" t="str">
        <f aca="false">IF(J352="","",J352)</f>
        <v/>
      </c>
      <c r="B352" s="69"/>
      <c r="C352" s="44" t="s">
        <v>1060</v>
      </c>
      <c r="D352" s="42" t="s">
        <v>1061</v>
      </c>
      <c r="E352" s="42"/>
      <c r="F352" s="68"/>
      <c r="G352" s="42"/>
      <c r="H352" s="42"/>
      <c r="J352" s="20" t="str">
        <f aca="false">IF(AND(K352="",L352="",N352=""),"",IF(OR(K352=1,L352=1),"ERRORI / ANOMALIE","OK"))</f>
        <v/>
      </c>
      <c r="K352" s="20" t="str">
        <f aca="false">IF(N352="","",IF(SUM(Q352:AA352)&gt;0,1,""))</f>
        <v/>
      </c>
      <c r="L352" s="20" t="str">
        <f aca="false">IF(N352="","",IF(_xlfn.IFNA(VLOOKUP(CONCATENATE(N352," ",1),Lotti!AS$7:AT$601,2,0),1)=1,"",1))</f>
        <v/>
      </c>
      <c r="N352" s="36" t="str">
        <f aca="false">TRIM(B352)</f>
        <v/>
      </c>
      <c r="O352" s="36"/>
      <c r="P352" s="36" t="str">
        <f aca="false">IF(K352="","",1)</f>
        <v/>
      </c>
      <c r="Q352" s="36" t="str">
        <f aca="false">IF(N352="","",_xlfn.IFNA(VLOOKUP(N352,Lotti!C$7:D$1000,2,0),1))</f>
        <v/>
      </c>
      <c r="S352" s="36" t="str">
        <f aca="false">IF(N352="","",IF(OR(AND(E352="",LEN(TRIM(D352))&lt;&gt;11,LEN(TRIM(D352))&lt;&gt;16),AND(D352="",E352=""),AND(D352&lt;&gt;"",E352&lt;&gt;"")),1,""))</f>
        <v/>
      </c>
      <c r="U352" s="36" t="str">
        <f aca="false">IF(N352="","",IF(C352="",1,""))</f>
        <v/>
      </c>
      <c r="V352" s="36" t="str">
        <f aca="false">IF(N352="","",_xlfn.IFNA(VLOOKUP(F352,TabelleFisse!$B$33:$C$34,2,0),1))</f>
        <v/>
      </c>
      <c r="W352" s="36" t="str">
        <f aca="false">IF(N352="","",_xlfn.IFNA(IF(VLOOKUP(CONCATENATE(N352," SI"),AC$10:AC$1203,1,0)=CONCATENATE(N352," SI"),"",1),1))</f>
        <v/>
      </c>
      <c r="Y352" s="36" t="str">
        <f aca="false">IF(OR(N352="",G352=""),"",_xlfn.IFNA(VLOOKUP(H352,TabelleFisse!$B$25:$C$29,2,0),1))</f>
        <v/>
      </c>
      <c r="Z352" s="36" t="str">
        <f aca="false">IF(AND(G352="",H352&lt;&gt;""),1,"")</f>
        <v/>
      </c>
      <c r="AA352" s="36" t="str">
        <f aca="false">IF(N352="","",IF(COUNTIF(AD$10:AD$1203,AD352)=1,1,""))</f>
        <v/>
      </c>
      <c r="AC352" s="37" t="str">
        <f aca="false">IF(N352="","",CONCATENATE(N352," ",F352))</f>
        <v/>
      </c>
      <c r="AD352" s="37" t="str">
        <f aca="false">IF(OR(N352="",CONCATENATE(G352,H352)=""),"",CONCATENATE(N352," ",G352))</f>
        <v/>
      </c>
      <c r="AE352" s="37" t="str">
        <f aca="false">IF(K352=1,CONCATENATE(N352," ",1),"")</f>
        <v/>
      </c>
    </row>
    <row r="353" customFormat="false" ht="32.25" hidden="false" customHeight="true" outlineLevel="0" collapsed="false">
      <c r="A353" s="21" t="str">
        <f aca="false">IF(J353="","",J353)</f>
        <v/>
      </c>
      <c r="B353" s="69"/>
      <c r="C353" s="44" t="s">
        <v>1379</v>
      </c>
      <c r="D353" s="42" t="s">
        <v>1380</v>
      </c>
      <c r="E353" s="42"/>
      <c r="F353" s="68"/>
      <c r="G353" s="42"/>
      <c r="H353" s="42"/>
      <c r="J353" s="20" t="str">
        <f aca="false">IF(AND(K353="",L353="",N353=""),"",IF(OR(K353=1,L353=1),"ERRORI / ANOMALIE","OK"))</f>
        <v/>
      </c>
      <c r="K353" s="20" t="str">
        <f aca="false">IF(N353="","",IF(SUM(Q353:AA353)&gt;0,1,""))</f>
        <v/>
      </c>
      <c r="L353" s="20" t="str">
        <f aca="false">IF(N353="","",IF(_xlfn.IFNA(VLOOKUP(CONCATENATE(N353," ",1),Lotti!AS$7:AT$601,2,0),1)=1,"",1))</f>
        <v/>
      </c>
      <c r="N353" s="36" t="str">
        <f aca="false">TRIM(B353)</f>
        <v/>
      </c>
      <c r="O353" s="36"/>
      <c r="P353" s="36" t="str">
        <f aca="false">IF(K353="","",1)</f>
        <v/>
      </c>
      <c r="Q353" s="36" t="str">
        <f aca="false">IF(N353="","",_xlfn.IFNA(VLOOKUP(N353,Lotti!C$7:D$1000,2,0),1))</f>
        <v/>
      </c>
      <c r="S353" s="36" t="str">
        <f aca="false">IF(N353="","",IF(OR(AND(E353="",LEN(TRIM(D353))&lt;&gt;11,LEN(TRIM(D353))&lt;&gt;16),AND(D353="",E353=""),AND(D353&lt;&gt;"",E353&lt;&gt;"")),1,""))</f>
        <v/>
      </c>
      <c r="U353" s="36" t="str">
        <f aca="false">IF(N353="","",IF(C353="",1,""))</f>
        <v/>
      </c>
      <c r="V353" s="36" t="str">
        <f aca="false">IF(N353="","",_xlfn.IFNA(VLOOKUP(F353,TabelleFisse!$B$33:$C$34,2,0),1))</f>
        <v/>
      </c>
      <c r="W353" s="36" t="str">
        <f aca="false">IF(N353="","",_xlfn.IFNA(IF(VLOOKUP(CONCATENATE(N353," SI"),AC$10:AC$1203,1,0)=CONCATENATE(N353," SI"),"",1),1))</f>
        <v/>
      </c>
      <c r="Y353" s="36" t="str">
        <f aca="false">IF(OR(N353="",G353=""),"",_xlfn.IFNA(VLOOKUP(H353,TabelleFisse!$B$25:$C$29,2,0),1))</f>
        <v/>
      </c>
      <c r="Z353" s="36" t="str">
        <f aca="false">IF(AND(G353="",H353&lt;&gt;""),1,"")</f>
        <v/>
      </c>
      <c r="AA353" s="36" t="str">
        <f aca="false">IF(N353="","",IF(COUNTIF(AD$10:AD$1203,AD353)=1,1,""))</f>
        <v/>
      </c>
      <c r="AC353" s="37" t="str">
        <f aca="false">IF(N353="","",CONCATENATE(N353," ",F353))</f>
        <v/>
      </c>
      <c r="AD353" s="37" t="str">
        <f aca="false">IF(OR(N353="",CONCATENATE(G353,H353)=""),"",CONCATENATE(N353," ",G353))</f>
        <v/>
      </c>
      <c r="AE353" s="37" t="str">
        <f aca="false">IF(K353=1,CONCATENATE(N353," ",1),"")</f>
        <v/>
      </c>
    </row>
    <row r="354" customFormat="false" ht="32.25" hidden="false" customHeight="true" outlineLevel="0" collapsed="false">
      <c r="A354" s="21" t="str">
        <f aca="false">IF(J354="","",J354)</f>
        <v/>
      </c>
      <c r="B354" s="69"/>
      <c r="C354" s="44" t="s">
        <v>1188</v>
      </c>
      <c r="D354" s="42" t="s">
        <v>1189</v>
      </c>
      <c r="E354" s="42"/>
      <c r="F354" s="68"/>
      <c r="G354" s="42"/>
      <c r="H354" s="42"/>
      <c r="J354" s="20" t="str">
        <f aca="false">IF(AND(K354="",L354="",N354=""),"",IF(OR(K354=1,L354=1),"ERRORI / ANOMALIE","OK"))</f>
        <v/>
      </c>
      <c r="K354" s="20" t="str">
        <f aca="false">IF(N354="","",IF(SUM(Q354:AA354)&gt;0,1,""))</f>
        <v/>
      </c>
      <c r="L354" s="20" t="str">
        <f aca="false">IF(N354="","",IF(_xlfn.IFNA(VLOOKUP(CONCATENATE(N354," ",1),Lotti!AS$7:AT$601,2,0),1)=1,"",1))</f>
        <v/>
      </c>
      <c r="N354" s="36" t="str">
        <f aca="false">TRIM(B354)</f>
        <v/>
      </c>
      <c r="O354" s="36"/>
      <c r="P354" s="36" t="str">
        <f aca="false">IF(K354="","",1)</f>
        <v/>
      </c>
      <c r="Q354" s="36" t="str">
        <f aca="false">IF(N354="","",_xlfn.IFNA(VLOOKUP(N354,Lotti!C$7:D$1000,2,0),1))</f>
        <v/>
      </c>
      <c r="S354" s="36" t="str">
        <f aca="false">IF(N354="","",IF(OR(AND(E354="",LEN(TRIM(D354))&lt;&gt;11,LEN(TRIM(D354))&lt;&gt;16),AND(D354="",E354=""),AND(D354&lt;&gt;"",E354&lt;&gt;"")),1,""))</f>
        <v/>
      </c>
      <c r="U354" s="36" t="str">
        <f aca="false">IF(N354="","",IF(C354="",1,""))</f>
        <v/>
      </c>
      <c r="V354" s="36" t="str">
        <f aca="false">IF(N354="","",_xlfn.IFNA(VLOOKUP(F354,TabelleFisse!$B$33:$C$34,2,0),1))</f>
        <v/>
      </c>
      <c r="W354" s="36" t="str">
        <f aca="false">IF(N354="","",_xlfn.IFNA(IF(VLOOKUP(CONCATENATE(N354," SI"),AC$10:AC$1203,1,0)=CONCATENATE(N354," SI"),"",1),1))</f>
        <v/>
      </c>
      <c r="Y354" s="36" t="str">
        <f aca="false">IF(OR(N354="",G354=""),"",_xlfn.IFNA(VLOOKUP(H354,TabelleFisse!$B$25:$C$29,2,0),1))</f>
        <v/>
      </c>
      <c r="Z354" s="36" t="str">
        <f aca="false">IF(AND(G354="",H354&lt;&gt;""),1,"")</f>
        <v/>
      </c>
      <c r="AA354" s="36" t="str">
        <f aca="false">IF(N354="","",IF(COUNTIF(AD$10:AD$1203,AD354)=1,1,""))</f>
        <v/>
      </c>
      <c r="AC354" s="37" t="str">
        <f aca="false">IF(N354="","",CONCATENATE(N354," ",F354))</f>
        <v/>
      </c>
      <c r="AD354" s="37" t="str">
        <f aca="false">IF(OR(N354="",CONCATENATE(G354,H354)=""),"",CONCATENATE(N354," ",G354))</f>
        <v/>
      </c>
      <c r="AE354" s="37" t="str">
        <f aca="false">IF(K354=1,CONCATENATE(N354," ",1),"")</f>
        <v/>
      </c>
    </row>
    <row r="355" customFormat="false" ht="32.25" hidden="false" customHeight="true" outlineLevel="0" collapsed="false">
      <c r="A355" s="21" t="str">
        <f aca="false">IF(J355="","",J355)</f>
        <v/>
      </c>
      <c r="B355" s="69"/>
      <c r="C355" s="44" t="s">
        <v>1383</v>
      </c>
      <c r="D355" s="42" t="s">
        <v>1384</v>
      </c>
      <c r="E355" s="42"/>
      <c r="F355" s="68"/>
      <c r="G355" s="42"/>
      <c r="H355" s="42"/>
      <c r="J355" s="20" t="str">
        <f aca="false">IF(AND(K355="",L355="",N355=""),"",IF(OR(K355=1,L355=1),"ERRORI / ANOMALIE","OK"))</f>
        <v/>
      </c>
      <c r="K355" s="20" t="str">
        <f aca="false">IF(N355="","",IF(SUM(Q355:AA355)&gt;0,1,""))</f>
        <v/>
      </c>
      <c r="L355" s="20" t="str">
        <f aca="false">IF(N355="","",IF(_xlfn.IFNA(VLOOKUP(CONCATENATE(N355," ",1),Lotti!AS$7:AT$601,2,0),1)=1,"",1))</f>
        <v/>
      </c>
      <c r="N355" s="36" t="str">
        <f aca="false">TRIM(B355)</f>
        <v/>
      </c>
      <c r="O355" s="36"/>
      <c r="P355" s="36" t="str">
        <f aca="false">IF(K355="","",1)</f>
        <v/>
      </c>
      <c r="Q355" s="36" t="str">
        <f aca="false">IF(N355="","",_xlfn.IFNA(VLOOKUP(N355,Lotti!C$7:D$1000,2,0),1))</f>
        <v/>
      </c>
      <c r="S355" s="36" t="str">
        <f aca="false">IF(N355="","",IF(OR(AND(E355="",LEN(TRIM(D355))&lt;&gt;11,LEN(TRIM(D355))&lt;&gt;16),AND(D355="",E355=""),AND(D355&lt;&gt;"",E355&lt;&gt;"")),1,""))</f>
        <v/>
      </c>
      <c r="U355" s="36" t="str">
        <f aca="false">IF(N355="","",IF(C355="",1,""))</f>
        <v/>
      </c>
      <c r="V355" s="36" t="str">
        <f aca="false">IF(N355="","",_xlfn.IFNA(VLOOKUP(F355,TabelleFisse!$B$33:$C$34,2,0),1))</f>
        <v/>
      </c>
      <c r="W355" s="36" t="str">
        <f aca="false">IF(N355="","",_xlfn.IFNA(IF(VLOOKUP(CONCATENATE(N355," SI"),AC$10:AC$1203,1,0)=CONCATENATE(N355," SI"),"",1),1))</f>
        <v/>
      </c>
      <c r="Y355" s="36" t="str">
        <f aca="false">IF(OR(N355="",G355=""),"",_xlfn.IFNA(VLOOKUP(H355,TabelleFisse!$B$25:$C$29,2,0),1))</f>
        <v/>
      </c>
      <c r="Z355" s="36" t="str">
        <f aca="false">IF(AND(G355="",H355&lt;&gt;""),1,"")</f>
        <v/>
      </c>
      <c r="AA355" s="36" t="str">
        <f aca="false">IF(N355="","",IF(COUNTIF(AD$10:AD$1203,AD355)=1,1,""))</f>
        <v/>
      </c>
      <c r="AC355" s="37" t="str">
        <f aca="false">IF(N355="","",CONCATENATE(N355," ",F355))</f>
        <v/>
      </c>
      <c r="AD355" s="37" t="str">
        <f aca="false">IF(OR(N355="",CONCATENATE(G355,H355)=""),"",CONCATENATE(N355," ",G355))</f>
        <v/>
      </c>
      <c r="AE355" s="37" t="str">
        <f aca="false">IF(K355=1,CONCATENATE(N355," ",1),"")</f>
        <v/>
      </c>
    </row>
    <row r="356" customFormat="false" ht="32.25" hidden="false" customHeight="true" outlineLevel="0" collapsed="false">
      <c r="A356" s="21" t="str">
        <f aca="false">IF(J356="","",J356)</f>
        <v/>
      </c>
      <c r="B356" s="69"/>
      <c r="C356" s="44" t="s">
        <v>1160</v>
      </c>
      <c r="D356" s="42" t="s">
        <v>1161</v>
      </c>
      <c r="E356" s="42"/>
      <c r="F356" s="68"/>
      <c r="G356" s="42"/>
      <c r="H356" s="42"/>
      <c r="J356" s="20" t="str">
        <f aca="false">IF(AND(K356="",L356="",N356=""),"",IF(OR(K356=1,L356=1),"ERRORI / ANOMALIE","OK"))</f>
        <v/>
      </c>
      <c r="K356" s="20" t="str">
        <f aca="false">IF(N356="","",IF(SUM(Q356:AA356)&gt;0,1,""))</f>
        <v/>
      </c>
      <c r="L356" s="20" t="str">
        <f aca="false">IF(N356="","",IF(_xlfn.IFNA(VLOOKUP(CONCATENATE(N356," ",1),Lotti!AS$7:AT$601,2,0),1)=1,"",1))</f>
        <v/>
      </c>
      <c r="N356" s="36" t="str">
        <f aca="false">TRIM(B356)</f>
        <v/>
      </c>
      <c r="O356" s="36"/>
      <c r="P356" s="36" t="str">
        <f aca="false">IF(K356="","",1)</f>
        <v/>
      </c>
      <c r="Q356" s="36" t="str">
        <f aca="false">IF(N356="","",_xlfn.IFNA(VLOOKUP(N356,Lotti!C$7:D$1000,2,0),1))</f>
        <v/>
      </c>
      <c r="S356" s="36" t="str">
        <f aca="false">IF(N356="","",IF(OR(AND(E356="",LEN(TRIM(D356))&lt;&gt;11,LEN(TRIM(D356))&lt;&gt;16),AND(D356="",E356=""),AND(D356&lt;&gt;"",E356&lt;&gt;"")),1,""))</f>
        <v/>
      </c>
      <c r="U356" s="36" t="str">
        <f aca="false">IF(N356="","",IF(C356="",1,""))</f>
        <v/>
      </c>
      <c r="V356" s="36" t="str">
        <f aca="false">IF(N356="","",_xlfn.IFNA(VLOOKUP(F356,TabelleFisse!$B$33:$C$34,2,0),1))</f>
        <v/>
      </c>
      <c r="W356" s="36" t="str">
        <f aca="false">IF(N356="","",_xlfn.IFNA(IF(VLOOKUP(CONCATENATE(N356," SI"),AC$10:AC$1203,1,0)=CONCATENATE(N356," SI"),"",1),1))</f>
        <v/>
      </c>
      <c r="Y356" s="36" t="str">
        <f aca="false">IF(OR(N356="",G356=""),"",_xlfn.IFNA(VLOOKUP(H356,TabelleFisse!$B$25:$C$29,2,0),1))</f>
        <v/>
      </c>
      <c r="Z356" s="36" t="str">
        <f aca="false">IF(AND(G356="",H356&lt;&gt;""),1,"")</f>
        <v/>
      </c>
      <c r="AA356" s="36" t="str">
        <f aca="false">IF(N356="","",IF(COUNTIF(AD$10:AD$1203,AD356)=1,1,""))</f>
        <v/>
      </c>
      <c r="AC356" s="37" t="str">
        <f aca="false">IF(N356="","",CONCATENATE(N356," ",F356))</f>
        <v/>
      </c>
      <c r="AD356" s="37" t="str">
        <f aca="false">IF(OR(N356="",CONCATENATE(G356,H356)=""),"",CONCATENATE(N356," ",G356))</f>
        <v/>
      </c>
      <c r="AE356" s="37" t="str">
        <f aca="false">IF(K356=1,CONCATENATE(N356," ",1),"")</f>
        <v/>
      </c>
    </row>
    <row r="357" customFormat="false" ht="32.25" hidden="false" customHeight="true" outlineLevel="0" collapsed="false">
      <c r="A357" s="21" t="str">
        <f aca="false">IF(J357="","",J357)</f>
        <v/>
      </c>
      <c r="B357" s="69"/>
      <c r="C357" s="44" t="s">
        <v>991</v>
      </c>
      <c r="D357" s="42" t="s">
        <v>992</v>
      </c>
      <c r="E357" s="42"/>
      <c r="F357" s="68"/>
      <c r="G357" s="42"/>
      <c r="H357" s="42"/>
      <c r="J357" s="20" t="str">
        <f aca="false">IF(AND(K357="",L357="",N357=""),"",IF(OR(K357=1,L357=1),"ERRORI / ANOMALIE","OK"))</f>
        <v/>
      </c>
      <c r="K357" s="20" t="str">
        <f aca="false">IF(N357="","",IF(SUM(Q357:AA357)&gt;0,1,""))</f>
        <v/>
      </c>
      <c r="L357" s="20" t="str">
        <f aca="false">IF(N357="","",IF(_xlfn.IFNA(VLOOKUP(CONCATENATE(N357," ",1),Lotti!AS$7:AT$601,2,0),1)=1,"",1))</f>
        <v/>
      </c>
      <c r="N357" s="36" t="str">
        <f aca="false">TRIM(B357)</f>
        <v/>
      </c>
      <c r="O357" s="36"/>
      <c r="P357" s="36" t="str">
        <f aca="false">IF(K357="","",1)</f>
        <v/>
      </c>
      <c r="Q357" s="36" t="str">
        <f aca="false">IF(N357="","",_xlfn.IFNA(VLOOKUP(N357,Lotti!C$7:D$1000,2,0),1))</f>
        <v/>
      </c>
      <c r="S357" s="36" t="str">
        <f aca="false">IF(N357="","",IF(OR(AND(E357="",LEN(TRIM(D357))&lt;&gt;11,LEN(TRIM(D357))&lt;&gt;16),AND(D357="",E357=""),AND(D357&lt;&gt;"",E357&lt;&gt;"")),1,""))</f>
        <v/>
      </c>
      <c r="U357" s="36" t="str">
        <f aca="false">IF(N357="","",IF(C357="",1,""))</f>
        <v/>
      </c>
      <c r="V357" s="36" t="str">
        <f aca="false">IF(N357="","",_xlfn.IFNA(VLOOKUP(F357,TabelleFisse!$B$33:$C$34,2,0),1))</f>
        <v/>
      </c>
      <c r="W357" s="36" t="str">
        <f aca="false">IF(N357="","",_xlfn.IFNA(IF(VLOOKUP(CONCATENATE(N357," SI"),AC$10:AC$1203,1,0)=CONCATENATE(N357," SI"),"",1),1))</f>
        <v/>
      </c>
      <c r="Y357" s="36" t="str">
        <f aca="false">IF(OR(N357="",G357=""),"",_xlfn.IFNA(VLOOKUP(H357,TabelleFisse!$B$25:$C$29,2,0),1))</f>
        <v/>
      </c>
      <c r="Z357" s="36" t="str">
        <f aca="false">IF(AND(G357="",H357&lt;&gt;""),1,"")</f>
        <v/>
      </c>
      <c r="AA357" s="36" t="str">
        <f aca="false">IF(N357="","",IF(COUNTIF(AD$10:AD$1203,AD357)=1,1,""))</f>
        <v/>
      </c>
      <c r="AC357" s="37" t="str">
        <f aca="false">IF(N357="","",CONCATENATE(N357," ",F357))</f>
        <v/>
      </c>
      <c r="AD357" s="37" t="str">
        <f aca="false">IF(OR(N357="",CONCATENATE(G357,H357)=""),"",CONCATENATE(N357," ",G357))</f>
        <v/>
      </c>
      <c r="AE357" s="37" t="str">
        <f aca="false">IF(K357=1,CONCATENATE(N357," ",1),"")</f>
        <v/>
      </c>
    </row>
    <row r="358" customFormat="false" ht="32.25" hidden="false" customHeight="true" outlineLevel="0" collapsed="false">
      <c r="A358" s="21" t="str">
        <f aca="false">IF(J358="","",J358)</f>
        <v/>
      </c>
      <c r="B358" s="69"/>
      <c r="C358" s="44" t="s">
        <v>1388</v>
      </c>
      <c r="D358" s="42" t="s">
        <v>1389</v>
      </c>
      <c r="E358" s="42"/>
      <c r="F358" s="68"/>
      <c r="G358" s="42"/>
      <c r="H358" s="42"/>
      <c r="J358" s="20" t="str">
        <f aca="false">IF(AND(K358="",L358="",N358=""),"",IF(OR(K358=1,L358=1),"ERRORI / ANOMALIE","OK"))</f>
        <v/>
      </c>
      <c r="K358" s="20" t="str">
        <f aca="false">IF(N358="","",IF(SUM(Q358:AA358)&gt;0,1,""))</f>
        <v/>
      </c>
      <c r="L358" s="20" t="str">
        <f aca="false">IF(N358="","",IF(_xlfn.IFNA(VLOOKUP(CONCATENATE(N358," ",1),Lotti!AS$7:AT$601,2,0),1)=1,"",1))</f>
        <v/>
      </c>
      <c r="N358" s="36" t="str">
        <f aca="false">TRIM(B358)</f>
        <v/>
      </c>
      <c r="O358" s="36"/>
      <c r="P358" s="36" t="str">
        <f aca="false">IF(K358="","",1)</f>
        <v/>
      </c>
      <c r="Q358" s="36" t="str">
        <f aca="false">IF(N358="","",_xlfn.IFNA(VLOOKUP(N358,Lotti!C$7:D$1000,2,0),1))</f>
        <v/>
      </c>
      <c r="S358" s="36" t="str">
        <f aca="false">IF(N358="","",IF(OR(AND(E358="",LEN(TRIM(D358))&lt;&gt;11,LEN(TRIM(D358))&lt;&gt;16),AND(D358="",E358=""),AND(D358&lt;&gt;"",E358&lt;&gt;"")),1,""))</f>
        <v/>
      </c>
      <c r="U358" s="36" t="str">
        <f aca="false">IF(N358="","",IF(C358="",1,""))</f>
        <v/>
      </c>
      <c r="V358" s="36" t="str">
        <f aca="false">IF(N358="","",_xlfn.IFNA(VLOOKUP(F358,TabelleFisse!$B$33:$C$34,2,0),1))</f>
        <v/>
      </c>
      <c r="W358" s="36" t="str">
        <f aca="false">IF(N358="","",_xlfn.IFNA(IF(VLOOKUP(CONCATENATE(N358," SI"),AC$10:AC$1203,1,0)=CONCATENATE(N358," SI"),"",1),1))</f>
        <v/>
      </c>
      <c r="Y358" s="36" t="str">
        <f aca="false">IF(OR(N358="",G358=""),"",_xlfn.IFNA(VLOOKUP(H358,TabelleFisse!$B$25:$C$29,2,0),1))</f>
        <v/>
      </c>
      <c r="Z358" s="36" t="str">
        <f aca="false">IF(AND(G358="",H358&lt;&gt;""),1,"")</f>
        <v/>
      </c>
      <c r="AA358" s="36" t="str">
        <f aca="false">IF(N358="","",IF(COUNTIF(AD$10:AD$1203,AD358)=1,1,""))</f>
        <v/>
      </c>
      <c r="AC358" s="37" t="str">
        <f aca="false">IF(N358="","",CONCATENATE(N358," ",F358))</f>
        <v/>
      </c>
      <c r="AD358" s="37" t="str">
        <f aca="false">IF(OR(N358="",CONCATENATE(G358,H358)=""),"",CONCATENATE(N358," ",G358))</f>
        <v/>
      </c>
      <c r="AE358" s="37" t="str">
        <f aca="false">IF(K358=1,CONCATENATE(N358," ",1),"")</f>
        <v/>
      </c>
    </row>
    <row r="359" customFormat="false" ht="32.25" hidden="false" customHeight="true" outlineLevel="0" collapsed="false">
      <c r="A359" s="21" t="str">
        <f aca="false">IF(J359="","",J359)</f>
        <v/>
      </c>
      <c r="B359" s="69"/>
      <c r="C359" s="44" t="s">
        <v>1391</v>
      </c>
      <c r="D359" s="42" t="s">
        <v>1392</v>
      </c>
      <c r="E359" s="42"/>
      <c r="F359" s="68"/>
      <c r="G359" s="42"/>
      <c r="H359" s="42"/>
      <c r="J359" s="20" t="str">
        <f aca="false">IF(AND(K359="",L359="",N359=""),"",IF(OR(K359=1,L359=1),"ERRORI / ANOMALIE","OK"))</f>
        <v/>
      </c>
      <c r="K359" s="20" t="str">
        <f aca="false">IF(N359="","",IF(SUM(Q359:AA359)&gt;0,1,""))</f>
        <v/>
      </c>
      <c r="L359" s="20" t="str">
        <f aca="false">IF(N359="","",IF(_xlfn.IFNA(VLOOKUP(CONCATENATE(N359," ",1),Lotti!AS$7:AT$601,2,0),1)=1,"",1))</f>
        <v/>
      </c>
      <c r="N359" s="36" t="str">
        <f aca="false">TRIM(B359)</f>
        <v/>
      </c>
      <c r="O359" s="36"/>
      <c r="P359" s="36" t="str">
        <f aca="false">IF(K359="","",1)</f>
        <v/>
      </c>
      <c r="Q359" s="36" t="str">
        <f aca="false">IF(N359="","",_xlfn.IFNA(VLOOKUP(N359,Lotti!C$7:D$1000,2,0),1))</f>
        <v/>
      </c>
      <c r="S359" s="36" t="str">
        <f aca="false">IF(N359="","",IF(OR(AND(E359="",LEN(TRIM(D359))&lt;&gt;11,LEN(TRIM(D359))&lt;&gt;16),AND(D359="",E359=""),AND(D359&lt;&gt;"",E359&lt;&gt;"")),1,""))</f>
        <v/>
      </c>
      <c r="U359" s="36" t="str">
        <f aca="false">IF(N359="","",IF(C359="",1,""))</f>
        <v/>
      </c>
      <c r="V359" s="36" t="str">
        <f aca="false">IF(N359="","",_xlfn.IFNA(VLOOKUP(F359,TabelleFisse!$B$33:$C$34,2,0),1))</f>
        <v/>
      </c>
      <c r="W359" s="36" t="str">
        <f aca="false">IF(N359="","",_xlfn.IFNA(IF(VLOOKUP(CONCATENATE(N359," SI"),AC$10:AC$1203,1,0)=CONCATENATE(N359," SI"),"",1),1))</f>
        <v/>
      </c>
      <c r="Y359" s="36" t="str">
        <f aca="false">IF(OR(N359="",G359=""),"",_xlfn.IFNA(VLOOKUP(H359,TabelleFisse!$B$25:$C$29,2,0),1))</f>
        <v/>
      </c>
      <c r="Z359" s="36" t="str">
        <f aca="false">IF(AND(G359="",H359&lt;&gt;""),1,"")</f>
        <v/>
      </c>
      <c r="AA359" s="36" t="str">
        <f aca="false">IF(N359="","",IF(COUNTIF(AD$10:AD$1203,AD359)=1,1,""))</f>
        <v/>
      </c>
      <c r="AC359" s="37" t="str">
        <f aca="false">IF(N359="","",CONCATENATE(N359," ",F359))</f>
        <v/>
      </c>
      <c r="AD359" s="37" t="str">
        <f aca="false">IF(OR(N359="",CONCATENATE(G359,H359)=""),"",CONCATENATE(N359," ",G359))</f>
        <v/>
      </c>
      <c r="AE359" s="37" t="str">
        <f aca="false">IF(K359=1,CONCATENATE(N359," ",1),"")</f>
        <v/>
      </c>
    </row>
    <row r="360" customFormat="false" ht="32.25" hidden="false" customHeight="true" outlineLevel="0" collapsed="false">
      <c r="A360" s="21" t="str">
        <f aca="false">IF(J360="","",J360)</f>
        <v/>
      </c>
      <c r="B360" s="69"/>
      <c r="C360" s="44" t="s">
        <v>1134</v>
      </c>
      <c r="D360" s="42" t="s">
        <v>1135</v>
      </c>
      <c r="E360" s="42"/>
      <c r="F360" s="68"/>
      <c r="G360" s="42"/>
      <c r="H360" s="42"/>
      <c r="J360" s="20" t="str">
        <f aca="false">IF(AND(K360="",L360="",N360=""),"",IF(OR(K360=1,L360=1),"ERRORI / ANOMALIE","OK"))</f>
        <v/>
      </c>
      <c r="K360" s="20" t="str">
        <f aca="false">IF(N360="","",IF(SUM(Q360:AA360)&gt;0,1,""))</f>
        <v/>
      </c>
      <c r="L360" s="20" t="str">
        <f aca="false">IF(N360="","",IF(_xlfn.IFNA(VLOOKUP(CONCATENATE(N360," ",1),Lotti!AS$7:AT$601,2,0),1)=1,"",1))</f>
        <v/>
      </c>
      <c r="N360" s="36" t="str">
        <f aca="false">TRIM(B360)</f>
        <v/>
      </c>
      <c r="O360" s="36"/>
      <c r="P360" s="36" t="str">
        <f aca="false">IF(K360="","",1)</f>
        <v/>
      </c>
      <c r="Q360" s="36" t="str">
        <f aca="false">IF(N360="","",_xlfn.IFNA(VLOOKUP(N360,Lotti!C$7:D$1000,2,0),1))</f>
        <v/>
      </c>
      <c r="S360" s="36" t="str">
        <f aca="false">IF(N360="","",IF(OR(AND(E360="",LEN(TRIM(D360))&lt;&gt;11,LEN(TRIM(D360))&lt;&gt;16),AND(D360="",E360=""),AND(D360&lt;&gt;"",E360&lt;&gt;"")),1,""))</f>
        <v/>
      </c>
      <c r="U360" s="36" t="str">
        <f aca="false">IF(N360="","",IF(C360="",1,""))</f>
        <v/>
      </c>
      <c r="V360" s="36" t="str">
        <f aca="false">IF(N360="","",_xlfn.IFNA(VLOOKUP(F360,TabelleFisse!$B$33:$C$34,2,0),1))</f>
        <v/>
      </c>
      <c r="W360" s="36" t="str">
        <f aca="false">IF(N360="","",_xlfn.IFNA(IF(VLOOKUP(CONCATENATE(N360," SI"),AC$10:AC$1203,1,0)=CONCATENATE(N360," SI"),"",1),1))</f>
        <v/>
      </c>
      <c r="Y360" s="36" t="str">
        <f aca="false">IF(OR(N360="",G360=""),"",_xlfn.IFNA(VLOOKUP(H360,TabelleFisse!$B$25:$C$29,2,0),1))</f>
        <v/>
      </c>
      <c r="Z360" s="36" t="str">
        <f aca="false">IF(AND(G360="",H360&lt;&gt;""),1,"")</f>
        <v/>
      </c>
      <c r="AA360" s="36" t="str">
        <f aca="false">IF(N360="","",IF(COUNTIF(AD$10:AD$1203,AD360)=1,1,""))</f>
        <v/>
      </c>
      <c r="AC360" s="37" t="str">
        <f aca="false">IF(N360="","",CONCATENATE(N360," ",F360))</f>
        <v/>
      </c>
      <c r="AD360" s="37" t="str">
        <f aca="false">IF(OR(N360="",CONCATENATE(G360,H360)=""),"",CONCATENATE(N360," ",G360))</f>
        <v/>
      </c>
      <c r="AE360" s="37" t="str">
        <f aca="false">IF(K360=1,CONCATENATE(N360," ",1),"")</f>
        <v/>
      </c>
    </row>
    <row r="361" customFormat="false" ht="32.25" hidden="false" customHeight="true" outlineLevel="0" collapsed="false">
      <c r="A361" s="21" t="str">
        <f aca="false">IF(J361="","",J361)</f>
        <v/>
      </c>
      <c r="B361" s="69"/>
      <c r="C361" s="44" t="s">
        <v>1201</v>
      </c>
      <c r="D361" s="42" t="s">
        <v>1202</v>
      </c>
      <c r="E361" s="42"/>
      <c r="F361" s="68"/>
      <c r="G361" s="42"/>
      <c r="H361" s="42"/>
      <c r="J361" s="20" t="str">
        <f aca="false">IF(AND(K361="",L361="",N361=""),"",IF(OR(K361=1,L361=1),"ERRORI / ANOMALIE","OK"))</f>
        <v/>
      </c>
      <c r="K361" s="20" t="str">
        <f aca="false">IF(N361="","",IF(SUM(Q361:AA361)&gt;0,1,""))</f>
        <v/>
      </c>
      <c r="L361" s="20" t="str">
        <f aca="false">IF(N361="","",IF(_xlfn.IFNA(VLOOKUP(CONCATENATE(N361," ",1),Lotti!AS$7:AT$601,2,0),1)=1,"",1))</f>
        <v/>
      </c>
      <c r="N361" s="36" t="str">
        <f aca="false">TRIM(B361)</f>
        <v/>
      </c>
      <c r="O361" s="36"/>
      <c r="P361" s="36" t="str">
        <f aca="false">IF(K361="","",1)</f>
        <v/>
      </c>
      <c r="Q361" s="36" t="str">
        <f aca="false">IF(N361="","",_xlfn.IFNA(VLOOKUP(N361,Lotti!C$7:D$1000,2,0),1))</f>
        <v/>
      </c>
      <c r="S361" s="36" t="str">
        <f aca="false">IF(N361="","",IF(OR(AND(E361="",LEN(TRIM(D361))&lt;&gt;11,LEN(TRIM(D361))&lt;&gt;16),AND(D361="",E361=""),AND(D361&lt;&gt;"",E361&lt;&gt;"")),1,""))</f>
        <v/>
      </c>
      <c r="U361" s="36" t="str">
        <f aca="false">IF(N361="","",IF(C361="",1,""))</f>
        <v/>
      </c>
      <c r="V361" s="36" t="str">
        <f aca="false">IF(N361="","",_xlfn.IFNA(VLOOKUP(F361,TabelleFisse!$B$33:$C$34,2,0),1))</f>
        <v/>
      </c>
      <c r="W361" s="36" t="str">
        <f aca="false">IF(N361="","",_xlfn.IFNA(IF(VLOOKUP(CONCATENATE(N361," SI"),AC$10:AC$1203,1,0)=CONCATENATE(N361," SI"),"",1),1))</f>
        <v/>
      </c>
      <c r="Y361" s="36" t="str">
        <f aca="false">IF(OR(N361="",G361=""),"",_xlfn.IFNA(VLOOKUP(H361,TabelleFisse!$B$25:$C$29,2,0),1))</f>
        <v/>
      </c>
      <c r="Z361" s="36" t="str">
        <f aca="false">IF(AND(G361="",H361&lt;&gt;""),1,"")</f>
        <v/>
      </c>
      <c r="AA361" s="36" t="str">
        <f aca="false">IF(N361="","",IF(COUNTIF(AD$10:AD$1203,AD361)=1,1,""))</f>
        <v/>
      </c>
      <c r="AC361" s="37" t="str">
        <f aca="false">IF(N361="","",CONCATENATE(N361," ",F361))</f>
        <v/>
      </c>
      <c r="AD361" s="37" t="str">
        <f aca="false">IF(OR(N361="",CONCATENATE(G361,H361)=""),"",CONCATENATE(N361," ",G361))</f>
        <v/>
      </c>
      <c r="AE361" s="37" t="str">
        <f aca="false">IF(K361=1,CONCATENATE(N361," ",1),"")</f>
        <v/>
      </c>
    </row>
    <row r="362" customFormat="false" ht="32.25" hidden="false" customHeight="true" outlineLevel="0" collapsed="false">
      <c r="A362" s="21" t="str">
        <f aca="false">IF(J362="","",J362)</f>
        <v/>
      </c>
      <c r="B362" s="69"/>
      <c r="C362" s="44" t="s">
        <v>1396</v>
      </c>
      <c r="D362" s="42" t="s">
        <v>1397</v>
      </c>
      <c r="E362" s="42"/>
      <c r="F362" s="68"/>
      <c r="G362" s="42"/>
      <c r="H362" s="42"/>
      <c r="J362" s="20" t="str">
        <f aca="false">IF(AND(K362="",L362="",N362=""),"",IF(OR(K362=1,L362=1),"ERRORI / ANOMALIE","OK"))</f>
        <v/>
      </c>
      <c r="K362" s="20" t="str">
        <f aca="false">IF(N362="","",IF(SUM(Q362:AA362)&gt;0,1,""))</f>
        <v/>
      </c>
      <c r="L362" s="20" t="str">
        <f aca="false">IF(N362="","",IF(_xlfn.IFNA(VLOOKUP(CONCATENATE(N362," ",1),Lotti!AS$7:AT$601,2,0),1)=1,"",1))</f>
        <v/>
      </c>
      <c r="N362" s="36" t="str">
        <f aca="false">TRIM(B362)</f>
        <v/>
      </c>
      <c r="O362" s="36"/>
      <c r="P362" s="36" t="str">
        <f aca="false">IF(K362="","",1)</f>
        <v/>
      </c>
      <c r="Q362" s="36" t="str">
        <f aca="false">IF(N362="","",_xlfn.IFNA(VLOOKUP(N362,Lotti!C$7:D$1000,2,0),1))</f>
        <v/>
      </c>
      <c r="S362" s="36" t="str">
        <f aca="false">IF(N362="","",IF(OR(AND(E362="",LEN(TRIM(D362))&lt;&gt;11,LEN(TRIM(D362))&lt;&gt;16),AND(D362="",E362=""),AND(D362&lt;&gt;"",E362&lt;&gt;"")),1,""))</f>
        <v/>
      </c>
      <c r="U362" s="36" t="str">
        <f aca="false">IF(N362="","",IF(C362="",1,""))</f>
        <v/>
      </c>
      <c r="V362" s="36" t="str">
        <f aca="false">IF(N362="","",_xlfn.IFNA(VLOOKUP(F362,TabelleFisse!$B$33:$C$34,2,0),1))</f>
        <v/>
      </c>
      <c r="W362" s="36" t="str">
        <f aca="false">IF(N362="","",_xlfn.IFNA(IF(VLOOKUP(CONCATENATE(N362," SI"),AC$10:AC$1203,1,0)=CONCATENATE(N362," SI"),"",1),1))</f>
        <v/>
      </c>
      <c r="Y362" s="36" t="str">
        <f aca="false">IF(OR(N362="",G362=""),"",_xlfn.IFNA(VLOOKUP(H362,TabelleFisse!$B$25:$C$29,2,0),1))</f>
        <v/>
      </c>
      <c r="Z362" s="36" t="str">
        <f aca="false">IF(AND(G362="",H362&lt;&gt;""),1,"")</f>
        <v/>
      </c>
      <c r="AA362" s="36" t="str">
        <f aca="false">IF(N362="","",IF(COUNTIF(AD$10:AD$1203,AD362)=1,1,""))</f>
        <v/>
      </c>
      <c r="AC362" s="37" t="str">
        <f aca="false">IF(N362="","",CONCATENATE(N362," ",F362))</f>
        <v/>
      </c>
      <c r="AD362" s="37" t="str">
        <f aca="false">IF(OR(N362="",CONCATENATE(G362,H362)=""),"",CONCATENATE(N362," ",G362))</f>
        <v/>
      </c>
      <c r="AE362" s="37" t="str">
        <f aca="false">IF(K362=1,CONCATENATE(N362," ",1),"")</f>
        <v/>
      </c>
    </row>
    <row r="363" customFormat="false" ht="32.25" hidden="false" customHeight="true" outlineLevel="0" collapsed="false">
      <c r="A363" s="21" t="str">
        <f aca="false">IF(J363="","",J363)</f>
        <v/>
      </c>
      <c r="B363" s="69"/>
      <c r="C363" s="44" t="s">
        <v>1399</v>
      </c>
      <c r="D363" s="42" t="s">
        <v>1400</v>
      </c>
      <c r="E363" s="42"/>
      <c r="F363" s="68"/>
      <c r="G363" s="42"/>
      <c r="H363" s="42"/>
      <c r="J363" s="20" t="str">
        <f aca="false">IF(AND(K363="",L363="",N363=""),"",IF(OR(K363=1,L363=1),"ERRORI / ANOMALIE","OK"))</f>
        <v/>
      </c>
      <c r="K363" s="20" t="str">
        <f aca="false">IF(N363="","",IF(SUM(Q363:AA363)&gt;0,1,""))</f>
        <v/>
      </c>
      <c r="L363" s="20" t="str">
        <f aca="false">IF(N363="","",IF(_xlfn.IFNA(VLOOKUP(CONCATENATE(N363," ",1),Lotti!AS$7:AT$601,2,0),1)=1,"",1))</f>
        <v/>
      </c>
      <c r="N363" s="36" t="str">
        <f aca="false">TRIM(B363)</f>
        <v/>
      </c>
      <c r="O363" s="36"/>
      <c r="P363" s="36" t="str">
        <f aca="false">IF(K363="","",1)</f>
        <v/>
      </c>
      <c r="Q363" s="36" t="str">
        <f aca="false">IF(N363="","",_xlfn.IFNA(VLOOKUP(N363,Lotti!C$7:D$1000,2,0),1))</f>
        <v/>
      </c>
      <c r="S363" s="36" t="str">
        <f aca="false">IF(N363="","",IF(OR(AND(E363="",LEN(TRIM(D363))&lt;&gt;11,LEN(TRIM(D363))&lt;&gt;16),AND(D363="",E363=""),AND(D363&lt;&gt;"",E363&lt;&gt;"")),1,""))</f>
        <v/>
      </c>
      <c r="U363" s="36" t="str">
        <f aca="false">IF(N363="","",IF(C363="",1,""))</f>
        <v/>
      </c>
      <c r="V363" s="36" t="str">
        <f aca="false">IF(N363="","",_xlfn.IFNA(VLOOKUP(F363,TabelleFisse!$B$33:$C$34,2,0),1))</f>
        <v/>
      </c>
      <c r="W363" s="36" t="str">
        <f aca="false">IF(N363="","",_xlfn.IFNA(IF(VLOOKUP(CONCATENATE(N363," SI"),AC$10:AC$1203,1,0)=CONCATENATE(N363," SI"),"",1),1))</f>
        <v/>
      </c>
      <c r="Y363" s="36" t="str">
        <f aca="false">IF(OR(N363="",G363=""),"",_xlfn.IFNA(VLOOKUP(H363,TabelleFisse!$B$25:$C$29,2,0),1))</f>
        <v/>
      </c>
      <c r="Z363" s="36" t="str">
        <f aca="false">IF(AND(G363="",H363&lt;&gt;""),1,"")</f>
        <v/>
      </c>
      <c r="AA363" s="36" t="str">
        <f aca="false">IF(N363="","",IF(COUNTIF(AD$10:AD$1203,AD363)=1,1,""))</f>
        <v/>
      </c>
      <c r="AC363" s="37" t="str">
        <f aca="false">IF(N363="","",CONCATENATE(N363," ",F363))</f>
        <v/>
      </c>
      <c r="AD363" s="37" t="str">
        <f aca="false">IF(OR(N363="",CONCATENATE(G363,H363)=""),"",CONCATENATE(N363," ",G363))</f>
        <v/>
      </c>
      <c r="AE363" s="37" t="str">
        <f aca="false">IF(K363=1,CONCATENATE(N363," ",1),"")</f>
        <v/>
      </c>
    </row>
    <row r="364" customFormat="false" ht="32.25" hidden="false" customHeight="true" outlineLevel="0" collapsed="false">
      <c r="A364" s="21" t="str">
        <f aca="false">IF(J364="","",J364)</f>
        <v/>
      </c>
      <c r="B364" s="69"/>
      <c r="C364" s="44" t="s">
        <v>1402</v>
      </c>
      <c r="D364" s="42" t="s">
        <v>1403</v>
      </c>
      <c r="E364" s="42"/>
      <c r="F364" s="68"/>
      <c r="G364" s="42"/>
      <c r="H364" s="42"/>
      <c r="J364" s="20" t="str">
        <f aca="false">IF(AND(K364="",L364="",N364=""),"",IF(OR(K364=1,L364=1),"ERRORI / ANOMALIE","OK"))</f>
        <v/>
      </c>
      <c r="K364" s="20" t="str">
        <f aca="false">IF(N364="","",IF(SUM(Q364:AA364)&gt;0,1,""))</f>
        <v/>
      </c>
      <c r="L364" s="20" t="str">
        <f aca="false">IF(N364="","",IF(_xlfn.IFNA(VLOOKUP(CONCATENATE(N364," ",1),Lotti!AS$7:AT$601,2,0),1)=1,"",1))</f>
        <v/>
      </c>
      <c r="N364" s="36" t="str">
        <f aca="false">TRIM(B364)</f>
        <v/>
      </c>
      <c r="O364" s="36"/>
      <c r="P364" s="36" t="str">
        <f aca="false">IF(K364="","",1)</f>
        <v/>
      </c>
      <c r="Q364" s="36" t="str">
        <f aca="false">IF(N364="","",_xlfn.IFNA(VLOOKUP(N364,Lotti!C$7:D$1000,2,0),1))</f>
        <v/>
      </c>
      <c r="S364" s="36" t="str">
        <f aca="false">IF(N364="","",IF(OR(AND(E364="",LEN(TRIM(D364))&lt;&gt;11,LEN(TRIM(D364))&lt;&gt;16),AND(D364="",E364=""),AND(D364&lt;&gt;"",E364&lt;&gt;"")),1,""))</f>
        <v/>
      </c>
      <c r="U364" s="36" t="str">
        <f aca="false">IF(N364="","",IF(C364="",1,""))</f>
        <v/>
      </c>
      <c r="V364" s="36" t="str">
        <f aca="false">IF(N364="","",_xlfn.IFNA(VLOOKUP(F364,TabelleFisse!$B$33:$C$34,2,0),1))</f>
        <v/>
      </c>
      <c r="W364" s="36" t="str">
        <f aca="false">IF(N364="","",_xlfn.IFNA(IF(VLOOKUP(CONCATENATE(N364," SI"),AC$10:AC$1203,1,0)=CONCATENATE(N364," SI"),"",1),1))</f>
        <v/>
      </c>
      <c r="Y364" s="36" t="str">
        <f aca="false">IF(OR(N364="",G364=""),"",_xlfn.IFNA(VLOOKUP(H364,TabelleFisse!$B$25:$C$29,2,0),1))</f>
        <v/>
      </c>
      <c r="Z364" s="36" t="str">
        <f aca="false">IF(AND(G364="",H364&lt;&gt;""),1,"")</f>
        <v/>
      </c>
      <c r="AA364" s="36" t="str">
        <f aca="false">IF(N364="","",IF(COUNTIF(AD$10:AD$1203,AD364)=1,1,""))</f>
        <v/>
      </c>
      <c r="AC364" s="37" t="str">
        <f aca="false">IF(N364="","",CONCATENATE(N364," ",F364))</f>
        <v/>
      </c>
      <c r="AD364" s="37" t="str">
        <f aca="false">IF(OR(N364="",CONCATENATE(G364,H364)=""),"",CONCATENATE(N364," ",G364))</f>
        <v/>
      </c>
      <c r="AE364" s="37" t="str">
        <f aca="false">IF(K364=1,CONCATENATE(N364," ",1),"")</f>
        <v/>
      </c>
    </row>
    <row r="365" customFormat="false" ht="32.25" hidden="false" customHeight="true" outlineLevel="0" collapsed="false">
      <c r="A365" s="21" t="str">
        <f aca="false">IF(J365="","",J365)</f>
        <v/>
      </c>
      <c r="B365" s="69"/>
      <c r="C365" s="44" t="s">
        <v>1405</v>
      </c>
      <c r="D365" s="42" t="s">
        <v>1406</v>
      </c>
      <c r="E365" s="42"/>
      <c r="F365" s="68"/>
      <c r="G365" s="42"/>
      <c r="H365" s="42"/>
      <c r="J365" s="20" t="str">
        <f aca="false">IF(AND(K365="",L365="",N365=""),"",IF(OR(K365=1,L365=1),"ERRORI / ANOMALIE","OK"))</f>
        <v/>
      </c>
      <c r="K365" s="20" t="str">
        <f aca="false">IF(N365="","",IF(SUM(Q365:AA365)&gt;0,1,""))</f>
        <v/>
      </c>
      <c r="L365" s="20" t="str">
        <f aca="false">IF(N365="","",IF(_xlfn.IFNA(VLOOKUP(CONCATENATE(N365," ",1),Lotti!AS$7:AT$601,2,0),1)=1,"",1))</f>
        <v/>
      </c>
      <c r="N365" s="36" t="str">
        <f aca="false">TRIM(B365)</f>
        <v/>
      </c>
      <c r="O365" s="36"/>
      <c r="P365" s="36" t="str">
        <f aca="false">IF(K365="","",1)</f>
        <v/>
      </c>
      <c r="Q365" s="36" t="str">
        <f aca="false">IF(N365="","",_xlfn.IFNA(VLOOKUP(N365,Lotti!C$7:D$1000,2,0),1))</f>
        <v/>
      </c>
      <c r="S365" s="36" t="str">
        <f aca="false">IF(N365="","",IF(OR(AND(E365="",LEN(TRIM(D365))&lt;&gt;11,LEN(TRIM(D365))&lt;&gt;16),AND(D365="",E365=""),AND(D365&lt;&gt;"",E365&lt;&gt;"")),1,""))</f>
        <v/>
      </c>
      <c r="U365" s="36" t="str">
        <f aca="false">IF(N365="","",IF(C365="",1,""))</f>
        <v/>
      </c>
      <c r="V365" s="36" t="str">
        <f aca="false">IF(N365="","",_xlfn.IFNA(VLOOKUP(F365,TabelleFisse!$B$33:$C$34,2,0),1))</f>
        <v/>
      </c>
      <c r="W365" s="36" t="str">
        <f aca="false">IF(N365="","",_xlfn.IFNA(IF(VLOOKUP(CONCATENATE(N365," SI"),AC$10:AC$1203,1,0)=CONCATENATE(N365," SI"),"",1),1))</f>
        <v/>
      </c>
      <c r="Y365" s="36" t="str">
        <f aca="false">IF(OR(N365="",G365=""),"",_xlfn.IFNA(VLOOKUP(H365,TabelleFisse!$B$25:$C$29,2,0),1))</f>
        <v/>
      </c>
      <c r="Z365" s="36" t="str">
        <f aca="false">IF(AND(G365="",H365&lt;&gt;""),1,"")</f>
        <v/>
      </c>
      <c r="AA365" s="36" t="str">
        <f aca="false">IF(N365="","",IF(COUNTIF(AD$10:AD$1203,AD365)=1,1,""))</f>
        <v/>
      </c>
      <c r="AC365" s="37" t="str">
        <f aca="false">IF(N365="","",CONCATENATE(N365," ",F365))</f>
        <v/>
      </c>
      <c r="AD365" s="37" t="str">
        <f aca="false">IF(OR(N365="",CONCATENATE(G365,H365)=""),"",CONCATENATE(N365," ",G365))</f>
        <v/>
      </c>
      <c r="AE365" s="37" t="str">
        <f aca="false">IF(K365=1,CONCATENATE(N365," ",1),"")</f>
        <v/>
      </c>
    </row>
    <row r="366" customFormat="false" ht="32.25" hidden="false" customHeight="true" outlineLevel="0" collapsed="false">
      <c r="A366" s="21" t="str">
        <f aca="false">IF(J366="","",J366)</f>
        <v/>
      </c>
      <c r="B366" s="69"/>
      <c r="C366" s="44" t="s">
        <v>1408</v>
      </c>
      <c r="D366" s="42" t="s">
        <v>1409</v>
      </c>
      <c r="E366" s="42"/>
      <c r="F366" s="68"/>
      <c r="G366" s="42"/>
      <c r="H366" s="42"/>
      <c r="J366" s="20" t="str">
        <f aca="false">IF(AND(K366="",L366="",N366=""),"",IF(OR(K366=1,L366=1),"ERRORI / ANOMALIE","OK"))</f>
        <v/>
      </c>
      <c r="K366" s="20" t="str">
        <f aca="false">IF(N366="","",IF(SUM(Q366:AA366)&gt;0,1,""))</f>
        <v/>
      </c>
      <c r="L366" s="20" t="str">
        <f aca="false">IF(N366="","",IF(_xlfn.IFNA(VLOOKUP(CONCATENATE(N366," ",1),Lotti!AS$7:AT$601,2,0),1)=1,"",1))</f>
        <v/>
      </c>
      <c r="N366" s="36" t="str">
        <f aca="false">TRIM(B366)</f>
        <v/>
      </c>
      <c r="O366" s="36"/>
      <c r="P366" s="36" t="str">
        <f aca="false">IF(K366="","",1)</f>
        <v/>
      </c>
      <c r="Q366" s="36" t="str">
        <f aca="false">IF(N366="","",_xlfn.IFNA(VLOOKUP(N366,Lotti!C$7:D$1000,2,0),1))</f>
        <v/>
      </c>
      <c r="S366" s="36" t="str">
        <f aca="false">IF(N366="","",IF(OR(AND(E366="",LEN(TRIM(D366))&lt;&gt;11,LEN(TRIM(D366))&lt;&gt;16),AND(D366="",E366=""),AND(D366&lt;&gt;"",E366&lt;&gt;"")),1,""))</f>
        <v/>
      </c>
      <c r="U366" s="36" t="str">
        <f aca="false">IF(N366="","",IF(C366="",1,""))</f>
        <v/>
      </c>
      <c r="V366" s="36" t="str">
        <f aca="false">IF(N366="","",_xlfn.IFNA(VLOOKUP(F366,TabelleFisse!$B$33:$C$34,2,0),1))</f>
        <v/>
      </c>
      <c r="W366" s="36" t="str">
        <f aca="false">IF(N366="","",_xlfn.IFNA(IF(VLOOKUP(CONCATENATE(N366," SI"),AC$10:AC$1203,1,0)=CONCATENATE(N366," SI"),"",1),1))</f>
        <v/>
      </c>
      <c r="Y366" s="36" t="str">
        <f aca="false">IF(OR(N366="",G366=""),"",_xlfn.IFNA(VLOOKUP(H366,TabelleFisse!$B$25:$C$29,2,0),1))</f>
        <v/>
      </c>
      <c r="Z366" s="36" t="str">
        <f aca="false">IF(AND(G366="",H366&lt;&gt;""),1,"")</f>
        <v/>
      </c>
      <c r="AA366" s="36" t="str">
        <f aca="false">IF(N366="","",IF(COUNTIF(AD$10:AD$1203,AD366)=1,1,""))</f>
        <v/>
      </c>
      <c r="AC366" s="37" t="str">
        <f aca="false">IF(N366="","",CONCATENATE(N366," ",F366))</f>
        <v/>
      </c>
      <c r="AD366" s="37" t="str">
        <f aca="false">IF(OR(N366="",CONCATENATE(G366,H366)=""),"",CONCATENATE(N366," ",G366))</f>
        <v/>
      </c>
      <c r="AE366" s="37" t="str">
        <f aca="false">IF(K366=1,CONCATENATE(N366," ",1),"")</f>
        <v/>
      </c>
    </row>
    <row r="367" customFormat="false" ht="32.25" hidden="false" customHeight="true" outlineLevel="0" collapsed="false">
      <c r="A367" s="21" t="str">
        <f aca="false">IF(J367="","",J367)</f>
        <v/>
      </c>
      <c r="B367" s="69"/>
      <c r="C367" s="44" t="s">
        <v>1411</v>
      </c>
      <c r="D367" s="42" t="s">
        <v>1412</v>
      </c>
      <c r="E367" s="42"/>
      <c r="F367" s="68"/>
      <c r="G367" s="42"/>
      <c r="H367" s="42"/>
      <c r="J367" s="20" t="str">
        <f aca="false">IF(AND(K367="",L367="",N367=""),"",IF(OR(K367=1,L367=1),"ERRORI / ANOMALIE","OK"))</f>
        <v/>
      </c>
      <c r="K367" s="20" t="str">
        <f aca="false">IF(N367="","",IF(SUM(Q367:AA367)&gt;0,1,""))</f>
        <v/>
      </c>
      <c r="L367" s="20" t="str">
        <f aca="false">IF(N367="","",IF(_xlfn.IFNA(VLOOKUP(CONCATENATE(N367," ",1),Lotti!AS$7:AT$601,2,0),1)=1,"",1))</f>
        <v/>
      </c>
      <c r="N367" s="36" t="str">
        <f aca="false">TRIM(B367)</f>
        <v/>
      </c>
      <c r="O367" s="36"/>
      <c r="P367" s="36" t="str">
        <f aca="false">IF(K367="","",1)</f>
        <v/>
      </c>
      <c r="Q367" s="36" t="str">
        <f aca="false">IF(N367="","",_xlfn.IFNA(VLOOKUP(N367,Lotti!C$7:D$1000,2,0),1))</f>
        <v/>
      </c>
      <c r="S367" s="36" t="str">
        <f aca="false">IF(N367="","",IF(OR(AND(E367="",LEN(TRIM(D367))&lt;&gt;11,LEN(TRIM(D367))&lt;&gt;16),AND(D367="",E367=""),AND(D367&lt;&gt;"",E367&lt;&gt;"")),1,""))</f>
        <v/>
      </c>
      <c r="U367" s="36" t="str">
        <f aca="false">IF(N367="","",IF(C367="",1,""))</f>
        <v/>
      </c>
      <c r="V367" s="36" t="str">
        <f aca="false">IF(N367="","",_xlfn.IFNA(VLOOKUP(F367,TabelleFisse!$B$33:$C$34,2,0),1))</f>
        <v/>
      </c>
      <c r="W367" s="36" t="str">
        <f aca="false">IF(N367="","",_xlfn.IFNA(IF(VLOOKUP(CONCATENATE(N367," SI"),AC$10:AC$1203,1,0)=CONCATENATE(N367," SI"),"",1),1))</f>
        <v/>
      </c>
      <c r="Y367" s="36" t="str">
        <f aca="false">IF(OR(N367="",G367=""),"",_xlfn.IFNA(VLOOKUP(H367,TabelleFisse!$B$25:$C$29,2,0),1))</f>
        <v/>
      </c>
      <c r="Z367" s="36" t="str">
        <f aca="false">IF(AND(G367="",H367&lt;&gt;""),1,"")</f>
        <v/>
      </c>
      <c r="AA367" s="36" t="str">
        <f aca="false">IF(N367="","",IF(COUNTIF(AD$10:AD$1203,AD367)=1,1,""))</f>
        <v/>
      </c>
      <c r="AC367" s="37" t="str">
        <f aca="false">IF(N367="","",CONCATENATE(N367," ",F367))</f>
        <v/>
      </c>
      <c r="AD367" s="37" t="str">
        <f aca="false">IF(OR(N367="",CONCATENATE(G367,H367)=""),"",CONCATENATE(N367," ",G367))</f>
        <v/>
      </c>
      <c r="AE367" s="37" t="str">
        <f aca="false">IF(K367=1,CONCATENATE(N367," ",1),"")</f>
        <v/>
      </c>
    </row>
    <row r="368" customFormat="false" ht="32.25" hidden="false" customHeight="true" outlineLevel="0" collapsed="false">
      <c r="A368" s="21" t="str">
        <f aca="false">IF(J368="","",J368)</f>
        <v/>
      </c>
      <c r="B368" s="69"/>
      <c r="C368" s="44" t="s">
        <v>1003</v>
      </c>
      <c r="D368" s="42" t="s">
        <v>1004</v>
      </c>
      <c r="E368" s="42"/>
      <c r="F368" s="68"/>
      <c r="G368" s="42"/>
      <c r="H368" s="42"/>
      <c r="J368" s="20" t="str">
        <f aca="false">IF(AND(K368="",L368="",N368=""),"",IF(OR(K368=1,L368=1),"ERRORI / ANOMALIE","OK"))</f>
        <v/>
      </c>
      <c r="K368" s="20" t="str">
        <f aca="false">IF(N368="","",IF(SUM(Q368:AA368)&gt;0,1,""))</f>
        <v/>
      </c>
      <c r="L368" s="20" t="str">
        <f aca="false">IF(N368="","",IF(_xlfn.IFNA(VLOOKUP(CONCATENATE(N368," ",1),Lotti!AS$7:AT$601,2,0),1)=1,"",1))</f>
        <v/>
      </c>
      <c r="N368" s="36" t="str">
        <f aca="false">TRIM(B368)</f>
        <v/>
      </c>
      <c r="O368" s="36"/>
      <c r="P368" s="36" t="str">
        <f aca="false">IF(K368="","",1)</f>
        <v/>
      </c>
      <c r="Q368" s="36" t="str">
        <f aca="false">IF(N368="","",_xlfn.IFNA(VLOOKUP(N368,Lotti!C$7:D$1000,2,0),1))</f>
        <v/>
      </c>
      <c r="S368" s="36" t="str">
        <f aca="false">IF(N368="","",IF(OR(AND(E368="",LEN(TRIM(D368))&lt;&gt;11,LEN(TRIM(D368))&lt;&gt;16),AND(D368="",E368=""),AND(D368&lt;&gt;"",E368&lt;&gt;"")),1,""))</f>
        <v/>
      </c>
      <c r="U368" s="36" t="str">
        <f aca="false">IF(N368="","",IF(C368="",1,""))</f>
        <v/>
      </c>
      <c r="V368" s="36" t="str">
        <f aca="false">IF(N368="","",_xlfn.IFNA(VLOOKUP(F368,TabelleFisse!$B$33:$C$34,2,0),1))</f>
        <v/>
      </c>
      <c r="W368" s="36" t="str">
        <f aca="false">IF(N368="","",_xlfn.IFNA(IF(VLOOKUP(CONCATENATE(N368," SI"),AC$10:AC$1203,1,0)=CONCATENATE(N368," SI"),"",1),1))</f>
        <v/>
      </c>
      <c r="Y368" s="36" t="str">
        <f aca="false">IF(OR(N368="",G368=""),"",_xlfn.IFNA(VLOOKUP(H368,TabelleFisse!$B$25:$C$29,2,0),1))</f>
        <v/>
      </c>
      <c r="Z368" s="36" t="str">
        <f aca="false">IF(AND(G368="",H368&lt;&gt;""),1,"")</f>
        <v/>
      </c>
      <c r="AA368" s="36" t="str">
        <f aca="false">IF(N368="","",IF(COUNTIF(AD$10:AD$1203,AD368)=1,1,""))</f>
        <v/>
      </c>
      <c r="AC368" s="37" t="str">
        <f aca="false">IF(N368="","",CONCATENATE(N368," ",F368))</f>
        <v/>
      </c>
      <c r="AD368" s="37" t="str">
        <f aca="false">IF(OR(N368="",CONCATENATE(G368,H368)=""),"",CONCATENATE(N368," ",G368))</f>
        <v/>
      </c>
      <c r="AE368" s="37" t="str">
        <f aca="false">IF(K368=1,CONCATENATE(N368," ",1),"")</f>
        <v/>
      </c>
    </row>
    <row r="369" customFormat="false" ht="32.25" hidden="false" customHeight="true" outlineLevel="0" collapsed="false">
      <c r="A369" s="21" t="str">
        <f aca="false">IF(J369="","",J369)</f>
        <v/>
      </c>
      <c r="B369" s="69"/>
      <c r="C369" s="44" t="s">
        <v>1367</v>
      </c>
      <c r="D369" s="42" t="s">
        <v>1368</v>
      </c>
      <c r="E369" s="42"/>
      <c r="F369" s="68"/>
      <c r="G369" s="42"/>
      <c r="H369" s="42"/>
      <c r="J369" s="20" t="str">
        <f aca="false">IF(AND(K369="",L369="",N369=""),"",IF(OR(K369=1,L369=1),"ERRORI / ANOMALIE","OK"))</f>
        <v/>
      </c>
      <c r="K369" s="20" t="str">
        <f aca="false">IF(N369="","",IF(SUM(Q369:AA369)&gt;0,1,""))</f>
        <v/>
      </c>
      <c r="L369" s="20" t="str">
        <f aca="false">IF(N369="","",IF(_xlfn.IFNA(VLOOKUP(CONCATENATE(N369," ",1),Lotti!AS$7:AT$601,2,0),1)=1,"",1))</f>
        <v/>
      </c>
      <c r="N369" s="36" t="str">
        <f aca="false">TRIM(B369)</f>
        <v/>
      </c>
      <c r="O369" s="36"/>
      <c r="P369" s="36" t="str">
        <f aca="false">IF(K369="","",1)</f>
        <v/>
      </c>
      <c r="Q369" s="36" t="str">
        <f aca="false">IF(N369="","",_xlfn.IFNA(VLOOKUP(N369,Lotti!C$7:D$1000,2,0),1))</f>
        <v/>
      </c>
      <c r="S369" s="36" t="str">
        <f aca="false">IF(N369="","",IF(OR(AND(E369="",LEN(TRIM(D369))&lt;&gt;11,LEN(TRIM(D369))&lt;&gt;16),AND(D369="",E369=""),AND(D369&lt;&gt;"",E369&lt;&gt;"")),1,""))</f>
        <v/>
      </c>
      <c r="U369" s="36" t="str">
        <f aca="false">IF(N369="","",IF(C369="",1,""))</f>
        <v/>
      </c>
      <c r="V369" s="36" t="str">
        <f aca="false">IF(N369="","",_xlfn.IFNA(VLOOKUP(F369,TabelleFisse!$B$33:$C$34,2,0),1))</f>
        <v/>
      </c>
      <c r="W369" s="36" t="str">
        <f aca="false">IF(N369="","",_xlfn.IFNA(IF(VLOOKUP(CONCATENATE(N369," SI"),AC$10:AC$1203,1,0)=CONCATENATE(N369," SI"),"",1),1))</f>
        <v/>
      </c>
      <c r="Y369" s="36" t="str">
        <f aca="false">IF(OR(N369="",G369=""),"",_xlfn.IFNA(VLOOKUP(H369,TabelleFisse!$B$25:$C$29,2,0),1))</f>
        <v/>
      </c>
      <c r="Z369" s="36" t="str">
        <f aca="false">IF(AND(G369="",H369&lt;&gt;""),1,"")</f>
        <v/>
      </c>
      <c r="AA369" s="36" t="str">
        <f aca="false">IF(N369="","",IF(COUNTIF(AD$10:AD$1203,AD369)=1,1,""))</f>
        <v/>
      </c>
      <c r="AC369" s="37" t="str">
        <f aca="false">IF(N369="","",CONCATENATE(N369," ",F369))</f>
        <v/>
      </c>
      <c r="AD369" s="37" t="str">
        <f aca="false">IF(OR(N369="",CONCATENATE(G369,H369)=""),"",CONCATENATE(N369," ",G369))</f>
        <v/>
      </c>
      <c r="AE369" s="37" t="str">
        <f aca="false">IF(K369=1,CONCATENATE(N369," ",1),"")</f>
        <v/>
      </c>
    </row>
    <row r="370" customFormat="false" ht="32.25" hidden="false" customHeight="true" outlineLevel="0" collapsed="false">
      <c r="A370" s="21" t="str">
        <f aca="false">IF(J370="","",J370)</f>
        <v/>
      </c>
      <c r="B370" s="69"/>
      <c r="C370" s="44" t="s">
        <v>1416</v>
      </c>
      <c r="D370" s="42" t="s">
        <v>1417</v>
      </c>
      <c r="E370" s="42"/>
      <c r="F370" s="68"/>
      <c r="G370" s="42"/>
      <c r="H370" s="42"/>
      <c r="J370" s="20" t="str">
        <f aca="false">IF(AND(K370="",L370="",N370=""),"",IF(OR(K370=1,L370=1),"ERRORI / ANOMALIE","OK"))</f>
        <v/>
      </c>
      <c r="K370" s="20" t="str">
        <f aca="false">IF(N370="","",IF(SUM(Q370:AA370)&gt;0,1,""))</f>
        <v/>
      </c>
      <c r="L370" s="20" t="str">
        <f aca="false">IF(N370="","",IF(_xlfn.IFNA(VLOOKUP(CONCATENATE(N370," ",1),Lotti!AS$7:AT$601,2,0),1)=1,"",1))</f>
        <v/>
      </c>
      <c r="N370" s="36" t="str">
        <f aca="false">TRIM(B370)</f>
        <v/>
      </c>
      <c r="O370" s="36"/>
      <c r="P370" s="36" t="str">
        <f aca="false">IF(K370="","",1)</f>
        <v/>
      </c>
      <c r="Q370" s="36" t="str">
        <f aca="false">IF(N370="","",_xlfn.IFNA(VLOOKUP(N370,Lotti!C$7:D$1000,2,0),1))</f>
        <v/>
      </c>
      <c r="S370" s="36" t="str">
        <f aca="false">IF(N370="","",IF(OR(AND(E370="",LEN(TRIM(D370))&lt;&gt;11,LEN(TRIM(D370))&lt;&gt;16),AND(D370="",E370=""),AND(D370&lt;&gt;"",E370&lt;&gt;"")),1,""))</f>
        <v/>
      </c>
      <c r="U370" s="36" t="str">
        <f aca="false">IF(N370="","",IF(C370="",1,""))</f>
        <v/>
      </c>
      <c r="V370" s="36" t="str">
        <f aca="false">IF(N370="","",_xlfn.IFNA(VLOOKUP(F370,TabelleFisse!$B$33:$C$34,2,0),1))</f>
        <v/>
      </c>
      <c r="W370" s="36" t="str">
        <f aca="false">IF(N370="","",_xlfn.IFNA(IF(VLOOKUP(CONCATENATE(N370," SI"),AC$10:AC$1203,1,0)=CONCATENATE(N370," SI"),"",1),1))</f>
        <v/>
      </c>
      <c r="Y370" s="36" t="str">
        <f aca="false">IF(OR(N370="",G370=""),"",_xlfn.IFNA(VLOOKUP(H370,TabelleFisse!$B$25:$C$29,2,0),1))</f>
        <v/>
      </c>
      <c r="Z370" s="36" t="str">
        <f aca="false">IF(AND(G370="",H370&lt;&gt;""),1,"")</f>
        <v/>
      </c>
      <c r="AA370" s="36" t="str">
        <f aca="false">IF(N370="","",IF(COUNTIF(AD$10:AD$1203,AD370)=1,1,""))</f>
        <v/>
      </c>
      <c r="AC370" s="37" t="str">
        <f aca="false">IF(N370="","",CONCATENATE(N370," ",F370))</f>
        <v/>
      </c>
      <c r="AD370" s="37" t="str">
        <f aca="false">IF(OR(N370="",CONCATENATE(G370,H370)=""),"",CONCATENATE(N370," ",G370))</f>
        <v/>
      </c>
      <c r="AE370" s="37" t="str">
        <f aca="false">IF(K370=1,CONCATENATE(N370," ",1),"")</f>
        <v/>
      </c>
    </row>
    <row r="371" customFormat="false" ht="32.25" hidden="false" customHeight="true" outlineLevel="0" collapsed="false">
      <c r="A371" s="21" t="str">
        <f aca="false">IF(J371="","",J371)</f>
        <v/>
      </c>
      <c r="B371" s="69"/>
      <c r="C371" s="44" t="s">
        <v>1194</v>
      </c>
      <c r="D371" s="42" t="s">
        <v>1195</v>
      </c>
      <c r="E371" s="42"/>
      <c r="F371" s="68"/>
      <c r="G371" s="42"/>
      <c r="H371" s="42"/>
      <c r="J371" s="20" t="str">
        <f aca="false">IF(AND(K371="",L371="",N371=""),"",IF(OR(K371=1,L371=1),"ERRORI / ANOMALIE","OK"))</f>
        <v/>
      </c>
      <c r="K371" s="20" t="str">
        <f aca="false">IF(N371="","",IF(SUM(Q371:AA371)&gt;0,1,""))</f>
        <v/>
      </c>
      <c r="L371" s="20" t="str">
        <f aca="false">IF(N371="","",IF(_xlfn.IFNA(VLOOKUP(CONCATENATE(N371," ",1),Lotti!AS$7:AT$601,2,0),1)=1,"",1))</f>
        <v/>
      </c>
      <c r="N371" s="36" t="str">
        <f aca="false">TRIM(B371)</f>
        <v/>
      </c>
      <c r="O371" s="36"/>
      <c r="P371" s="36" t="str">
        <f aca="false">IF(K371="","",1)</f>
        <v/>
      </c>
      <c r="Q371" s="36" t="str">
        <f aca="false">IF(N371="","",_xlfn.IFNA(VLOOKUP(N371,Lotti!C$7:D$1000,2,0),1))</f>
        <v/>
      </c>
      <c r="S371" s="36" t="str">
        <f aca="false">IF(N371="","",IF(OR(AND(E371="",LEN(TRIM(D371))&lt;&gt;11,LEN(TRIM(D371))&lt;&gt;16),AND(D371="",E371=""),AND(D371&lt;&gt;"",E371&lt;&gt;"")),1,""))</f>
        <v/>
      </c>
      <c r="U371" s="36" t="str">
        <f aca="false">IF(N371="","",IF(C371="",1,""))</f>
        <v/>
      </c>
      <c r="V371" s="36" t="str">
        <f aca="false">IF(N371="","",_xlfn.IFNA(VLOOKUP(F371,TabelleFisse!$B$33:$C$34,2,0),1))</f>
        <v/>
      </c>
      <c r="W371" s="36" t="str">
        <f aca="false">IF(N371="","",_xlfn.IFNA(IF(VLOOKUP(CONCATENATE(N371," SI"),AC$10:AC$1203,1,0)=CONCATENATE(N371," SI"),"",1),1))</f>
        <v/>
      </c>
      <c r="Y371" s="36" t="str">
        <f aca="false">IF(OR(N371="",G371=""),"",_xlfn.IFNA(VLOOKUP(H371,TabelleFisse!$B$25:$C$29,2,0),1))</f>
        <v/>
      </c>
      <c r="Z371" s="36" t="str">
        <f aca="false">IF(AND(G371="",H371&lt;&gt;""),1,"")</f>
        <v/>
      </c>
      <c r="AA371" s="36" t="str">
        <f aca="false">IF(N371="","",IF(COUNTIF(AD$10:AD$1203,AD371)=1,1,""))</f>
        <v/>
      </c>
      <c r="AC371" s="37" t="str">
        <f aca="false">IF(N371="","",CONCATENATE(N371," ",F371))</f>
        <v/>
      </c>
      <c r="AD371" s="37" t="str">
        <f aca="false">IF(OR(N371="",CONCATENATE(G371,H371)=""),"",CONCATENATE(N371," ",G371))</f>
        <v/>
      </c>
      <c r="AE371" s="37" t="str">
        <f aca="false">IF(K371=1,CONCATENATE(N371," ",1),"")</f>
        <v/>
      </c>
    </row>
    <row r="372" customFormat="false" ht="32.25" hidden="false" customHeight="true" outlineLevel="0" collapsed="false">
      <c r="A372" s="21" t="str">
        <f aca="false">IF(J372="","",J372)</f>
        <v/>
      </c>
      <c r="B372" s="69"/>
      <c r="C372" s="44" t="s">
        <v>1420</v>
      </c>
      <c r="D372" s="42" t="s">
        <v>1421</v>
      </c>
      <c r="E372" s="42"/>
      <c r="F372" s="68"/>
      <c r="G372" s="42"/>
      <c r="H372" s="42"/>
      <c r="J372" s="20" t="str">
        <f aca="false">IF(AND(K372="",L372="",N372=""),"",IF(OR(K372=1,L372=1),"ERRORI / ANOMALIE","OK"))</f>
        <v/>
      </c>
      <c r="K372" s="20" t="str">
        <f aca="false">IF(N372="","",IF(SUM(Q372:AA372)&gt;0,1,""))</f>
        <v/>
      </c>
      <c r="L372" s="20" t="str">
        <f aca="false">IF(N372="","",IF(_xlfn.IFNA(VLOOKUP(CONCATENATE(N372," ",1),Lotti!AS$7:AT$601,2,0),1)=1,"",1))</f>
        <v/>
      </c>
      <c r="N372" s="36" t="str">
        <f aca="false">TRIM(B372)</f>
        <v/>
      </c>
      <c r="O372" s="36"/>
      <c r="P372" s="36" t="str">
        <f aca="false">IF(K372="","",1)</f>
        <v/>
      </c>
      <c r="Q372" s="36" t="str">
        <f aca="false">IF(N372="","",_xlfn.IFNA(VLOOKUP(N372,Lotti!C$7:D$1000,2,0),1))</f>
        <v/>
      </c>
      <c r="S372" s="36" t="str">
        <f aca="false">IF(N372="","",IF(OR(AND(E372="",LEN(TRIM(D372))&lt;&gt;11,LEN(TRIM(D372))&lt;&gt;16),AND(D372="",E372=""),AND(D372&lt;&gt;"",E372&lt;&gt;"")),1,""))</f>
        <v/>
      </c>
      <c r="U372" s="36" t="str">
        <f aca="false">IF(N372="","",IF(C372="",1,""))</f>
        <v/>
      </c>
      <c r="V372" s="36" t="str">
        <f aca="false">IF(N372="","",_xlfn.IFNA(VLOOKUP(F372,TabelleFisse!$B$33:$C$34,2,0),1))</f>
        <v/>
      </c>
      <c r="W372" s="36" t="str">
        <f aca="false">IF(N372="","",_xlfn.IFNA(IF(VLOOKUP(CONCATENATE(N372," SI"),AC$10:AC$1203,1,0)=CONCATENATE(N372," SI"),"",1),1))</f>
        <v/>
      </c>
      <c r="Y372" s="36" t="str">
        <f aca="false">IF(OR(N372="",G372=""),"",_xlfn.IFNA(VLOOKUP(H372,TabelleFisse!$B$25:$C$29,2,0),1))</f>
        <v/>
      </c>
      <c r="Z372" s="36" t="str">
        <f aca="false">IF(AND(G372="",H372&lt;&gt;""),1,"")</f>
        <v/>
      </c>
      <c r="AA372" s="36" t="str">
        <f aca="false">IF(N372="","",IF(COUNTIF(AD$10:AD$1203,AD372)=1,1,""))</f>
        <v/>
      </c>
      <c r="AC372" s="37" t="str">
        <f aca="false">IF(N372="","",CONCATENATE(N372," ",F372))</f>
        <v/>
      </c>
      <c r="AD372" s="37" t="str">
        <f aca="false">IF(OR(N372="",CONCATENATE(G372,H372)=""),"",CONCATENATE(N372," ",G372))</f>
        <v/>
      </c>
      <c r="AE372" s="37" t="str">
        <f aca="false">IF(K372=1,CONCATENATE(N372," ",1),"")</f>
        <v/>
      </c>
    </row>
    <row r="373" customFormat="false" ht="32.25" hidden="false" customHeight="true" outlineLevel="0" collapsed="false">
      <c r="A373" s="21" t="str">
        <f aca="false">IF(J373="","",J373)</f>
        <v/>
      </c>
      <c r="B373" s="69"/>
      <c r="C373" s="44" t="s">
        <v>1423</v>
      </c>
      <c r="D373" s="42" t="s">
        <v>1424</v>
      </c>
      <c r="E373" s="42"/>
      <c r="F373" s="68"/>
      <c r="G373" s="42"/>
      <c r="H373" s="42"/>
      <c r="J373" s="20" t="str">
        <f aca="false">IF(AND(K373="",L373="",N373=""),"",IF(OR(K373=1,L373=1),"ERRORI / ANOMALIE","OK"))</f>
        <v/>
      </c>
      <c r="K373" s="20" t="str">
        <f aca="false">IF(N373="","",IF(SUM(Q373:AA373)&gt;0,1,""))</f>
        <v/>
      </c>
      <c r="L373" s="20" t="str">
        <f aca="false">IF(N373="","",IF(_xlfn.IFNA(VLOOKUP(CONCATENATE(N373," ",1),Lotti!AS$7:AT$601,2,0),1)=1,"",1))</f>
        <v/>
      </c>
      <c r="N373" s="36" t="str">
        <f aca="false">TRIM(B373)</f>
        <v/>
      </c>
      <c r="O373" s="36"/>
      <c r="P373" s="36" t="str">
        <f aca="false">IF(K373="","",1)</f>
        <v/>
      </c>
      <c r="Q373" s="36" t="str">
        <f aca="false">IF(N373="","",_xlfn.IFNA(VLOOKUP(N373,Lotti!C$7:D$1000,2,0),1))</f>
        <v/>
      </c>
      <c r="S373" s="36" t="str">
        <f aca="false">IF(N373="","",IF(OR(AND(E373="",LEN(TRIM(D373))&lt;&gt;11,LEN(TRIM(D373))&lt;&gt;16),AND(D373="",E373=""),AND(D373&lt;&gt;"",E373&lt;&gt;"")),1,""))</f>
        <v/>
      </c>
      <c r="U373" s="36" t="str">
        <f aca="false">IF(N373="","",IF(C373="",1,""))</f>
        <v/>
      </c>
      <c r="V373" s="36" t="str">
        <f aca="false">IF(N373="","",_xlfn.IFNA(VLOOKUP(F373,TabelleFisse!$B$33:$C$34,2,0),1))</f>
        <v/>
      </c>
      <c r="W373" s="36" t="str">
        <f aca="false">IF(N373="","",_xlfn.IFNA(IF(VLOOKUP(CONCATENATE(N373," SI"),AC$10:AC$1203,1,0)=CONCATENATE(N373," SI"),"",1),1))</f>
        <v/>
      </c>
      <c r="Y373" s="36" t="str">
        <f aca="false">IF(OR(N373="",G373=""),"",_xlfn.IFNA(VLOOKUP(H373,TabelleFisse!$B$25:$C$29,2,0),1))</f>
        <v/>
      </c>
      <c r="Z373" s="36" t="str">
        <f aca="false">IF(AND(G373="",H373&lt;&gt;""),1,"")</f>
        <v/>
      </c>
      <c r="AA373" s="36" t="str">
        <f aca="false">IF(N373="","",IF(COUNTIF(AD$10:AD$1203,AD373)=1,1,""))</f>
        <v/>
      </c>
      <c r="AC373" s="37" t="str">
        <f aca="false">IF(N373="","",CONCATENATE(N373," ",F373))</f>
        <v/>
      </c>
      <c r="AD373" s="37" t="str">
        <f aca="false">IF(OR(N373="",CONCATENATE(G373,H373)=""),"",CONCATENATE(N373," ",G373))</f>
        <v/>
      </c>
      <c r="AE373" s="37" t="str">
        <f aca="false">IF(K373=1,CONCATENATE(N373," ",1),"")</f>
        <v/>
      </c>
    </row>
    <row r="374" customFormat="false" ht="32.25" hidden="false" customHeight="true" outlineLevel="0" collapsed="false">
      <c r="A374" s="21" t="str">
        <f aca="false">IF(J374="","",J374)</f>
        <v/>
      </c>
      <c r="B374" s="69"/>
      <c r="C374" s="44" t="s">
        <v>1426</v>
      </c>
      <c r="D374" s="42" t="s">
        <v>1427</v>
      </c>
      <c r="E374" s="42"/>
      <c r="F374" s="68"/>
      <c r="G374" s="42"/>
      <c r="H374" s="42"/>
      <c r="J374" s="20" t="str">
        <f aca="false">IF(AND(K374="",L374="",N374=""),"",IF(OR(K374=1,L374=1),"ERRORI / ANOMALIE","OK"))</f>
        <v/>
      </c>
      <c r="K374" s="20" t="str">
        <f aca="false">IF(N374="","",IF(SUM(Q374:AA374)&gt;0,1,""))</f>
        <v/>
      </c>
      <c r="L374" s="20" t="str">
        <f aca="false">IF(N374="","",IF(_xlfn.IFNA(VLOOKUP(CONCATENATE(N374," ",1),Lotti!AS$7:AT$601,2,0),1)=1,"",1))</f>
        <v/>
      </c>
      <c r="N374" s="36" t="str">
        <f aca="false">TRIM(B374)</f>
        <v/>
      </c>
      <c r="O374" s="36"/>
      <c r="P374" s="36" t="str">
        <f aca="false">IF(K374="","",1)</f>
        <v/>
      </c>
      <c r="Q374" s="36" t="str">
        <f aca="false">IF(N374="","",_xlfn.IFNA(VLOOKUP(N374,Lotti!C$7:D$1000,2,0),1))</f>
        <v/>
      </c>
      <c r="S374" s="36" t="str">
        <f aca="false">IF(N374="","",IF(OR(AND(E374="",LEN(TRIM(D374))&lt;&gt;11,LEN(TRIM(D374))&lt;&gt;16),AND(D374="",E374=""),AND(D374&lt;&gt;"",E374&lt;&gt;"")),1,""))</f>
        <v/>
      </c>
      <c r="U374" s="36" t="str">
        <f aca="false">IF(N374="","",IF(C374="",1,""))</f>
        <v/>
      </c>
      <c r="V374" s="36" t="str">
        <f aca="false">IF(N374="","",_xlfn.IFNA(VLOOKUP(F374,TabelleFisse!$B$33:$C$34,2,0),1))</f>
        <v/>
      </c>
      <c r="W374" s="36" t="str">
        <f aca="false">IF(N374="","",_xlfn.IFNA(IF(VLOOKUP(CONCATENATE(N374," SI"),AC$10:AC$1203,1,0)=CONCATENATE(N374," SI"),"",1),1))</f>
        <v/>
      </c>
      <c r="Y374" s="36" t="str">
        <f aca="false">IF(OR(N374="",G374=""),"",_xlfn.IFNA(VLOOKUP(H374,TabelleFisse!$B$25:$C$29,2,0),1))</f>
        <v/>
      </c>
      <c r="Z374" s="36" t="str">
        <f aca="false">IF(AND(G374="",H374&lt;&gt;""),1,"")</f>
        <v/>
      </c>
      <c r="AA374" s="36" t="str">
        <f aca="false">IF(N374="","",IF(COUNTIF(AD$10:AD$1203,AD374)=1,1,""))</f>
        <v/>
      </c>
      <c r="AC374" s="37" t="str">
        <f aca="false">IF(N374="","",CONCATENATE(N374," ",F374))</f>
        <v/>
      </c>
      <c r="AD374" s="37" t="str">
        <f aca="false">IF(OR(N374="",CONCATENATE(G374,H374)=""),"",CONCATENATE(N374," ",G374))</f>
        <v/>
      </c>
      <c r="AE374" s="37" t="str">
        <f aca="false">IF(K374=1,CONCATENATE(N374," ",1),"")</f>
        <v/>
      </c>
    </row>
    <row r="375" customFormat="false" ht="32.25" hidden="false" customHeight="true" outlineLevel="0" collapsed="false">
      <c r="A375" s="21" t="str">
        <f aca="false">IF(J375="","",J375)</f>
        <v/>
      </c>
      <c r="B375" s="69"/>
      <c r="C375" s="44" t="s">
        <v>1429</v>
      </c>
      <c r="D375" s="42" t="s">
        <v>1430</v>
      </c>
      <c r="E375" s="42"/>
      <c r="F375" s="68"/>
      <c r="G375" s="42"/>
      <c r="H375" s="42"/>
      <c r="J375" s="20" t="str">
        <f aca="false">IF(AND(K375="",L375="",N375=""),"",IF(OR(K375=1,L375=1),"ERRORI / ANOMALIE","OK"))</f>
        <v/>
      </c>
      <c r="K375" s="20" t="str">
        <f aca="false">IF(N375="","",IF(SUM(Q375:AA375)&gt;0,1,""))</f>
        <v/>
      </c>
      <c r="L375" s="20" t="str">
        <f aca="false">IF(N375="","",IF(_xlfn.IFNA(VLOOKUP(CONCATENATE(N375," ",1),Lotti!AS$7:AT$601,2,0),1)=1,"",1))</f>
        <v/>
      </c>
      <c r="N375" s="36" t="str">
        <f aca="false">TRIM(B375)</f>
        <v/>
      </c>
      <c r="O375" s="36"/>
      <c r="P375" s="36" t="str">
        <f aca="false">IF(K375="","",1)</f>
        <v/>
      </c>
      <c r="Q375" s="36" t="str">
        <f aca="false">IF(N375="","",_xlfn.IFNA(VLOOKUP(N375,Lotti!C$7:D$1000,2,0),1))</f>
        <v/>
      </c>
      <c r="S375" s="36" t="str">
        <f aca="false">IF(N375="","",IF(OR(AND(E375="",LEN(TRIM(D375))&lt;&gt;11,LEN(TRIM(D375))&lt;&gt;16),AND(D375="",E375=""),AND(D375&lt;&gt;"",E375&lt;&gt;"")),1,""))</f>
        <v/>
      </c>
      <c r="U375" s="36" t="str">
        <f aca="false">IF(N375="","",IF(C375="",1,""))</f>
        <v/>
      </c>
      <c r="V375" s="36" t="str">
        <f aca="false">IF(N375="","",_xlfn.IFNA(VLOOKUP(F375,TabelleFisse!$B$33:$C$34,2,0),1))</f>
        <v/>
      </c>
      <c r="W375" s="36" t="str">
        <f aca="false">IF(N375="","",_xlfn.IFNA(IF(VLOOKUP(CONCATENATE(N375," SI"),AC$10:AC$1203,1,0)=CONCATENATE(N375," SI"),"",1),1))</f>
        <v/>
      </c>
      <c r="Y375" s="36" t="str">
        <f aca="false">IF(OR(N375="",G375=""),"",_xlfn.IFNA(VLOOKUP(H375,TabelleFisse!$B$25:$C$29,2,0),1))</f>
        <v/>
      </c>
      <c r="Z375" s="36" t="str">
        <f aca="false">IF(AND(G375="",H375&lt;&gt;""),1,"")</f>
        <v/>
      </c>
      <c r="AA375" s="36" t="str">
        <f aca="false">IF(N375="","",IF(COUNTIF(AD$10:AD$1203,AD375)=1,1,""))</f>
        <v/>
      </c>
      <c r="AC375" s="37" t="str">
        <f aca="false">IF(N375="","",CONCATENATE(N375," ",F375))</f>
        <v/>
      </c>
      <c r="AD375" s="37" t="str">
        <f aca="false">IF(OR(N375="",CONCATENATE(G375,H375)=""),"",CONCATENATE(N375," ",G375))</f>
        <v/>
      </c>
      <c r="AE375" s="37" t="str">
        <f aca="false">IF(K375=1,CONCATENATE(N375," ",1),"")</f>
        <v/>
      </c>
    </row>
    <row r="376" customFormat="false" ht="32.25" hidden="false" customHeight="true" outlineLevel="0" collapsed="false">
      <c r="A376" s="21" t="str">
        <f aca="false">IF(J376="","",J376)</f>
        <v/>
      </c>
      <c r="B376" s="69"/>
      <c r="C376" s="44" t="s">
        <v>1432</v>
      </c>
      <c r="D376" s="42" t="s">
        <v>1433</v>
      </c>
      <c r="E376" s="42"/>
      <c r="F376" s="68"/>
      <c r="G376" s="42"/>
      <c r="H376" s="42"/>
      <c r="J376" s="20" t="str">
        <f aca="false">IF(AND(K376="",L376="",N376=""),"",IF(OR(K376=1,L376=1),"ERRORI / ANOMALIE","OK"))</f>
        <v/>
      </c>
      <c r="K376" s="20" t="str">
        <f aca="false">IF(N376="","",IF(SUM(Q376:AA376)&gt;0,1,""))</f>
        <v/>
      </c>
      <c r="L376" s="20" t="str">
        <f aca="false">IF(N376="","",IF(_xlfn.IFNA(VLOOKUP(CONCATENATE(N376," ",1),Lotti!AS$7:AT$601,2,0),1)=1,"",1))</f>
        <v/>
      </c>
      <c r="N376" s="36" t="str">
        <f aca="false">TRIM(B376)</f>
        <v/>
      </c>
      <c r="O376" s="36"/>
      <c r="P376" s="36" t="str">
        <f aca="false">IF(K376="","",1)</f>
        <v/>
      </c>
      <c r="Q376" s="36" t="str">
        <f aca="false">IF(N376="","",_xlfn.IFNA(VLOOKUP(N376,Lotti!C$7:D$1000,2,0),1))</f>
        <v/>
      </c>
      <c r="S376" s="36" t="str">
        <f aca="false">IF(N376="","",IF(OR(AND(E376="",LEN(TRIM(D376))&lt;&gt;11,LEN(TRIM(D376))&lt;&gt;16),AND(D376="",E376=""),AND(D376&lt;&gt;"",E376&lt;&gt;"")),1,""))</f>
        <v/>
      </c>
      <c r="U376" s="36" t="str">
        <f aca="false">IF(N376="","",IF(C376="",1,""))</f>
        <v/>
      </c>
      <c r="V376" s="36" t="str">
        <f aca="false">IF(N376="","",_xlfn.IFNA(VLOOKUP(F376,TabelleFisse!$B$33:$C$34,2,0),1))</f>
        <v/>
      </c>
      <c r="W376" s="36" t="str">
        <f aca="false">IF(N376="","",_xlfn.IFNA(IF(VLOOKUP(CONCATENATE(N376," SI"),AC$10:AC$1203,1,0)=CONCATENATE(N376," SI"),"",1),1))</f>
        <v/>
      </c>
      <c r="Y376" s="36" t="str">
        <f aca="false">IF(OR(N376="",G376=""),"",_xlfn.IFNA(VLOOKUP(H376,TabelleFisse!$B$25:$C$29,2,0),1))</f>
        <v/>
      </c>
      <c r="Z376" s="36" t="str">
        <f aca="false">IF(AND(G376="",H376&lt;&gt;""),1,"")</f>
        <v/>
      </c>
      <c r="AA376" s="36" t="str">
        <f aca="false">IF(N376="","",IF(COUNTIF(AD$10:AD$1203,AD376)=1,1,""))</f>
        <v/>
      </c>
      <c r="AC376" s="37" t="str">
        <f aca="false">IF(N376="","",CONCATENATE(N376," ",F376))</f>
        <v/>
      </c>
      <c r="AD376" s="37" t="str">
        <f aca="false">IF(OR(N376="",CONCATENATE(G376,H376)=""),"",CONCATENATE(N376," ",G376))</f>
        <v/>
      </c>
      <c r="AE376" s="37" t="str">
        <f aca="false">IF(K376=1,CONCATENATE(N376," ",1),"")</f>
        <v/>
      </c>
    </row>
    <row r="377" customFormat="false" ht="32.25" hidden="false" customHeight="true" outlineLevel="0" collapsed="false">
      <c r="A377" s="21" t="str">
        <f aca="false">IF(J377="","",J377)</f>
        <v/>
      </c>
      <c r="B377" s="69"/>
      <c r="C377" s="44" t="s">
        <v>1435</v>
      </c>
      <c r="D377" s="42" t="s">
        <v>1436</v>
      </c>
      <c r="E377" s="42"/>
      <c r="F377" s="68"/>
      <c r="G377" s="42"/>
      <c r="H377" s="42"/>
      <c r="J377" s="20" t="str">
        <f aca="false">IF(AND(K377="",L377="",N377=""),"",IF(OR(K377=1,L377=1),"ERRORI / ANOMALIE","OK"))</f>
        <v/>
      </c>
      <c r="K377" s="20" t="str">
        <f aca="false">IF(N377="","",IF(SUM(Q377:AA377)&gt;0,1,""))</f>
        <v/>
      </c>
      <c r="L377" s="20" t="str">
        <f aca="false">IF(N377="","",IF(_xlfn.IFNA(VLOOKUP(CONCATENATE(N377," ",1),Lotti!AS$7:AT$601,2,0),1)=1,"",1))</f>
        <v/>
      </c>
      <c r="N377" s="36" t="str">
        <f aca="false">TRIM(B377)</f>
        <v/>
      </c>
      <c r="O377" s="36"/>
      <c r="P377" s="36" t="str">
        <f aca="false">IF(K377="","",1)</f>
        <v/>
      </c>
      <c r="Q377" s="36" t="str">
        <f aca="false">IF(N377="","",_xlfn.IFNA(VLOOKUP(N377,Lotti!C$7:D$1000,2,0),1))</f>
        <v/>
      </c>
      <c r="S377" s="36" t="str">
        <f aca="false">IF(N377="","",IF(OR(AND(E377="",LEN(TRIM(D377))&lt;&gt;11,LEN(TRIM(D377))&lt;&gt;16),AND(D377="",E377=""),AND(D377&lt;&gt;"",E377&lt;&gt;"")),1,""))</f>
        <v/>
      </c>
      <c r="U377" s="36" t="str">
        <f aca="false">IF(N377="","",IF(C377="",1,""))</f>
        <v/>
      </c>
      <c r="V377" s="36" t="str">
        <f aca="false">IF(N377="","",_xlfn.IFNA(VLOOKUP(F377,TabelleFisse!$B$33:$C$34,2,0),1))</f>
        <v/>
      </c>
      <c r="W377" s="36" t="str">
        <f aca="false">IF(N377="","",_xlfn.IFNA(IF(VLOOKUP(CONCATENATE(N377," SI"),AC$10:AC$1203,1,0)=CONCATENATE(N377," SI"),"",1),1))</f>
        <v/>
      </c>
      <c r="Y377" s="36" t="str">
        <f aca="false">IF(OR(N377="",G377=""),"",_xlfn.IFNA(VLOOKUP(H377,TabelleFisse!$B$25:$C$29,2,0),1))</f>
        <v/>
      </c>
      <c r="Z377" s="36" t="str">
        <f aca="false">IF(AND(G377="",H377&lt;&gt;""),1,"")</f>
        <v/>
      </c>
      <c r="AA377" s="36" t="str">
        <f aca="false">IF(N377="","",IF(COUNTIF(AD$10:AD$1203,AD377)=1,1,""))</f>
        <v/>
      </c>
      <c r="AC377" s="37" t="str">
        <f aca="false">IF(N377="","",CONCATENATE(N377," ",F377))</f>
        <v/>
      </c>
      <c r="AD377" s="37" t="str">
        <f aca="false">IF(OR(N377="",CONCATENATE(G377,H377)=""),"",CONCATENATE(N377," ",G377))</f>
        <v/>
      </c>
      <c r="AE377" s="37" t="str">
        <f aca="false">IF(K377=1,CONCATENATE(N377," ",1),"")</f>
        <v/>
      </c>
    </row>
    <row r="378" customFormat="false" ht="32.25" hidden="false" customHeight="true" outlineLevel="0" collapsed="false">
      <c r="A378" s="21" t="str">
        <f aca="false">IF(J378="","",J378)</f>
        <v/>
      </c>
      <c r="B378" s="69"/>
      <c r="C378" s="44" t="s">
        <v>1438</v>
      </c>
      <c r="D378" s="42" t="s">
        <v>959</v>
      </c>
      <c r="E378" s="42"/>
      <c r="F378" s="68"/>
      <c r="G378" s="42"/>
      <c r="H378" s="42"/>
      <c r="J378" s="20" t="str">
        <f aca="false">IF(AND(K378="",L378="",N378=""),"",IF(OR(K378=1,L378=1),"ERRORI / ANOMALIE","OK"))</f>
        <v/>
      </c>
      <c r="K378" s="20" t="str">
        <f aca="false">IF(N378="","",IF(SUM(Q378:AA378)&gt;0,1,""))</f>
        <v/>
      </c>
      <c r="L378" s="20" t="str">
        <f aca="false">IF(N378="","",IF(_xlfn.IFNA(VLOOKUP(CONCATENATE(N378," ",1),Lotti!AS$7:AT$601,2,0),1)=1,"",1))</f>
        <v/>
      </c>
      <c r="N378" s="36" t="str">
        <f aca="false">TRIM(B378)</f>
        <v/>
      </c>
      <c r="O378" s="36"/>
      <c r="P378" s="36" t="str">
        <f aca="false">IF(K378="","",1)</f>
        <v/>
      </c>
      <c r="Q378" s="36" t="str">
        <f aca="false">IF(N378="","",_xlfn.IFNA(VLOOKUP(N378,Lotti!C$7:D$1000,2,0),1))</f>
        <v/>
      </c>
      <c r="S378" s="36" t="str">
        <f aca="false">IF(N378="","",IF(OR(AND(E378="",LEN(TRIM(D378))&lt;&gt;11,LEN(TRIM(D378))&lt;&gt;16),AND(D378="",E378=""),AND(D378&lt;&gt;"",E378&lt;&gt;"")),1,""))</f>
        <v/>
      </c>
      <c r="U378" s="36" t="str">
        <f aca="false">IF(N378="","",IF(C378="",1,""))</f>
        <v/>
      </c>
      <c r="V378" s="36" t="str">
        <f aca="false">IF(N378="","",_xlfn.IFNA(VLOOKUP(F378,TabelleFisse!$B$33:$C$34,2,0),1))</f>
        <v/>
      </c>
      <c r="W378" s="36" t="str">
        <f aca="false">IF(N378="","",_xlfn.IFNA(IF(VLOOKUP(CONCATENATE(N378," SI"),AC$10:AC$1203,1,0)=CONCATENATE(N378," SI"),"",1),1))</f>
        <v/>
      </c>
      <c r="Y378" s="36" t="str">
        <f aca="false">IF(OR(N378="",G378=""),"",_xlfn.IFNA(VLOOKUP(H378,TabelleFisse!$B$25:$C$29,2,0),1))</f>
        <v/>
      </c>
      <c r="Z378" s="36" t="str">
        <f aca="false">IF(AND(G378="",H378&lt;&gt;""),1,"")</f>
        <v/>
      </c>
      <c r="AA378" s="36" t="str">
        <f aca="false">IF(N378="","",IF(COUNTIF(AD$10:AD$1203,AD378)=1,1,""))</f>
        <v/>
      </c>
      <c r="AC378" s="37" t="str">
        <f aca="false">IF(N378="","",CONCATENATE(N378," ",F378))</f>
        <v/>
      </c>
      <c r="AD378" s="37" t="str">
        <f aca="false">IF(OR(N378="",CONCATENATE(G378,H378)=""),"",CONCATENATE(N378," ",G378))</f>
        <v/>
      </c>
      <c r="AE378" s="37" t="str">
        <f aca="false">IF(K378=1,CONCATENATE(N378," ",1),"")</f>
        <v/>
      </c>
    </row>
    <row r="379" customFormat="false" ht="32.25" hidden="false" customHeight="true" outlineLevel="0" collapsed="false">
      <c r="A379" s="21" t="str">
        <f aca="false">IF(J379="","",J379)</f>
        <v/>
      </c>
      <c r="B379" s="69"/>
      <c r="C379" s="44" t="s">
        <v>1440</v>
      </c>
      <c r="D379" s="42" t="s">
        <v>1441</v>
      </c>
      <c r="E379" s="42"/>
      <c r="F379" s="68"/>
      <c r="G379" s="42"/>
      <c r="H379" s="42"/>
      <c r="J379" s="20" t="str">
        <f aca="false">IF(AND(K379="",L379="",N379=""),"",IF(OR(K379=1,L379=1),"ERRORI / ANOMALIE","OK"))</f>
        <v/>
      </c>
      <c r="K379" s="20" t="str">
        <f aca="false">IF(N379="","",IF(SUM(Q379:AA379)&gt;0,1,""))</f>
        <v/>
      </c>
      <c r="L379" s="20" t="str">
        <f aca="false">IF(N379="","",IF(_xlfn.IFNA(VLOOKUP(CONCATENATE(N379," ",1),Lotti!AS$7:AT$601,2,0),1)=1,"",1))</f>
        <v/>
      </c>
      <c r="N379" s="36" t="str">
        <f aca="false">TRIM(B379)</f>
        <v/>
      </c>
      <c r="O379" s="36"/>
      <c r="P379" s="36" t="str">
        <f aca="false">IF(K379="","",1)</f>
        <v/>
      </c>
      <c r="Q379" s="36" t="str">
        <f aca="false">IF(N379="","",_xlfn.IFNA(VLOOKUP(N379,Lotti!C$7:D$1000,2,0),1))</f>
        <v/>
      </c>
      <c r="S379" s="36" t="str">
        <f aca="false">IF(N379="","",IF(OR(AND(E379="",LEN(TRIM(D379))&lt;&gt;11,LEN(TRIM(D379))&lt;&gt;16),AND(D379="",E379=""),AND(D379&lt;&gt;"",E379&lt;&gt;"")),1,""))</f>
        <v/>
      </c>
      <c r="U379" s="36" t="str">
        <f aca="false">IF(N379="","",IF(C379="",1,""))</f>
        <v/>
      </c>
      <c r="V379" s="36" t="str">
        <f aca="false">IF(N379="","",_xlfn.IFNA(VLOOKUP(F379,TabelleFisse!$B$33:$C$34,2,0),1))</f>
        <v/>
      </c>
      <c r="W379" s="36" t="str">
        <f aca="false">IF(N379="","",_xlfn.IFNA(IF(VLOOKUP(CONCATENATE(N379," SI"),AC$10:AC$1203,1,0)=CONCATENATE(N379," SI"),"",1),1))</f>
        <v/>
      </c>
      <c r="Y379" s="36" t="str">
        <f aca="false">IF(OR(N379="",G379=""),"",_xlfn.IFNA(VLOOKUP(H379,TabelleFisse!$B$25:$C$29,2,0),1))</f>
        <v/>
      </c>
      <c r="Z379" s="36" t="str">
        <f aca="false">IF(AND(G379="",H379&lt;&gt;""),1,"")</f>
        <v/>
      </c>
      <c r="AA379" s="36" t="str">
        <f aca="false">IF(N379="","",IF(COUNTIF(AD$10:AD$1203,AD379)=1,1,""))</f>
        <v/>
      </c>
      <c r="AC379" s="37" t="str">
        <f aca="false">IF(N379="","",CONCATENATE(N379," ",F379))</f>
        <v/>
      </c>
      <c r="AD379" s="37" t="str">
        <f aca="false">IF(OR(N379="",CONCATENATE(G379,H379)=""),"",CONCATENATE(N379," ",G379))</f>
        <v/>
      </c>
      <c r="AE379" s="37" t="str">
        <f aca="false">IF(K379=1,CONCATENATE(N379," ",1),"")</f>
        <v/>
      </c>
    </row>
    <row r="380" customFormat="false" ht="32.25" hidden="false" customHeight="true" outlineLevel="0" collapsed="false">
      <c r="A380" s="21" t="str">
        <f aca="false">IF(J380="","",J380)</f>
        <v/>
      </c>
      <c r="B380" s="69"/>
      <c r="C380" s="44" t="s">
        <v>1443</v>
      </c>
      <c r="D380" s="42" t="s">
        <v>1444</v>
      </c>
      <c r="E380" s="42"/>
      <c r="F380" s="68"/>
      <c r="G380" s="42"/>
      <c r="H380" s="42"/>
      <c r="J380" s="20" t="str">
        <f aca="false">IF(AND(K380="",L380="",N380=""),"",IF(OR(K380=1,L380=1),"ERRORI / ANOMALIE","OK"))</f>
        <v/>
      </c>
      <c r="K380" s="20" t="str">
        <f aca="false">IF(N380="","",IF(SUM(Q380:AA380)&gt;0,1,""))</f>
        <v/>
      </c>
      <c r="L380" s="20" t="str">
        <f aca="false">IF(N380="","",IF(_xlfn.IFNA(VLOOKUP(CONCATENATE(N380," ",1),Lotti!AS$7:AT$601,2,0),1)=1,"",1))</f>
        <v/>
      </c>
      <c r="N380" s="36" t="str">
        <f aca="false">TRIM(B380)</f>
        <v/>
      </c>
      <c r="O380" s="36"/>
      <c r="P380" s="36" t="str">
        <f aca="false">IF(K380="","",1)</f>
        <v/>
      </c>
      <c r="Q380" s="36" t="str">
        <f aca="false">IF(N380="","",_xlfn.IFNA(VLOOKUP(N380,Lotti!C$7:D$1000,2,0),1))</f>
        <v/>
      </c>
      <c r="S380" s="36" t="str">
        <f aca="false">IF(N380="","",IF(OR(AND(E380="",LEN(TRIM(D380))&lt;&gt;11,LEN(TRIM(D380))&lt;&gt;16),AND(D380="",E380=""),AND(D380&lt;&gt;"",E380&lt;&gt;"")),1,""))</f>
        <v/>
      </c>
      <c r="U380" s="36" t="str">
        <f aca="false">IF(N380="","",IF(C380="",1,""))</f>
        <v/>
      </c>
      <c r="V380" s="36" t="str">
        <f aca="false">IF(N380="","",_xlfn.IFNA(VLOOKUP(F380,TabelleFisse!$B$33:$C$34,2,0),1))</f>
        <v/>
      </c>
      <c r="W380" s="36" t="str">
        <f aca="false">IF(N380="","",_xlfn.IFNA(IF(VLOOKUP(CONCATENATE(N380," SI"),AC$10:AC$1203,1,0)=CONCATENATE(N380," SI"),"",1),1))</f>
        <v/>
      </c>
      <c r="Y380" s="36" t="str">
        <f aca="false">IF(OR(N380="",G380=""),"",_xlfn.IFNA(VLOOKUP(H380,TabelleFisse!$B$25:$C$29,2,0),1))</f>
        <v/>
      </c>
      <c r="Z380" s="36" t="str">
        <f aca="false">IF(AND(G380="",H380&lt;&gt;""),1,"")</f>
        <v/>
      </c>
      <c r="AA380" s="36" t="str">
        <f aca="false">IF(N380="","",IF(COUNTIF(AD$10:AD$1203,AD380)=1,1,""))</f>
        <v/>
      </c>
      <c r="AC380" s="37" t="str">
        <f aca="false">IF(N380="","",CONCATENATE(N380," ",F380))</f>
        <v/>
      </c>
      <c r="AD380" s="37" t="str">
        <f aca="false">IF(OR(N380="",CONCATENATE(G380,H380)=""),"",CONCATENATE(N380," ",G380))</f>
        <v/>
      </c>
      <c r="AE380" s="37" t="str">
        <f aca="false">IF(K380=1,CONCATENATE(N380," ",1),"")</f>
        <v/>
      </c>
    </row>
    <row r="381" customFormat="false" ht="32.25" hidden="false" customHeight="true" outlineLevel="0" collapsed="false">
      <c r="A381" s="21" t="str">
        <f aca="false">IF(J381="","",J381)</f>
        <v/>
      </c>
      <c r="B381" s="69"/>
      <c r="C381" s="44" t="s">
        <v>1446</v>
      </c>
      <c r="D381" s="42" t="s">
        <v>1447</v>
      </c>
      <c r="E381" s="42"/>
      <c r="F381" s="68"/>
      <c r="G381" s="42"/>
      <c r="H381" s="42"/>
      <c r="J381" s="20" t="str">
        <f aca="false">IF(AND(K381="",L381="",N381=""),"",IF(OR(K381=1,L381=1),"ERRORI / ANOMALIE","OK"))</f>
        <v/>
      </c>
      <c r="K381" s="20" t="str">
        <f aca="false">IF(N381="","",IF(SUM(Q381:AA381)&gt;0,1,""))</f>
        <v/>
      </c>
      <c r="L381" s="20" t="str">
        <f aca="false">IF(N381="","",IF(_xlfn.IFNA(VLOOKUP(CONCATENATE(N381," ",1),Lotti!AS$7:AT$601,2,0),1)=1,"",1))</f>
        <v/>
      </c>
      <c r="N381" s="36" t="str">
        <f aca="false">TRIM(B381)</f>
        <v/>
      </c>
      <c r="O381" s="36"/>
      <c r="P381" s="36" t="str">
        <f aca="false">IF(K381="","",1)</f>
        <v/>
      </c>
      <c r="Q381" s="36" t="str">
        <f aca="false">IF(N381="","",_xlfn.IFNA(VLOOKUP(N381,Lotti!C$7:D$1000,2,0),1))</f>
        <v/>
      </c>
      <c r="S381" s="36" t="str">
        <f aca="false">IF(N381="","",IF(OR(AND(E381="",LEN(TRIM(D381))&lt;&gt;11,LEN(TRIM(D381))&lt;&gt;16),AND(D381="",E381=""),AND(D381&lt;&gt;"",E381&lt;&gt;"")),1,""))</f>
        <v/>
      </c>
      <c r="U381" s="36" t="str">
        <f aca="false">IF(N381="","",IF(C381="",1,""))</f>
        <v/>
      </c>
      <c r="V381" s="36" t="str">
        <f aca="false">IF(N381="","",_xlfn.IFNA(VLOOKUP(F381,TabelleFisse!$B$33:$C$34,2,0),1))</f>
        <v/>
      </c>
      <c r="W381" s="36" t="str">
        <f aca="false">IF(N381="","",_xlfn.IFNA(IF(VLOOKUP(CONCATENATE(N381," SI"),AC$10:AC$1203,1,0)=CONCATENATE(N381," SI"),"",1),1))</f>
        <v/>
      </c>
      <c r="Y381" s="36" t="str">
        <f aca="false">IF(OR(N381="",G381=""),"",_xlfn.IFNA(VLOOKUP(H381,TabelleFisse!$B$25:$C$29,2,0),1))</f>
        <v/>
      </c>
      <c r="Z381" s="36" t="str">
        <f aca="false">IF(AND(G381="",H381&lt;&gt;""),1,"")</f>
        <v/>
      </c>
      <c r="AA381" s="36" t="str">
        <f aca="false">IF(N381="","",IF(COUNTIF(AD$10:AD$1203,AD381)=1,1,""))</f>
        <v/>
      </c>
      <c r="AC381" s="37" t="str">
        <f aca="false">IF(N381="","",CONCATENATE(N381," ",F381))</f>
        <v/>
      </c>
      <c r="AD381" s="37" t="str">
        <f aca="false">IF(OR(N381="",CONCATENATE(G381,H381)=""),"",CONCATENATE(N381," ",G381))</f>
        <v/>
      </c>
      <c r="AE381" s="37" t="str">
        <f aca="false">IF(K381=1,CONCATENATE(N381," ",1),"")</f>
        <v/>
      </c>
    </row>
    <row r="382" customFormat="false" ht="32.25" hidden="false" customHeight="true" outlineLevel="0" collapsed="false">
      <c r="A382" s="21" t="str">
        <f aca="false">IF(J382="","",J382)</f>
        <v/>
      </c>
      <c r="B382" s="69"/>
      <c r="C382" s="44" t="s">
        <v>1449</v>
      </c>
      <c r="D382" s="42" t="s">
        <v>1450</v>
      </c>
      <c r="E382" s="42"/>
      <c r="F382" s="68"/>
      <c r="G382" s="42"/>
      <c r="H382" s="42"/>
      <c r="J382" s="20" t="str">
        <f aca="false">IF(AND(K382="",L382="",N382=""),"",IF(OR(K382=1,L382=1),"ERRORI / ANOMALIE","OK"))</f>
        <v/>
      </c>
      <c r="K382" s="20" t="str">
        <f aca="false">IF(N382="","",IF(SUM(Q382:AA382)&gt;0,1,""))</f>
        <v/>
      </c>
      <c r="L382" s="20" t="str">
        <f aca="false">IF(N382="","",IF(_xlfn.IFNA(VLOOKUP(CONCATENATE(N382," ",1),Lotti!AS$7:AT$601,2,0),1)=1,"",1))</f>
        <v/>
      </c>
      <c r="N382" s="36" t="str">
        <f aca="false">TRIM(B382)</f>
        <v/>
      </c>
      <c r="O382" s="36"/>
      <c r="P382" s="36" t="str">
        <f aca="false">IF(K382="","",1)</f>
        <v/>
      </c>
      <c r="Q382" s="36" t="str">
        <f aca="false">IF(N382="","",_xlfn.IFNA(VLOOKUP(N382,Lotti!C$7:D$1000,2,0),1))</f>
        <v/>
      </c>
      <c r="S382" s="36" t="str">
        <f aca="false">IF(N382="","",IF(OR(AND(E382="",LEN(TRIM(D382))&lt;&gt;11,LEN(TRIM(D382))&lt;&gt;16),AND(D382="",E382=""),AND(D382&lt;&gt;"",E382&lt;&gt;"")),1,""))</f>
        <v/>
      </c>
      <c r="U382" s="36" t="str">
        <f aca="false">IF(N382="","",IF(C382="",1,""))</f>
        <v/>
      </c>
      <c r="V382" s="36" t="str">
        <f aca="false">IF(N382="","",_xlfn.IFNA(VLOOKUP(F382,TabelleFisse!$B$33:$C$34,2,0),1))</f>
        <v/>
      </c>
      <c r="W382" s="36" t="str">
        <f aca="false">IF(N382="","",_xlfn.IFNA(IF(VLOOKUP(CONCATENATE(N382," SI"),AC$10:AC$1203,1,0)=CONCATENATE(N382," SI"),"",1),1))</f>
        <v/>
      </c>
      <c r="Y382" s="36" t="str">
        <f aca="false">IF(OR(N382="",G382=""),"",_xlfn.IFNA(VLOOKUP(H382,TabelleFisse!$B$25:$C$29,2,0),1))</f>
        <v/>
      </c>
      <c r="Z382" s="36" t="str">
        <f aca="false">IF(AND(G382="",H382&lt;&gt;""),1,"")</f>
        <v/>
      </c>
      <c r="AA382" s="36" t="str">
        <f aca="false">IF(N382="","",IF(COUNTIF(AD$10:AD$1203,AD382)=1,1,""))</f>
        <v/>
      </c>
      <c r="AC382" s="37" t="str">
        <f aca="false">IF(N382="","",CONCATENATE(N382," ",F382))</f>
        <v/>
      </c>
      <c r="AD382" s="37" t="str">
        <f aca="false">IF(OR(N382="",CONCATENATE(G382,H382)=""),"",CONCATENATE(N382," ",G382))</f>
        <v/>
      </c>
      <c r="AE382" s="37" t="str">
        <f aca="false">IF(K382=1,CONCATENATE(N382," ",1),"")</f>
        <v/>
      </c>
    </row>
    <row r="383" customFormat="false" ht="32.25" hidden="false" customHeight="true" outlineLevel="0" collapsed="false">
      <c r="A383" s="21" t="str">
        <f aca="false">IF(J383="","",J383)</f>
        <v/>
      </c>
      <c r="B383" s="69"/>
      <c r="C383" s="44" t="s">
        <v>1452</v>
      </c>
      <c r="D383" s="42" t="s">
        <v>1453</v>
      </c>
      <c r="E383" s="42"/>
      <c r="F383" s="68"/>
      <c r="G383" s="42"/>
      <c r="H383" s="42"/>
      <c r="J383" s="20" t="str">
        <f aca="false">IF(AND(K383="",L383="",N383=""),"",IF(OR(K383=1,L383=1),"ERRORI / ANOMALIE","OK"))</f>
        <v/>
      </c>
      <c r="K383" s="20" t="str">
        <f aca="false">IF(N383="","",IF(SUM(Q383:AA383)&gt;0,1,""))</f>
        <v/>
      </c>
      <c r="L383" s="20" t="str">
        <f aca="false">IF(N383="","",IF(_xlfn.IFNA(VLOOKUP(CONCATENATE(N383," ",1),Lotti!AS$7:AT$601,2,0),1)=1,"",1))</f>
        <v/>
      </c>
      <c r="N383" s="36" t="str">
        <f aca="false">TRIM(B383)</f>
        <v/>
      </c>
      <c r="O383" s="36"/>
      <c r="P383" s="36" t="str">
        <f aca="false">IF(K383="","",1)</f>
        <v/>
      </c>
      <c r="Q383" s="36" t="str">
        <f aca="false">IF(N383="","",_xlfn.IFNA(VLOOKUP(N383,Lotti!C$7:D$1000,2,0),1))</f>
        <v/>
      </c>
      <c r="S383" s="36" t="str">
        <f aca="false">IF(N383="","",IF(OR(AND(E383="",LEN(TRIM(D383))&lt;&gt;11,LEN(TRIM(D383))&lt;&gt;16),AND(D383="",E383=""),AND(D383&lt;&gt;"",E383&lt;&gt;"")),1,""))</f>
        <v/>
      </c>
      <c r="U383" s="36" t="str">
        <f aca="false">IF(N383="","",IF(C383="",1,""))</f>
        <v/>
      </c>
      <c r="V383" s="36" t="str">
        <f aca="false">IF(N383="","",_xlfn.IFNA(VLOOKUP(F383,TabelleFisse!$B$33:$C$34,2,0),1))</f>
        <v/>
      </c>
      <c r="W383" s="36" t="str">
        <f aca="false">IF(N383="","",_xlfn.IFNA(IF(VLOOKUP(CONCATENATE(N383," SI"),AC$10:AC$1203,1,0)=CONCATENATE(N383," SI"),"",1),1))</f>
        <v/>
      </c>
      <c r="Y383" s="36" t="str">
        <f aca="false">IF(OR(N383="",G383=""),"",_xlfn.IFNA(VLOOKUP(H383,TabelleFisse!$B$25:$C$29,2,0),1))</f>
        <v/>
      </c>
      <c r="Z383" s="36" t="str">
        <f aca="false">IF(AND(G383="",H383&lt;&gt;""),1,"")</f>
        <v/>
      </c>
      <c r="AA383" s="36" t="str">
        <f aca="false">IF(N383="","",IF(COUNTIF(AD$10:AD$1203,AD383)=1,1,""))</f>
        <v/>
      </c>
      <c r="AC383" s="37" t="str">
        <f aca="false">IF(N383="","",CONCATENATE(N383," ",F383))</f>
        <v/>
      </c>
      <c r="AD383" s="37" t="str">
        <f aca="false">IF(OR(N383="",CONCATENATE(G383,H383)=""),"",CONCATENATE(N383," ",G383))</f>
        <v/>
      </c>
      <c r="AE383" s="37" t="str">
        <f aca="false">IF(K383=1,CONCATENATE(N383," ",1),"")</f>
        <v/>
      </c>
    </row>
    <row r="384" customFormat="false" ht="32.25" hidden="false" customHeight="true" outlineLevel="0" collapsed="false">
      <c r="A384" s="21" t="str">
        <f aca="false">IF(J384="","",J384)</f>
        <v/>
      </c>
      <c r="B384" s="69"/>
      <c r="C384" s="44" t="s">
        <v>1455</v>
      </c>
      <c r="D384" s="42" t="s">
        <v>1456</v>
      </c>
      <c r="E384" s="42"/>
      <c r="F384" s="68"/>
      <c r="G384" s="42"/>
      <c r="H384" s="42"/>
      <c r="J384" s="20" t="str">
        <f aca="false">IF(AND(K384="",L384="",N384=""),"",IF(OR(K384=1,L384=1),"ERRORI / ANOMALIE","OK"))</f>
        <v/>
      </c>
      <c r="K384" s="20" t="str">
        <f aca="false">IF(N384="","",IF(SUM(Q384:AA384)&gt;0,1,""))</f>
        <v/>
      </c>
      <c r="L384" s="20" t="str">
        <f aca="false">IF(N384="","",IF(_xlfn.IFNA(VLOOKUP(CONCATENATE(N384," ",1),Lotti!AS$7:AT$601,2,0),1)=1,"",1))</f>
        <v/>
      </c>
      <c r="N384" s="36" t="str">
        <f aca="false">TRIM(B384)</f>
        <v/>
      </c>
      <c r="O384" s="36"/>
      <c r="P384" s="36" t="str">
        <f aca="false">IF(K384="","",1)</f>
        <v/>
      </c>
      <c r="Q384" s="36" t="str">
        <f aca="false">IF(N384="","",_xlfn.IFNA(VLOOKUP(N384,Lotti!C$7:D$1000,2,0),1))</f>
        <v/>
      </c>
      <c r="S384" s="36" t="str">
        <f aca="false">IF(N384="","",IF(OR(AND(E384="",LEN(TRIM(D384))&lt;&gt;11,LEN(TRIM(D384))&lt;&gt;16),AND(D384="",E384=""),AND(D384&lt;&gt;"",E384&lt;&gt;"")),1,""))</f>
        <v/>
      </c>
      <c r="U384" s="36" t="str">
        <f aca="false">IF(N384="","",IF(C384="",1,""))</f>
        <v/>
      </c>
      <c r="V384" s="36" t="str">
        <f aca="false">IF(N384="","",_xlfn.IFNA(VLOOKUP(F384,TabelleFisse!$B$33:$C$34,2,0),1))</f>
        <v/>
      </c>
      <c r="W384" s="36" t="str">
        <f aca="false">IF(N384="","",_xlfn.IFNA(IF(VLOOKUP(CONCATENATE(N384," SI"),AC$10:AC$1203,1,0)=CONCATENATE(N384," SI"),"",1),1))</f>
        <v/>
      </c>
      <c r="Y384" s="36" t="str">
        <f aca="false">IF(OR(N384="",G384=""),"",_xlfn.IFNA(VLOOKUP(H384,TabelleFisse!$B$25:$C$29,2,0),1))</f>
        <v/>
      </c>
      <c r="Z384" s="36" t="str">
        <f aca="false">IF(AND(G384="",H384&lt;&gt;""),1,"")</f>
        <v/>
      </c>
      <c r="AA384" s="36" t="str">
        <f aca="false">IF(N384="","",IF(COUNTIF(AD$10:AD$1203,AD384)=1,1,""))</f>
        <v/>
      </c>
      <c r="AC384" s="37" t="str">
        <f aca="false">IF(N384="","",CONCATENATE(N384," ",F384))</f>
        <v/>
      </c>
      <c r="AD384" s="37" t="str">
        <f aca="false">IF(OR(N384="",CONCATENATE(G384,H384)=""),"",CONCATENATE(N384," ",G384))</f>
        <v/>
      </c>
      <c r="AE384" s="37" t="str">
        <f aca="false">IF(K384=1,CONCATENATE(N384," ",1),"")</f>
        <v/>
      </c>
    </row>
    <row r="385" customFormat="false" ht="32.25" hidden="false" customHeight="true" outlineLevel="0" collapsed="false">
      <c r="A385" s="21" t="str">
        <f aca="false">IF(J385="","",J385)</f>
        <v/>
      </c>
      <c r="B385" s="69"/>
      <c r="C385" s="44" t="s">
        <v>1458</v>
      </c>
      <c r="D385" s="42" t="s">
        <v>1459</v>
      </c>
      <c r="E385" s="42"/>
      <c r="F385" s="68"/>
      <c r="G385" s="42"/>
      <c r="H385" s="42"/>
      <c r="J385" s="20" t="str">
        <f aca="false">IF(AND(K385="",L385="",N385=""),"",IF(OR(K385=1,L385=1),"ERRORI / ANOMALIE","OK"))</f>
        <v/>
      </c>
      <c r="K385" s="20" t="str">
        <f aca="false">IF(N385="","",IF(SUM(Q385:AA385)&gt;0,1,""))</f>
        <v/>
      </c>
      <c r="L385" s="20" t="str">
        <f aca="false">IF(N385="","",IF(_xlfn.IFNA(VLOOKUP(CONCATENATE(N385," ",1),Lotti!AS$7:AT$601,2,0),1)=1,"",1))</f>
        <v/>
      </c>
      <c r="N385" s="36" t="str">
        <f aca="false">TRIM(B385)</f>
        <v/>
      </c>
      <c r="O385" s="36"/>
      <c r="P385" s="36" t="str">
        <f aca="false">IF(K385="","",1)</f>
        <v/>
      </c>
      <c r="Q385" s="36" t="str">
        <f aca="false">IF(N385="","",_xlfn.IFNA(VLOOKUP(N385,Lotti!C$7:D$1000,2,0),1))</f>
        <v/>
      </c>
      <c r="S385" s="36" t="str">
        <f aca="false">IF(N385="","",IF(OR(AND(E385="",LEN(TRIM(D385))&lt;&gt;11,LEN(TRIM(D385))&lt;&gt;16),AND(D385="",E385=""),AND(D385&lt;&gt;"",E385&lt;&gt;"")),1,""))</f>
        <v/>
      </c>
      <c r="U385" s="36" t="str">
        <f aca="false">IF(N385="","",IF(C385="",1,""))</f>
        <v/>
      </c>
      <c r="V385" s="36" t="str">
        <f aca="false">IF(N385="","",_xlfn.IFNA(VLOOKUP(F385,TabelleFisse!$B$33:$C$34,2,0),1))</f>
        <v/>
      </c>
      <c r="W385" s="36" t="str">
        <f aca="false">IF(N385="","",_xlfn.IFNA(IF(VLOOKUP(CONCATENATE(N385," SI"),AC$10:AC$1203,1,0)=CONCATENATE(N385," SI"),"",1),1))</f>
        <v/>
      </c>
      <c r="Y385" s="36" t="str">
        <f aca="false">IF(OR(N385="",G385=""),"",_xlfn.IFNA(VLOOKUP(H385,TabelleFisse!$B$25:$C$29,2,0),1))</f>
        <v/>
      </c>
      <c r="Z385" s="36" t="str">
        <f aca="false">IF(AND(G385="",H385&lt;&gt;""),1,"")</f>
        <v/>
      </c>
      <c r="AA385" s="36" t="str">
        <f aca="false">IF(N385="","",IF(COUNTIF(AD$10:AD$1203,AD385)=1,1,""))</f>
        <v/>
      </c>
      <c r="AC385" s="37" t="str">
        <f aca="false">IF(N385="","",CONCATENATE(N385," ",F385))</f>
        <v/>
      </c>
      <c r="AD385" s="37" t="str">
        <f aca="false">IF(OR(N385="",CONCATENATE(G385,H385)=""),"",CONCATENATE(N385," ",G385))</f>
        <v/>
      </c>
      <c r="AE385" s="37" t="str">
        <f aca="false">IF(K385=1,CONCATENATE(N385," ",1),"")</f>
        <v/>
      </c>
    </row>
    <row r="386" customFormat="false" ht="32.25" hidden="false" customHeight="true" outlineLevel="0" collapsed="false">
      <c r="A386" s="21" t="str">
        <f aca="false">IF(J386="","",J386)</f>
        <v/>
      </c>
      <c r="B386" s="69"/>
      <c r="C386" s="44" t="s">
        <v>1461</v>
      </c>
      <c r="D386" s="42" t="s">
        <v>1462</v>
      </c>
      <c r="E386" s="42"/>
      <c r="F386" s="68"/>
      <c r="G386" s="42"/>
      <c r="H386" s="42"/>
      <c r="J386" s="20" t="str">
        <f aca="false">IF(AND(K386="",L386="",N386=""),"",IF(OR(K386=1,L386=1),"ERRORI / ANOMALIE","OK"))</f>
        <v/>
      </c>
      <c r="K386" s="20" t="str">
        <f aca="false">IF(N386="","",IF(SUM(Q386:AA386)&gt;0,1,""))</f>
        <v/>
      </c>
      <c r="L386" s="20" t="str">
        <f aca="false">IF(N386="","",IF(_xlfn.IFNA(VLOOKUP(CONCATENATE(N386," ",1),Lotti!AS$7:AT$601,2,0),1)=1,"",1))</f>
        <v/>
      </c>
      <c r="N386" s="36" t="str">
        <f aca="false">TRIM(B386)</f>
        <v/>
      </c>
      <c r="O386" s="36"/>
      <c r="P386" s="36" t="str">
        <f aca="false">IF(K386="","",1)</f>
        <v/>
      </c>
      <c r="Q386" s="36" t="str">
        <f aca="false">IF(N386="","",_xlfn.IFNA(VLOOKUP(N386,Lotti!C$7:D$1000,2,0),1))</f>
        <v/>
      </c>
      <c r="S386" s="36" t="str">
        <f aca="false">IF(N386="","",IF(OR(AND(E386="",LEN(TRIM(D386))&lt;&gt;11,LEN(TRIM(D386))&lt;&gt;16),AND(D386="",E386=""),AND(D386&lt;&gt;"",E386&lt;&gt;"")),1,""))</f>
        <v/>
      </c>
      <c r="U386" s="36" t="str">
        <f aca="false">IF(N386="","",IF(C386="",1,""))</f>
        <v/>
      </c>
      <c r="V386" s="36" t="str">
        <f aca="false">IF(N386="","",_xlfn.IFNA(VLOOKUP(F386,TabelleFisse!$B$33:$C$34,2,0),1))</f>
        <v/>
      </c>
      <c r="W386" s="36" t="str">
        <f aca="false">IF(N386="","",_xlfn.IFNA(IF(VLOOKUP(CONCATENATE(N386," SI"),AC$10:AC$1203,1,0)=CONCATENATE(N386," SI"),"",1),1))</f>
        <v/>
      </c>
      <c r="Y386" s="36" t="str">
        <f aca="false">IF(OR(N386="",G386=""),"",_xlfn.IFNA(VLOOKUP(H386,TabelleFisse!$B$25:$C$29,2,0),1))</f>
        <v/>
      </c>
      <c r="Z386" s="36" t="str">
        <f aca="false">IF(AND(G386="",H386&lt;&gt;""),1,"")</f>
        <v/>
      </c>
      <c r="AA386" s="36" t="str">
        <f aca="false">IF(N386="","",IF(COUNTIF(AD$10:AD$1203,AD386)=1,1,""))</f>
        <v/>
      </c>
      <c r="AC386" s="37" t="str">
        <f aca="false">IF(N386="","",CONCATENATE(N386," ",F386))</f>
        <v/>
      </c>
      <c r="AD386" s="37" t="str">
        <f aca="false">IF(OR(N386="",CONCATENATE(G386,H386)=""),"",CONCATENATE(N386," ",G386))</f>
        <v/>
      </c>
      <c r="AE386" s="37" t="str">
        <f aca="false">IF(K386=1,CONCATENATE(N386," ",1),"")</f>
        <v/>
      </c>
    </row>
    <row r="387" customFormat="false" ht="32.25" hidden="false" customHeight="true" outlineLevel="0" collapsed="false">
      <c r="A387" s="21" t="str">
        <f aca="false">IF(J387="","",J387)</f>
        <v/>
      </c>
      <c r="B387" s="69"/>
      <c r="C387" s="44" t="s">
        <v>1464</v>
      </c>
      <c r="D387" s="42" t="s">
        <v>1465</v>
      </c>
      <c r="E387" s="42"/>
      <c r="F387" s="68"/>
      <c r="G387" s="42"/>
      <c r="H387" s="42"/>
      <c r="J387" s="20" t="str">
        <f aca="false">IF(AND(K387="",L387="",N387=""),"",IF(OR(K387=1,L387=1),"ERRORI / ANOMALIE","OK"))</f>
        <v/>
      </c>
      <c r="K387" s="20" t="str">
        <f aca="false">IF(N387="","",IF(SUM(Q387:AA387)&gt;0,1,""))</f>
        <v/>
      </c>
      <c r="L387" s="20" t="str">
        <f aca="false">IF(N387="","",IF(_xlfn.IFNA(VLOOKUP(CONCATENATE(N387," ",1),Lotti!AS$7:AT$601,2,0),1)=1,"",1))</f>
        <v/>
      </c>
      <c r="N387" s="36" t="str">
        <f aca="false">TRIM(B387)</f>
        <v/>
      </c>
      <c r="O387" s="36"/>
      <c r="P387" s="36" t="str">
        <f aca="false">IF(K387="","",1)</f>
        <v/>
      </c>
      <c r="Q387" s="36" t="str">
        <f aca="false">IF(N387="","",_xlfn.IFNA(VLOOKUP(N387,Lotti!C$7:D$1000,2,0),1))</f>
        <v/>
      </c>
      <c r="S387" s="36" t="str">
        <f aca="false">IF(N387="","",IF(OR(AND(E387="",LEN(TRIM(D387))&lt;&gt;11,LEN(TRIM(D387))&lt;&gt;16),AND(D387="",E387=""),AND(D387&lt;&gt;"",E387&lt;&gt;"")),1,""))</f>
        <v/>
      </c>
      <c r="U387" s="36" t="str">
        <f aca="false">IF(N387="","",IF(C387="",1,""))</f>
        <v/>
      </c>
      <c r="V387" s="36" t="str">
        <f aca="false">IF(N387="","",_xlfn.IFNA(VLOOKUP(F387,TabelleFisse!$B$33:$C$34,2,0),1))</f>
        <v/>
      </c>
      <c r="W387" s="36" t="str">
        <f aca="false">IF(N387="","",_xlfn.IFNA(IF(VLOOKUP(CONCATENATE(N387," SI"),AC$10:AC$1203,1,0)=CONCATENATE(N387," SI"),"",1),1))</f>
        <v/>
      </c>
      <c r="Y387" s="36" t="str">
        <f aca="false">IF(OR(N387="",G387=""),"",_xlfn.IFNA(VLOOKUP(H387,TabelleFisse!$B$25:$C$29,2,0),1))</f>
        <v/>
      </c>
      <c r="Z387" s="36" t="str">
        <f aca="false">IF(AND(G387="",H387&lt;&gt;""),1,"")</f>
        <v/>
      </c>
      <c r="AA387" s="36" t="str">
        <f aca="false">IF(N387="","",IF(COUNTIF(AD$10:AD$1203,AD387)=1,1,""))</f>
        <v/>
      </c>
      <c r="AC387" s="37" t="str">
        <f aca="false">IF(N387="","",CONCATENATE(N387," ",F387))</f>
        <v/>
      </c>
      <c r="AD387" s="37" t="str">
        <f aca="false">IF(OR(N387="",CONCATENATE(G387,H387)=""),"",CONCATENATE(N387," ",G387))</f>
        <v/>
      </c>
      <c r="AE387" s="37" t="str">
        <f aca="false">IF(K387=1,CONCATENATE(N387," ",1),"")</f>
        <v/>
      </c>
    </row>
    <row r="388" customFormat="false" ht="32.25" hidden="false" customHeight="true" outlineLevel="0" collapsed="false">
      <c r="A388" s="21" t="str">
        <f aca="false">IF(J388="","",J388)</f>
        <v/>
      </c>
      <c r="B388" s="69"/>
      <c r="C388" s="44" t="s">
        <v>1467</v>
      </c>
      <c r="D388" s="42" t="s">
        <v>1468</v>
      </c>
      <c r="E388" s="42"/>
      <c r="F388" s="68"/>
      <c r="G388" s="42"/>
      <c r="H388" s="42"/>
      <c r="J388" s="20" t="str">
        <f aca="false">IF(AND(K388="",L388="",N388=""),"",IF(OR(K388=1,L388=1),"ERRORI / ANOMALIE","OK"))</f>
        <v/>
      </c>
      <c r="K388" s="20" t="str">
        <f aca="false">IF(N388="","",IF(SUM(Q388:AA388)&gt;0,1,""))</f>
        <v/>
      </c>
      <c r="L388" s="20" t="str">
        <f aca="false">IF(N388="","",IF(_xlfn.IFNA(VLOOKUP(CONCATENATE(N388," ",1),Lotti!AS$7:AT$601,2,0),1)=1,"",1))</f>
        <v/>
      </c>
      <c r="N388" s="36" t="str">
        <f aca="false">TRIM(B388)</f>
        <v/>
      </c>
      <c r="O388" s="36"/>
      <c r="P388" s="36" t="str">
        <f aca="false">IF(K388="","",1)</f>
        <v/>
      </c>
      <c r="Q388" s="36" t="str">
        <f aca="false">IF(N388="","",_xlfn.IFNA(VLOOKUP(N388,Lotti!C$7:D$1000,2,0),1))</f>
        <v/>
      </c>
      <c r="S388" s="36" t="str">
        <f aca="false">IF(N388="","",IF(OR(AND(E388="",LEN(TRIM(D388))&lt;&gt;11,LEN(TRIM(D388))&lt;&gt;16),AND(D388="",E388=""),AND(D388&lt;&gt;"",E388&lt;&gt;"")),1,""))</f>
        <v/>
      </c>
      <c r="U388" s="36" t="str">
        <f aca="false">IF(N388="","",IF(C388="",1,""))</f>
        <v/>
      </c>
      <c r="V388" s="36" t="str">
        <f aca="false">IF(N388="","",_xlfn.IFNA(VLOOKUP(F388,TabelleFisse!$B$33:$C$34,2,0),1))</f>
        <v/>
      </c>
      <c r="W388" s="36" t="str">
        <f aca="false">IF(N388="","",_xlfn.IFNA(IF(VLOOKUP(CONCATENATE(N388," SI"),AC$10:AC$1203,1,0)=CONCATENATE(N388," SI"),"",1),1))</f>
        <v/>
      </c>
      <c r="Y388" s="36" t="str">
        <f aca="false">IF(OR(N388="",G388=""),"",_xlfn.IFNA(VLOOKUP(H388,TabelleFisse!$B$25:$C$29,2,0),1))</f>
        <v/>
      </c>
      <c r="Z388" s="36" t="str">
        <f aca="false">IF(AND(G388="",H388&lt;&gt;""),1,"")</f>
        <v/>
      </c>
      <c r="AA388" s="36" t="str">
        <f aca="false">IF(N388="","",IF(COUNTIF(AD$10:AD$1203,AD388)=1,1,""))</f>
        <v/>
      </c>
      <c r="AC388" s="37" t="str">
        <f aca="false">IF(N388="","",CONCATENATE(N388," ",F388))</f>
        <v/>
      </c>
      <c r="AD388" s="37" t="str">
        <f aca="false">IF(OR(N388="",CONCATENATE(G388,H388)=""),"",CONCATENATE(N388," ",G388))</f>
        <v/>
      </c>
      <c r="AE388" s="37" t="str">
        <f aca="false">IF(K388=1,CONCATENATE(N388," ",1),"")</f>
        <v/>
      </c>
    </row>
    <row r="389" customFormat="false" ht="32.25" hidden="false" customHeight="true" outlineLevel="0" collapsed="false">
      <c r="A389" s="21" t="str">
        <f aca="false">IF(J389="","",J389)</f>
        <v/>
      </c>
      <c r="B389" s="69"/>
      <c r="C389" s="44" t="s">
        <v>1470</v>
      </c>
      <c r="D389" s="42" t="s">
        <v>1471</v>
      </c>
      <c r="E389" s="42"/>
      <c r="F389" s="68"/>
      <c r="G389" s="42"/>
      <c r="H389" s="42"/>
      <c r="J389" s="20" t="str">
        <f aca="false">IF(AND(K389="",L389="",N389=""),"",IF(OR(K389=1,L389=1),"ERRORI / ANOMALIE","OK"))</f>
        <v/>
      </c>
      <c r="K389" s="20" t="str">
        <f aca="false">IF(N389="","",IF(SUM(Q389:AA389)&gt;0,1,""))</f>
        <v/>
      </c>
      <c r="L389" s="20" t="str">
        <f aca="false">IF(N389="","",IF(_xlfn.IFNA(VLOOKUP(CONCATENATE(N389," ",1),Lotti!AS$7:AT$601,2,0),1)=1,"",1))</f>
        <v/>
      </c>
      <c r="N389" s="36" t="str">
        <f aca="false">TRIM(B389)</f>
        <v/>
      </c>
      <c r="O389" s="36"/>
      <c r="P389" s="36" t="str">
        <f aca="false">IF(K389="","",1)</f>
        <v/>
      </c>
      <c r="Q389" s="36" t="str">
        <f aca="false">IF(N389="","",_xlfn.IFNA(VLOOKUP(N389,Lotti!C$7:D$1000,2,0),1))</f>
        <v/>
      </c>
      <c r="S389" s="36" t="str">
        <f aca="false">IF(N389="","",IF(OR(AND(E389="",LEN(TRIM(D389))&lt;&gt;11,LEN(TRIM(D389))&lt;&gt;16),AND(D389="",E389=""),AND(D389&lt;&gt;"",E389&lt;&gt;"")),1,""))</f>
        <v/>
      </c>
      <c r="U389" s="36" t="str">
        <f aca="false">IF(N389="","",IF(C389="",1,""))</f>
        <v/>
      </c>
      <c r="V389" s="36" t="str">
        <f aca="false">IF(N389="","",_xlfn.IFNA(VLOOKUP(F389,TabelleFisse!$B$33:$C$34,2,0),1))</f>
        <v/>
      </c>
      <c r="W389" s="36" t="str">
        <f aca="false">IF(N389="","",_xlfn.IFNA(IF(VLOOKUP(CONCATENATE(N389," SI"),AC$10:AC$1203,1,0)=CONCATENATE(N389," SI"),"",1),1))</f>
        <v/>
      </c>
      <c r="Y389" s="36" t="str">
        <f aca="false">IF(OR(N389="",G389=""),"",_xlfn.IFNA(VLOOKUP(H389,TabelleFisse!$B$25:$C$29,2,0),1))</f>
        <v/>
      </c>
      <c r="Z389" s="36" t="str">
        <f aca="false">IF(AND(G389="",H389&lt;&gt;""),1,"")</f>
        <v/>
      </c>
      <c r="AA389" s="36" t="str">
        <f aca="false">IF(N389="","",IF(COUNTIF(AD$10:AD$1203,AD389)=1,1,""))</f>
        <v/>
      </c>
      <c r="AC389" s="37" t="str">
        <f aca="false">IF(N389="","",CONCATENATE(N389," ",F389))</f>
        <v/>
      </c>
      <c r="AD389" s="37" t="str">
        <f aca="false">IF(OR(N389="",CONCATENATE(G389,H389)=""),"",CONCATENATE(N389," ",G389))</f>
        <v/>
      </c>
      <c r="AE389" s="37" t="str">
        <f aca="false">IF(K389=1,CONCATENATE(N389," ",1),"")</f>
        <v/>
      </c>
    </row>
    <row r="390" customFormat="false" ht="32.25" hidden="false" customHeight="true" outlineLevel="0" collapsed="false">
      <c r="A390" s="21" t="str">
        <f aca="false">IF(J390="","",J390)</f>
        <v/>
      </c>
      <c r="B390" s="69"/>
      <c r="C390" s="44" t="s">
        <v>1286</v>
      </c>
      <c r="D390" s="42" t="s">
        <v>1287</v>
      </c>
      <c r="E390" s="42"/>
      <c r="F390" s="68"/>
      <c r="G390" s="42"/>
      <c r="H390" s="42"/>
      <c r="J390" s="20" t="str">
        <f aca="false">IF(AND(K390="",L390="",N390=""),"",IF(OR(K390=1,L390=1),"ERRORI / ANOMALIE","OK"))</f>
        <v/>
      </c>
      <c r="K390" s="20" t="str">
        <f aca="false">IF(N390="","",IF(SUM(Q390:AA390)&gt;0,1,""))</f>
        <v/>
      </c>
      <c r="L390" s="20" t="str">
        <f aca="false">IF(N390="","",IF(_xlfn.IFNA(VLOOKUP(CONCATENATE(N390," ",1),Lotti!AS$7:AT$601,2,0),1)=1,"",1))</f>
        <v/>
      </c>
      <c r="N390" s="36" t="str">
        <f aca="false">TRIM(B390)</f>
        <v/>
      </c>
      <c r="O390" s="36"/>
      <c r="P390" s="36" t="str">
        <f aca="false">IF(K390="","",1)</f>
        <v/>
      </c>
      <c r="Q390" s="36" t="str">
        <f aca="false">IF(N390="","",_xlfn.IFNA(VLOOKUP(N390,Lotti!C$7:D$1000,2,0),1))</f>
        <v/>
      </c>
      <c r="S390" s="36" t="str">
        <f aca="false">IF(N390="","",IF(OR(AND(E390="",LEN(TRIM(D390))&lt;&gt;11,LEN(TRIM(D390))&lt;&gt;16),AND(D390="",E390=""),AND(D390&lt;&gt;"",E390&lt;&gt;"")),1,""))</f>
        <v/>
      </c>
      <c r="U390" s="36" t="str">
        <f aca="false">IF(N390="","",IF(C390="",1,""))</f>
        <v/>
      </c>
      <c r="V390" s="36" t="str">
        <f aca="false">IF(N390="","",_xlfn.IFNA(VLOOKUP(F390,TabelleFisse!$B$33:$C$34,2,0),1))</f>
        <v/>
      </c>
      <c r="W390" s="36" t="str">
        <f aca="false">IF(N390="","",_xlfn.IFNA(IF(VLOOKUP(CONCATENATE(N390," SI"),AC$10:AC$1203,1,0)=CONCATENATE(N390," SI"),"",1),1))</f>
        <v/>
      </c>
      <c r="Y390" s="36" t="str">
        <f aca="false">IF(OR(N390="",G390=""),"",_xlfn.IFNA(VLOOKUP(H390,TabelleFisse!$B$25:$C$29,2,0),1))</f>
        <v/>
      </c>
      <c r="Z390" s="36" t="str">
        <f aca="false">IF(AND(G390="",H390&lt;&gt;""),1,"")</f>
        <v/>
      </c>
      <c r="AA390" s="36" t="str">
        <f aca="false">IF(N390="","",IF(COUNTIF(AD$10:AD$1203,AD390)=1,1,""))</f>
        <v/>
      </c>
      <c r="AC390" s="37" t="str">
        <f aca="false">IF(N390="","",CONCATENATE(N390," ",F390))</f>
        <v/>
      </c>
      <c r="AD390" s="37" t="str">
        <f aca="false">IF(OR(N390="",CONCATENATE(G390,H390)=""),"",CONCATENATE(N390," ",G390))</f>
        <v/>
      </c>
      <c r="AE390" s="37" t="str">
        <f aca="false">IF(K390=1,CONCATENATE(N390," ",1),"")</f>
        <v/>
      </c>
    </row>
    <row r="391" customFormat="false" ht="32.25" hidden="false" customHeight="true" outlineLevel="0" collapsed="false">
      <c r="A391" s="21" t="str">
        <f aca="false">IF(J391="","",J391)</f>
        <v/>
      </c>
      <c r="B391" s="69"/>
      <c r="C391" s="44" t="s">
        <v>1474</v>
      </c>
      <c r="D391" s="42" t="s">
        <v>1475</v>
      </c>
      <c r="E391" s="42"/>
      <c r="F391" s="68"/>
      <c r="G391" s="42"/>
      <c r="H391" s="42"/>
      <c r="J391" s="20" t="str">
        <f aca="false">IF(AND(K391="",L391="",N391=""),"",IF(OR(K391=1,L391=1),"ERRORI / ANOMALIE","OK"))</f>
        <v/>
      </c>
      <c r="K391" s="20" t="str">
        <f aca="false">IF(N391="","",IF(SUM(Q391:AA391)&gt;0,1,""))</f>
        <v/>
      </c>
      <c r="L391" s="20" t="str">
        <f aca="false">IF(N391="","",IF(_xlfn.IFNA(VLOOKUP(CONCATENATE(N391," ",1),Lotti!AS$7:AT$601,2,0),1)=1,"",1))</f>
        <v/>
      </c>
      <c r="N391" s="36" t="str">
        <f aca="false">TRIM(B391)</f>
        <v/>
      </c>
      <c r="O391" s="36"/>
      <c r="P391" s="36" t="str">
        <f aca="false">IF(K391="","",1)</f>
        <v/>
      </c>
      <c r="Q391" s="36" t="str">
        <f aca="false">IF(N391="","",_xlfn.IFNA(VLOOKUP(N391,Lotti!C$7:D$1000,2,0),1))</f>
        <v/>
      </c>
      <c r="S391" s="36" t="str">
        <f aca="false">IF(N391="","",IF(OR(AND(E391="",LEN(TRIM(D391))&lt;&gt;11,LEN(TRIM(D391))&lt;&gt;16),AND(D391="",E391=""),AND(D391&lt;&gt;"",E391&lt;&gt;"")),1,""))</f>
        <v/>
      </c>
      <c r="U391" s="36" t="str">
        <f aca="false">IF(N391="","",IF(C391="",1,""))</f>
        <v/>
      </c>
      <c r="V391" s="36" t="str">
        <f aca="false">IF(N391="","",_xlfn.IFNA(VLOOKUP(F391,TabelleFisse!$B$33:$C$34,2,0),1))</f>
        <v/>
      </c>
      <c r="W391" s="36" t="str">
        <f aca="false">IF(N391="","",_xlfn.IFNA(IF(VLOOKUP(CONCATENATE(N391," SI"),AC$10:AC$1203,1,0)=CONCATENATE(N391," SI"),"",1),1))</f>
        <v/>
      </c>
      <c r="Y391" s="36" t="str">
        <f aca="false">IF(OR(N391="",G391=""),"",_xlfn.IFNA(VLOOKUP(H391,TabelleFisse!$B$25:$C$29,2,0),1))</f>
        <v/>
      </c>
      <c r="Z391" s="36" t="str">
        <f aca="false">IF(AND(G391="",H391&lt;&gt;""),1,"")</f>
        <v/>
      </c>
      <c r="AA391" s="36" t="str">
        <f aca="false">IF(N391="","",IF(COUNTIF(AD$10:AD$1203,AD391)=1,1,""))</f>
        <v/>
      </c>
      <c r="AC391" s="37" t="str">
        <f aca="false">IF(N391="","",CONCATENATE(N391," ",F391))</f>
        <v/>
      </c>
      <c r="AD391" s="37" t="str">
        <f aca="false">IF(OR(N391="",CONCATENATE(G391,H391)=""),"",CONCATENATE(N391," ",G391))</f>
        <v/>
      </c>
      <c r="AE391" s="37" t="str">
        <f aca="false">IF(K391=1,CONCATENATE(N391," ",1),"")</f>
        <v/>
      </c>
    </row>
    <row r="392" customFormat="false" ht="32.25" hidden="false" customHeight="true" outlineLevel="0" collapsed="false">
      <c r="A392" s="21" t="str">
        <f aca="false">IF(J392="","",J392)</f>
        <v/>
      </c>
      <c r="B392" s="69"/>
      <c r="C392" s="44" t="s">
        <v>1477</v>
      </c>
      <c r="D392" s="42" t="s">
        <v>1478</v>
      </c>
      <c r="E392" s="42"/>
      <c r="F392" s="68"/>
      <c r="G392" s="42"/>
      <c r="H392" s="42"/>
      <c r="J392" s="20" t="str">
        <f aca="false">IF(AND(K392="",L392="",N392=""),"",IF(OR(K392=1,L392=1),"ERRORI / ANOMALIE","OK"))</f>
        <v/>
      </c>
      <c r="K392" s="20" t="str">
        <f aca="false">IF(N392="","",IF(SUM(Q392:AA392)&gt;0,1,""))</f>
        <v/>
      </c>
      <c r="L392" s="20" t="str">
        <f aca="false">IF(N392="","",IF(_xlfn.IFNA(VLOOKUP(CONCATENATE(N392," ",1),Lotti!AS$7:AT$601,2,0),1)=1,"",1))</f>
        <v/>
      </c>
      <c r="N392" s="36" t="str">
        <f aca="false">TRIM(B392)</f>
        <v/>
      </c>
      <c r="O392" s="36"/>
      <c r="P392" s="36" t="str">
        <f aca="false">IF(K392="","",1)</f>
        <v/>
      </c>
      <c r="Q392" s="36" t="str">
        <f aca="false">IF(N392="","",_xlfn.IFNA(VLOOKUP(N392,Lotti!C$7:D$1000,2,0),1))</f>
        <v/>
      </c>
      <c r="S392" s="36" t="str">
        <f aca="false">IF(N392="","",IF(OR(AND(E392="",LEN(TRIM(D392))&lt;&gt;11,LEN(TRIM(D392))&lt;&gt;16),AND(D392="",E392=""),AND(D392&lt;&gt;"",E392&lt;&gt;"")),1,""))</f>
        <v/>
      </c>
      <c r="U392" s="36" t="str">
        <f aca="false">IF(N392="","",IF(C392="",1,""))</f>
        <v/>
      </c>
      <c r="V392" s="36" t="str">
        <f aca="false">IF(N392="","",_xlfn.IFNA(VLOOKUP(F392,TabelleFisse!$B$33:$C$34,2,0),1))</f>
        <v/>
      </c>
      <c r="W392" s="36" t="str">
        <f aca="false">IF(N392="","",_xlfn.IFNA(IF(VLOOKUP(CONCATENATE(N392," SI"),AC$10:AC$1203,1,0)=CONCATENATE(N392," SI"),"",1),1))</f>
        <v/>
      </c>
      <c r="Y392" s="36" t="str">
        <f aca="false">IF(OR(N392="",G392=""),"",_xlfn.IFNA(VLOOKUP(H392,TabelleFisse!$B$25:$C$29,2,0),1))</f>
        <v/>
      </c>
      <c r="Z392" s="36" t="str">
        <f aca="false">IF(AND(G392="",H392&lt;&gt;""),1,"")</f>
        <v/>
      </c>
      <c r="AA392" s="36" t="str">
        <f aca="false">IF(N392="","",IF(COUNTIF(AD$10:AD$1203,AD392)=1,1,""))</f>
        <v/>
      </c>
      <c r="AC392" s="37" t="str">
        <f aca="false">IF(N392="","",CONCATENATE(N392," ",F392))</f>
        <v/>
      </c>
      <c r="AD392" s="37" t="str">
        <f aca="false">IF(OR(N392="",CONCATENATE(G392,H392)=""),"",CONCATENATE(N392," ",G392))</f>
        <v/>
      </c>
      <c r="AE392" s="37" t="str">
        <f aca="false">IF(K392=1,CONCATENATE(N392," ",1),"")</f>
        <v/>
      </c>
    </row>
    <row r="393" customFormat="false" ht="32.25" hidden="false" customHeight="true" outlineLevel="0" collapsed="false">
      <c r="A393" s="21" t="str">
        <f aca="false">IF(J393="","",J393)</f>
        <v/>
      </c>
      <c r="B393" s="69"/>
      <c r="C393" s="44" t="s">
        <v>1238</v>
      </c>
      <c r="D393" s="42" t="s">
        <v>1239</v>
      </c>
      <c r="E393" s="42"/>
      <c r="F393" s="68"/>
      <c r="G393" s="42"/>
      <c r="H393" s="42"/>
      <c r="J393" s="20" t="str">
        <f aca="false">IF(AND(K393="",L393="",N393=""),"",IF(OR(K393=1,L393=1),"ERRORI / ANOMALIE","OK"))</f>
        <v/>
      </c>
      <c r="K393" s="20" t="str">
        <f aca="false">IF(N393="","",IF(SUM(Q393:AA393)&gt;0,1,""))</f>
        <v/>
      </c>
      <c r="L393" s="20" t="str">
        <f aca="false">IF(N393="","",IF(_xlfn.IFNA(VLOOKUP(CONCATENATE(N393," ",1),Lotti!AS$7:AT$601,2,0),1)=1,"",1))</f>
        <v/>
      </c>
      <c r="N393" s="36" t="str">
        <f aca="false">TRIM(B393)</f>
        <v/>
      </c>
      <c r="O393" s="36"/>
      <c r="P393" s="36" t="str">
        <f aca="false">IF(K393="","",1)</f>
        <v/>
      </c>
      <c r="Q393" s="36" t="str">
        <f aca="false">IF(N393="","",_xlfn.IFNA(VLOOKUP(N393,Lotti!C$7:D$1000,2,0),1))</f>
        <v/>
      </c>
      <c r="S393" s="36" t="str">
        <f aca="false">IF(N393="","",IF(OR(AND(E393="",LEN(TRIM(D393))&lt;&gt;11,LEN(TRIM(D393))&lt;&gt;16),AND(D393="",E393=""),AND(D393&lt;&gt;"",E393&lt;&gt;"")),1,""))</f>
        <v/>
      </c>
      <c r="U393" s="36" t="str">
        <f aca="false">IF(N393="","",IF(C393="",1,""))</f>
        <v/>
      </c>
      <c r="V393" s="36" t="str">
        <f aca="false">IF(N393="","",_xlfn.IFNA(VLOOKUP(F393,TabelleFisse!$B$33:$C$34,2,0),1))</f>
        <v/>
      </c>
      <c r="W393" s="36" t="str">
        <f aca="false">IF(N393="","",_xlfn.IFNA(IF(VLOOKUP(CONCATENATE(N393," SI"),AC$10:AC$1203,1,0)=CONCATENATE(N393," SI"),"",1),1))</f>
        <v/>
      </c>
      <c r="Y393" s="36" t="str">
        <f aca="false">IF(OR(N393="",G393=""),"",_xlfn.IFNA(VLOOKUP(H393,TabelleFisse!$B$25:$C$29,2,0),1))</f>
        <v/>
      </c>
      <c r="Z393" s="36" t="str">
        <f aca="false">IF(AND(G393="",H393&lt;&gt;""),1,"")</f>
        <v/>
      </c>
      <c r="AA393" s="36" t="str">
        <f aca="false">IF(N393="","",IF(COUNTIF(AD$10:AD$1203,AD393)=1,1,""))</f>
        <v/>
      </c>
      <c r="AC393" s="37" t="str">
        <f aca="false">IF(N393="","",CONCATENATE(N393," ",F393))</f>
        <v/>
      </c>
      <c r="AD393" s="37" t="str">
        <f aca="false">IF(OR(N393="",CONCATENATE(G393,H393)=""),"",CONCATENATE(N393," ",G393))</f>
        <v/>
      </c>
      <c r="AE393" s="37" t="str">
        <f aca="false">IF(K393=1,CONCATENATE(N393," ",1),"")</f>
        <v/>
      </c>
    </row>
    <row r="394" customFormat="false" ht="32.25" hidden="false" customHeight="true" outlineLevel="0" collapsed="false">
      <c r="A394" s="21" t="str">
        <f aca="false">IF(J394="","",J394)</f>
        <v/>
      </c>
      <c r="B394" s="69"/>
      <c r="C394" s="44" t="s">
        <v>1481</v>
      </c>
      <c r="D394" s="42" t="s">
        <v>1482</v>
      </c>
      <c r="E394" s="42"/>
      <c r="F394" s="68"/>
      <c r="G394" s="42"/>
      <c r="H394" s="42"/>
      <c r="J394" s="20" t="str">
        <f aca="false">IF(AND(K394="",L394="",N394=""),"",IF(OR(K394=1,L394=1),"ERRORI / ANOMALIE","OK"))</f>
        <v/>
      </c>
      <c r="K394" s="20" t="str">
        <f aca="false">IF(N394="","",IF(SUM(Q394:AA394)&gt;0,1,""))</f>
        <v/>
      </c>
      <c r="L394" s="20" t="str">
        <f aca="false">IF(N394="","",IF(_xlfn.IFNA(VLOOKUP(CONCATENATE(N394," ",1),Lotti!AS$7:AT$601,2,0),1)=1,"",1))</f>
        <v/>
      </c>
      <c r="N394" s="36" t="str">
        <f aca="false">TRIM(B394)</f>
        <v/>
      </c>
      <c r="O394" s="36"/>
      <c r="P394" s="36" t="str">
        <f aca="false">IF(K394="","",1)</f>
        <v/>
      </c>
      <c r="Q394" s="36" t="str">
        <f aca="false">IF(N394="","",_xlfn.IFNA(VLOOKUP(N394,Lotti!C$7:D$1000,2,0),1))</f>
        <v/>
      </c>
      <c r="S394" s="36" t="str">
        <f aca="false">IF(N394="","",IF(OR(AND(E394="",LEN(TRIM(D394))&lt;&gt;11,LEN(TRIM(D394))&lt;&gt;16),AND(D394="",E394=""),AND(D394&lt;&gt;"",E394&lt;&gt;"")),1,""))</f>
        <v/>
      </c>
      <c r="U394" s="36" t="str">
        <f aca="false">IF(N394="","",IF(C394="",1,""))</f>
        <v/>
      </c>
      <c r="V394" s="36" t="str">
        <f aca="false">IF(N394="","",_xlfn.IFNA(VLOOKUP(F394,TabelleFisse!$B$33:$C$34,2,0),1))</f>
        <v/>
      </c>
      <c r="W394" s="36" t="str">
        <f aca="false">IF(N394="","",_xlfn.IFNA(IF(VLOOKUP(CONCATENATE(N394," SI"),AC$10:AC$1203,1,0)=CONCATENATE(N394," SI"),"",1),1))</f>
        <v/>
      </c>
      <c r="Y394" s="36" t="str">
        <f aca="false">IF(OR(N394="",G394=""),"",_xlfn.IFNA(VLOOKUP(H394,TabelleFisse!$B$25:$C$29,2,0),1))</f>
        <v/>
      </c>
      <c r="Z394" s="36" t="str">
        <f aca="false">IF(AND(G394="",H394&lt;&gt;""),1,"")</f>
        <v/>
      </c>
      <c r="AA394" s="36" t="str">
        <f aca="false">IF(N394="","",IF(COUNTIF(AD$10:AD$1203,AD394)=1,1,""))</f>
        <v/>
      </c>
      <c r="AC394" s="37" t="str">
        <f aca="false">IF(N394="","",CONCATENATE(N394," ",F394))</f>
        <v/>
      </c>
      <c r="AD394" s="37" t="str">
        <f aca="false">IF(OR(N394="",CONCATENATE(G394,H394)=""),"",CONCATENATE(N394," ",G394))</f>
        <v/>
      </c>
      <c r="AE394" s="37" t="str">
        <f aca="false">IF(K394=1,CONCATENATE(N394," ",1),"")</f>
        <v/>
      </c>
    </row>
    <row r="395" customFormat="false" ht="32.25" hidden="false" customHeight="true" outlineLevel="0" collapsed="false">
      <c r="A395" s="21" t="str">
        <f aca="false">IF(J395="","",J395)</f>
        <v/>
      </c>
      <c r="B395" s="69"/>
      <c r="C395" s="44" t="s">
        <v>1484</v>
      </c>
      <c r="D395" s="42" t="s">
        <v>1485</v>
      </c>
      <c r="E395" s="42"/>
      <c r="F395" s="68"/>
      <c r="G395" s="42"/>
      <c r="H395" s="42"/>
      <c r="J395" s="20" t="str">
        <f aca="false">IF(AND(K395="",L395="",N395=""),"",IF(OR(K395=1,L395=1),"ERRORI / ANOMALIE","OK"))</f>
        <v/>
      </c>
      <c r="K395" s="20" t="str">
        <f aca="false">IF(N395="","",IF(SUM(Q395:AA395)&gt;0,1,""))</f>
        <v/>
      </c>
      <c r="L395" s="20" t="str">
        <f aca="false">IF(N395="","",IF(_xlfn.IFNA(VLOOKUP(CONCATENATE(N395," ",1),Lotti!AS$7:AT$601,2,0),1)=1,"",1))</f>
        <v/>
      </c>
      <c r="N395" s="36" t="str">
        <f aca="false">TRIM(B395)</f>
        <v/>
      </c>
      <c r="O395" s="36"/>
      <c r="P395" s="36" t="str">
        <f aca="false">IF(K395="","",1)</f>
        <v/>
      </c>
      <c r="Q395" s="36" t="str">
        <f aca="false">IF(N395="","",_xlfn.IFNA(VLOOKUP(N395,Lotti!C$7:D$1000,2,0),1))</f>
        <v/>
      </c>
      <c r="S395" s="36" t="str">
        <f aca="false">IF(N395="","",IF(OR(AND(E395="",LEN(TRIM(D395))&lt;&gt;11,LEN(TRIM(D395))&lt;&gt;16),AND(D395="",E395=""),AND(D395&lt;&gt;"",E395&lt;&gt;"")),1,""))</f>
        <v/>
      </c>
      <c r="U395" s="36" t="str">
        <f aca="false">IF(N395="","",IF(C395="",1,""))</f>
        <v/>
      </c>
      <c r="V395" s="36" t="str">
        <f aca="false">IF(N395="","",_xlfn.IFNA(VLOOKUP(F395,TabelleFisse!$B$33:$C$34,2,0),1))</f>
        <v/>
      </c>
      <c r="W395" s="36" t="str">
        <f aca="false">IF(N395="","",_xlfn.IFNA(IF(VLOOKUP(CONCATENATE(N395," SI"),AC$10:AC$1203,1,0)=CONCATENATE(N395," SI"),"",1),1))</f>
        <v/>
      </c>
      <c r="Y395" s="36" t="str">
        <f aca="false">IF(OR(N395="",G395=""),"",_xlfn.IFNA(VLOOKUP(H395,TabelleFisse!$B$25:$C$29,2,0),1))</f>
        <v/>
      </c>
      <c r="Z395" s="36" t="str">
        <f aca="false">IF(AND(G395="",H395&lt;&gt;""),1,"")</f>
        <v/>
      </c>
      <c r="AA395" s="36" t="str">
        <f aca="false">IF(N395="","",IF(COUNTIF(AD$10:AD$1203,AD395)=1,1,""))</f>
        <v/>
      </c>
      <c r="AC395" s="37" t="str">
        <f aca="false">IF(N395="","",CONCATENATE(N395," ",F395))</f>
        <v/>
      </c>
      <c r="AD395" s="37" t="str">
        <f aca="false">IF(OR(N395="",CONCATENATE(G395,H395)=""),"",CONCATENATE(N395," ",G395))</f>
        <v/>
      </c>
      <c r="AE395" s="37" t="str">
        <f aca="false">IF(K395=1,CONCATENATE(N395," ",1),"")</f>
        <v/>
      </c>
    </row>
    <row r="396" customFormat="false" ht="32.25" hidden="false" customHeight="true" outlineLevel="0" collapsed="false">
      <c r="A396" s="21" t="str">
        <f aca="false">IF(J396="","",J396)</f>
        <v/>
      </c>
      <c r="B396" s="69"/>
      <c r="C396" s="44" t="s">
        <v>1487</v>
      </c>
      <c r="D396" s="42" t="s">
        <v>1488</v>
      </c>
      <c r="E396" s="42"/>
      <c r="F396" s="68"/>
      <c r="G396" s="42"/>
      <c r="H396" s="42"/>
      <c r="J396" s="20" t="str">
        <f aca="false">IF(AND(K396="",L396="",N396=""),"",IF(OR(K396=1,L396=1),"ERRORI / ANOMALIE","OK"))</f>
        <v/>
      </c>
      <c r="K396" s="20" t="str">
        <f aca="false">IF(N396="","",IF(SUM(Q396:AA396)&gt;0,1,""))</f>
        <v/>
      </c>
      <c r="L396" s="20" t="str">
        <f aca="false">IF(N396="","",IF(_xlfn.IFNA(VLOOKUP(CONCATENATE(N396," ",1),Lotti!AS$7:AT$601,2,0),1)=1,"",1))</f>
        <v/>
      </c>
      <c r="N396" s="36" t="str">
        <f aca="false">TRIM(B396)</f>
        <v/>
      </c>
      <c r="O396" s="36"/>
      <c r="P396" s="36" t="str">
        <f aca="false">IF(K396="","",1)</f>
        <v/>
      </c>
      <c r="Q396" s="36" t="str">
        <f aca="false">IF(N396="","",_xlfn.IFNA(VLOOKUP(N396,Lotti!C$7:D$1000,2,0),1))</f>
        <v/>
      </c>
      <c r="S396" s="36" t="str">
        <f aca="false">IF(N396="","",IF(OR(AND(E396="",LEN(TRIM(D396))&lt;&gt;11,LEN(TRIM(D396))&lt;&gt;16),AND(D396="",E396=""),AND(D396&lt;&gt;"",E396&lt;&gt;"")),1,""))</f>
        <v/>
      </c>
      <c r="U396" s="36" t="str">
        <f aca="false">IF(N396="","",IF(C396="",1,""))</f>
        <v/>
      </c>
      <c r="V396" s="36" t="str">
        <f aca="false">IF(N396="","",_xlfn.IFNA(VLOOKUP(F396,TabelleFisse!$B$33:$C$34,2,0),1))</f>
        <v/>
      </c>
      <c r="W396" s="36" t="str">
        <f aca="false">IF(N396="","",_xlfn.IFNA(IF(VLOOKUP(CONCATENATE(N396," SI"),AC$10:AC$1203,1,0)=CONCATENATE(N396," SI"),"",1),1))</f>
        <v/>
      </c>
      <c r="Y396" s="36" t="str">
        <f aca="false">IF(OR(N396="",G396=""),"",_xlfn.IFNA(VLOOKUP(H396,TabelleFisse!$B$25:$C$29,2,0),1))</f>
        <v/>
      </c>
      <c r="Z396" s="36" t="str">
        <f aca="false">IF(AND(G396="",H396&lt;&gt;""),1,"")</f>
        <v/>
      </c>
      <c r="AA396" s="36" t="str">
        <f aca="false">IF(N396="","",IF(COUNTIF(AD$10:AD$1203,AD396)=1,1,""))</f>
        <v/>
      </c>
      <c r="AC396" s="37" t="str">
        <f aca="false">IF(N396="","",CONCATENATE(N396," ",F396))</f>
        <v/>
      </c>
      <c r="AD396" s="37" t="str">
        <f aca="false">IF(OR(N396="",CONCATENATE(G396,H396)=""),"",CONCATENATE(N396," ",G396))</f>
        <v/>
      </c>
      <c r="AE396" s="37" t="str">
        <f aca="false">IF(K396=1,CONCATENATE(N396," ",1),"")</f>
        <v/>
      </c>
    </row>
    <row r="397" customFormat="false" ht="32.25" hidden="false" customHeight="true" outlineLevel="0" collapsed="false">
      <c r="A397" s="21" t="str">
        <f aca="false">IF(J397="","",J397)</f>
        <v/>
      </c>
      <c r="B397" s="69"/>
      <c r="C397" s="44" t="s">
        <v>1490</v>
      </c>
      <c r="D397" s="42" t="s">
        <v>1491</v>
      </c>
      <c r="E397" s="42"/>
      <c r="F397" s="68"/>
      <c r="G397" s="42"/>
      <c r="H397" s="42"/>
      <c r="J397" s="20" t="str">
        <f aca="false">IF(AND(K397="",L397="",N397=""),"",IF(OR(K397=1,L397=1),"ERRORI / ANOMALIE","OK"))</f>
        <v/>
      </c>
      <c r="K397" s="20" t="str">
        <f aca="false">IF(N397="","",IF(SUM(Q397:AA397)&gt;0,1,""))</f>
        <v/>
      </c>
      <c r="L397" s="20" t="str">
        <f aca="false">IF(N397="","",IF(_xlfn.IFNA(VLOOKUP(CONCATENATE(N397," ",1),Lotti!AS$7:AT$601,2,0),1)=1,"",1))</f>
        <v/>
      </c>
      <c r="N397" s="36" t="str">
        <f aca="false">TRIM(B397)</f>
        <v/>
      </c>
      <c r="O397" s="36"/>
      <c r="P397" s="36" t="str">
        <f aca="false">IF(K397="","",1)</f>
        <v/>
      </c>
      <c r="Q397" s="36" t="str">
        <f aca="false">IF(N397="","",_xlfn.IFNA(VLOOKUP(N397,Lotti!C$7:D$1000,2,0),1))</f>
        <v/>
      </c>
      <c r="S397" s="36" t="str">
        <f aca="false">IF(N397="","",IF(OR(AND(E397="",LEN(TRIM(D397))&lt;&gt;11,LEN(TRIM(D397))&lt;&gt;16),AND(D397="",E397=""),AND(D397&lt;&gt;"",E397&lt;&gt;"")),1,""))</f>
        <v/>
      </c>
      <c r="U397" s="36" t="str">
        <f aca="false">IF(N397="","",IF(C397="",1,""))</f>
        <v/>
      </c>
      <c r="V397" s="36" t="str">
        <f aca="false">IF(N397="","",_xlfn.IFNA(VLOOKUP(F397,TabelleFisse!$B$33:$C$34,2,0),1))</f>
        <v/>
      </c>
      <c r="W397" s="36" t="str">
        <f aca="false">IF(N397="","",_xlfn.IFNA(IF(VLOOKUP(CONCATENATE(N397," SI"),AC$10:AC$1203,1,0)=CONCATENATE(N397," SI"),"",1),1))</f>
        <v/>
      </c>
      <c r="Y397" s="36" t="str">
        <f aca="false">IF(OR(N397="",G397=""),"",_xlfn.IFNA(VLOOKUP(H397,TabelleFisse!$B$25:$C$29,2,0),1))</f>
        <v/>
      </c>
      <c r="Z397" s="36" t="str">
        <f aca="false">IF(AND(G397="",H397&lt;&gt;""),1,"")</f>
        <v/>
      </c>
      <c r="AA397" s="36" t="str">
        <f aca="false">IF(N397="","",IF(COUNTIF(AD$10:AD$1203,AD397)=1,1,""))</f>
        <v/>
      </c>
      <c r="AC397" s="37" t="str">
        <f aca="false">IF(N397="","",CONCATENATE(N397," ",F397))</f>
        <v/>
      </c>
      <c r="AD397" s="37" t="str">
        <f aca="false">IF(OR(N397="",CONCATENATE(G397,H397)=""),"",CONCATENATE(N397," ",G397))</f>
        <v/>
      </c>
      <c r="AE397" s="37" t="str">
        <f aca="false">IF(K397=1,CONCATENATE(N397," ",1),"")</f>
        <v/>
      </c>
    </row>
    <row r="398" customFormat="false" ht="32.25" hidden="false" customHeight="true" outlineLevel="0" collapsed="false">
      <c r="A398" s="21" t="str">
        <f aca="false">IF(J398="","",J398)</f>
        <v/>
      </c>
      <c r="B398" s="69"/>
      <c r="C398" s="44" t="s">
        <v>1493</v>
      </c>
      <c r="D398" s="42" t="s">
        <v>1494</v>
      </c>
      <c r="E398" s="42"/>
      <c r="F398" s="68"/>
      <c r="G398" s="42"/>
      <c r="H398" s="42"/>
      <c r="J398" s="20" t="str">
        <f aca="false">IF(AND(K398="",L398="",N398=""),"",IF(OR(K398=1,L398=1),"ERRORI / ANOMALIE","OK"))</f>
        <v/>
      </c>
      <c r="K398" s="20" t="str">
        <f aca="false">IF(N398="","",IF(SUM(Q398:AA398)&gt;0,1,""))</f>
        <v/>
      </c>
      <c r="L398" s="20" t="str">
        <f aca="false">IF(N398="","",IF(_xlfn.IFNA(VLOOKUP(CONCATENATE(N398," ",1),Lotti!AS$7:AT$601,2,0),1)=1,"",1))</f>
        <v/>
      </c>
      <c r="N398" s="36" t="str">
        <f aca="false">TRIM(B398)</f>
        <v/>
      </c>
      <c r="O398" s="36"/>
      <c r="P398" s="36" t="str">
        <f aca="false">IF(K398="","",1)</f>
        <v/>
      </c>
      <c r="Q398" s="36" t="str">
        <f aca="false">IF(N398="","",_xlfn.IFNA(VLOOKUP(N398,Lotti!C$7:D$1000,2,0),1))</f>
        <v/>
      </c>
      <c r="S398" s="36" t="str">
        <f aca="false">IF(N398="","",IF(OR(AND(E398="",LEN(TRIM(D398))&lt;&gt;11,LEN(TRIM(D398))&lt;&gt;16),AND(D398="",E398=""),AND(D398&lt;&gt;"",E398&lt;&gt;"")),1,""))</f>
        <v/>
      </c>
      <c r="U398" s="36" t="str">
        <f aca="false">IF(N398="","",IF(C398="",1,""))</f>
        <v/>
      </c>
      <c r="V398" s="36" t="str">
        <f aca="false">IF(N398="","",_xlfn.IFNA(VLOOKUP(F398,TabelleFisse!$B$33:$C$34,2,0),1))</f>
        <v/>
      </c>
      <c r="W398" s="36" t="str">
        <f aca="false">IF(N398="","",_xlfn.IFNA(IF(VLOOKUP(CONCATENATE(N398," SI"),AC$10:AC$1203,1,0)=CONCATENATE(N398," SI"),"",1),1))</f>
        <v/>
      </c>
      <c r="Y398" s="36" t="str">
        <f aca="false">IF(OR(N398="",G398=""),"",_xlfn.IFNA(VLOOKUP(H398,TabelleFisse!$B$25:$C$29,2,0),1))</f>
        <v/>
      </c>
      <c r="Z398" s="36" t="str">
        <f aca="false">IF(AND(G398="",H398&lt;&gt;""),1,"")</f>
        <v/>
      </c>
      <c r="AA398" s="36" t="str">
        <f aca="false">IF(N398="","",IF(COUNTIF(AD$10:AD$1203,AD398)=1,1,""))</f>
        <v/>
      </c>
      <c r="AC398" s="37" t="str">
        <f aca="false">IF(N398="","",CONCATENATE(N398," ",F398))</f>
        <v/>
      </c>
      <c r="AD398" s="37" t="str">
        <f aca="false">IF(OR(N398="",CONCATENATE(G398,H398)=""),"",CONCATENATE(N398," ",G398))</f>
        <v/>
      </c>
      <c r="AE398" s="37" t="str">
        <f aca="false">IF(K398=1,CONCATENATE(N398," ",1),"")</f>
        <v/>
      </c>
    </row>
    <row r="399" customFormat="false" ht="32.25" hidden="false" customHeight="true" outlineLevel="0" collapsed="false">
      <c r="A399" s="21" t="str">
        <f aca="false">IF(J399="","",J399)</f>
        <v/>
      </c>
      <c r="B399" s="69"/>
      <c r="C399" s="44" t="s">
        <v>1496</v>
      </c>
      <c r="D399" s="42" t="s">
        <v>1497</v>
      </c>
      <c r="E399" s="42"/>
      <c r="F399" s="68"/>
      <c r="G399" s="42"/>
      <c r="H399" s="42"/>
      <c r="J399" s="20" t="str">
        <f aca="false">IF(AND(K399="",L399="",N399=""),"",IF(OR(K399=1,L399=1),"ERRORI / ANOMALIE","OK"))</f>
        <v/>
      </c>
      <c r="K399" s="20" t="str">
        <f aca="false">IF(N399="","",IF(SUM(Q399:AA399)&gt;0,1,""))</f>
        <v/>
      </c>
      <c r="L399" s="20" t="str">
        <f aca="false">IF(N399="","",IF(_xlfn.IFNA(VLOOKUP(CONCATENATE(N399," ",1),Lotti!AS$7:AT$601,2,0),1)=1,"",1))</f>
        <v/>
      </c>
      <c r="N399" s="36" t="str">
        <f aca="false">TRIM(B399)</f>
        <v/>
      </c>
      <c r="O399" s="36"/>
      <c r="P399" s="36" t="str">
        <f aca="false">IF(K399="","",1)</f>
        <v/>
      </c>
      <c r="Q399" s="36" t="str">
        <f aca="false">IF(N399="","",_xlfn.IFNA(VLOOKUP(N399,Lotti!C$7:D$1000,2,0),1))</f>
        <v/>
      </c>
      <c r="S399" s="36" t="str">
        <f aca="false">IF(N399="","",IF(OR(AND(E399="",LEN(TRIM(D399))&lt;&gt;11,LEN(TRIM(D399))&lt;&gt;16),AND(D399="",E399=""),AND(D399&lt;&gt;"",E399&lt;&gt;"")),1,""))</f>
        <v/>
      </c>
      <c r="U399" s="36" t="str">
        <f aca="false">IF(N399="","",IF(C399="",1,""))</f>
        <v/>
      </c>
      <c r="V399" s="36" t="str">
        <f aca="false">IF(N399="","",_xlfn.IFNA(VLOOKUP(F399,TabelleFisse!$B$33:$C$34,2,0),1))</f>
        <v/>
      </c>
      <c r="W399" s="36" t="str">
        <f aca="false">IF(N399="","",_xlfn.IFNA(IF(VLOOKUP(CONCATENATE(N399," SI"),AC$10:AC$1203,1,0)=CONCATENATE(N399," SI"),"",1),1))</f>
        <v/>
      </c>
      <c r="Y399" s="36" t="str">
        <f aca="false">IF(OR(N399="",G399=""),"",_xlfn.IFNA(VLOOKUP(H399,TabelleFisse!$B$25:$C$29,2,0),1))</f>
        <v/>
      </c>
      <c r="Z399" s="36" t="str">
        <f aca="false">IF(AND(G399="",H399&lt;&gt;""),1,"")</f>
        <v/>
      </c>
      <c r="AA399" s="36" t="str">
        <f aca="false">IF(N399="","",IF(COUNTIF(AD$10:AD$1203,AD399)=1,1,""))</f>
        <v/>
      </c>
      <c r="AC399" s="37" t="str">
        <f aca="false">IF(N399="","",CONCATENATE(N399," ",F399))</f>
        <v/>
      </c>
      <c r="AD399" s="37" t="str">
        <f aca="false">IF(OR(N399="",CONCATENATE(G399,H399)=""),"",CONCATENATE(N399," ",G399))</f>
        <v/>
      </c>
      <c r="AE399" s="37" t="str">
        <f aca="false">IF(K399=1,CONCATENATE(N399," ",1),"")</f>
        <v/>
      </c>
    </row>
    <row r="400" customFormat="false" ht="32.25" hidden="false" customHeight="true" outlineLevel="0" collapsed="false">
      <c r="A400" s="21" t="str">
        <f aca="false">IF(J400="","",J400)</f>
        <v/>
      </c>
      <c r="B400" s="69"/>
      <c r="C400" s="44" t="s">
        <v>1499</v>
      </c>
      <c r="D400" s="42" t="s">
        <v>1500</v>
      </c>
      <c r="E400" s="42"/>
      <c r="F400" s="68"/>
      <c r="G400" s="42"/>
      <c r="H400" s="42"/>
      <c r="J400" s="20" t="str">
        <f aca="false">IF(AND(K400="",L400="",N400=""),"",IF(OR(K400=1,L400=1),"ERRORI / ANOMALIE","OK"))</f>
        <v/>
      </c>
      <c r="K400" s="20" t="str">
        <f aca="false">IF(N400="","",IF(SUM(Q400:AA400)&gt;0,1,""))</f>
        <v/>
      </c>
      <c r="L400" s="20" t="str">
        <f aca="false">IF(N400="","",IF(_xlfn.IFNA(VLOOKUP(CONCATENATE(N400," ",1),Lotti!AS$7:AT$601,2,0),1)=1,"",1))</f>
        <v/>
      </c>
      <c r="N400" s="36" t="str">
        <f aca="false">TRIM(B400)</f>
        <v/>
      </c>
      <c r="O400" s="36"/>
      <c r="P400" s="36" t="str">
        <f aca="false">IF(K400="","",1)</f>
        <v/>
      </c>
      <c r="Q400" s="36" t="str">
        <f aca="false">IF(N400="","",_xlfn.IFNA(VLOOKUP(N400,Lotti!C$7:D$1000,2,0),1))</f>
        <v/>
      </c>
      <c r="S400" s="36" t="str">
        <f aca="false">IF(N400="","",IF(OR(AND(E400="",LEN(TRIM(D400))&lt;&gt;11,LEN(TRIM(D400))&lt;&gt;16),AND(D400="",E400=""),AND(D400&lt;&gt;"",E400&lt;&gt;"")),1,""))</f>
        <v/>
      </c>
      <c r="U400" s="36" t="str">
        <f aca="false">IF(N400="","",IF(C400="",1,""))</f>
        <v/>
      </c>
      <c r="V400" s="36" t="str">
        <f aca="false">IF(N400="","",_xlfn.IFNA(VLOOKUP(F400,TabelleFisse!$B$33:$C$34,2,0),1))</f>
        <v/>
      </c>
      <c r="W400" s="36" t="str">
        <f aca="false">IF(N400="","",_xlfn.IFNA(IF(VLOOKUP(CONCATENATE(N400," SI"),AC$10:AC$1203,1,0)=CONCATENATE(N400," SI"),"",1),1))</f>
        <v/>
      </c>
      <c r="Y400" s="36" t="str">
        <f aca="false">IF(OR(N400="",G400=""),"",_xlfn.IFNA(VLOOKUP(H400,TabelleFisse!$B$25:$C$29,2,0),1))</f>
        <v/>
      </c>
      <c r="Z400" s="36" t="str">
        <f aca="false">IF(AND(G400="",H400&lt;&gt;""),1,"")</f>
        <v/>
      </c>
      <c r="AA400" s="36" t="str">
        <f aca="false">IF(N400="","",IF(COUNTIF(AD$10:AD$1203,AD400)=1,1,""))</f>
        <v/>
      </c>
      <c r="AC400" s="37" t="str">
        <f aca="false">IF(N400="","",CONCATENATE(N400," ",F400))</f>
        <v/>
      </c>
      <c r="AD400" s="37" t="str">
        <f aca="false">IF(OR(N400="",CONCATENATE(G400,H400)=""),"",CONCATENATE(N400," ",G400))</f>
        <v/>
      </c>
      <c r="AE400" s="37" t="str">
        <f aca="false">IF(K400=1,CONCATENATE(N400," ",1),"")</f>
        <v/>
      </c>
    </row>
    <row r="401" customFormat="false" ht="32.25" hidden="false" customHeight="true" outlineLevel="0" collapsed="false">
      <c r="A401" s="21" t="str">
        <f aca="false">IF(J401="","",J401)</f>
        <v/>
      </c>
      <c r="B401" s="69"/>
      <c r="C401" s="44" t="s">
        <v>1502</v>
      </c>
      <c r="D401" s="42" t="s">
        <v>1503</v>
      </c>
      <c r="E401" s="42"/>
      <c r="F401" s="68"/>
      <c r="G401" s="42"/>
      <c r="H401" s="42"/>
      <c r="J401" s="20" t="str">
        <f aca="false">IF(AND(K401="",L401="",N401=""),"",IF(OR(K401=1,L401=1),"ERRORI / ANOMALIE","OK"))</f>
        <v/>
      </c>
      <c r="K401" s="20" t="str">
        <f aca="false">IF(N401="","",IF(SUM(Q401:AA401)&gt;0,1,""))</f>
        <v/>
      </c>
      <c r="L401" s="20" t="str">
        <f aca="false">IF(N401="","",IF(_xlfn.IFNA(VLOOKUP(CONCATENATE(N401," ",1),Lotti!AS$7:AT$601,2,0),1)=1,"",1))</f>
        <v/>
      </c>
      <c r="N401" s="36" t="str">
        <f aca="false">TRIM(B401)</f>
        <v/>
      </c>
      <c r="O401" s="36"/>
      <c r="P401" s="36" t="str">
        <f aca="false">IF(K401="","",1)</f>
        <v/>
      </c>
      <c r="Q401" s="36" t="str">
        <f aca="false">IF(N401="","",_xlfn.IFNA(VLOOKUP(N401,Lotti!C$7:D$1000,2,0),1))</f>
        <v/>
      </c>
      <c r="S401" s="36" t="str">
        <f aca="false">IF(N401="","",IF(OR(AND(E401="",LEN(TRIM(D401))&lt;&gt;11,LEN(TRIM(D401))&lt;&gt;16),AND(D401="",E401=""),AND(D401&lt;&gt;"",E401&lt;&gt;"")),1,""))</f>
        <v/>
      </c>
      <c r="U401" s="36" t="str">
        <f aca="false">IF(N401="","",IF(C401="",1,""))</f>
        <v/>
      </c>
      <c r="V401" s="36" t="str">
        <f aca="false">IF(N401="","",_xlfn.IFNA(VLOOKUP(F401,TabelleFisse!$B$33:$C$34,2,0),1))</f>
        <v/>
      </c>
      <c r="W401" s="36" t="str">
        <f aca="false">IF(N401="","",_xlfn.IFNA(IF(VLOOKUP(CONCATENATE(N401," SI"),AC$10:AC$1203,1,0)=CONCATENATE(N401," SI"),"",1),1))</f>
        <v/>
      </c>
      <c r="Y401" s="36" t="str">
        <f aca="false">IF(OR(N401="",G401=""),"",_xlfn.IFNA(VLOOKUP(H401,TabelleFisse!$B$25:$C$29,2,0),1))</f>
        <v/>
      </c>
      <c r="Z401" s="36" t="str">
        <f aca="false">IF(AND(G401="",H401&lt;&gt;""),1,"")</f>
        <v/>
      </c>
      <c r="AA401" s="36" t="str">
        <f aca="false">IF(N401="","",IF(COUNTIF(AD$10:AD$1203,AD401)=1,1,""))</f>
        <v/>
      </c>
      <c r="AC401" s="37" t="str">
        <f aca="false">IF(N401="","",CONCATENATE(N401," ",F401))</f>
        <v/>
      </c>
      <c r="AD401" s="37" t="str">
        <f aca="false">IF(OR(N401="",CONCATENATE(G401,H401)=""),"",CONCATENATE(N401," ",G401))</f>
        <v/>
      </c>
      <c r="AE401" s="37" t="str">
        <f aca="false">IF(K401=1,CONCATENATE(N401," ",1),"")</f>
        <v/>
      </c>
    </row>
    <row r="402" customFormat="false" ht="32.25" hidden="false" customHeight="true" outlineLevel="0" collapsed="false">
      <c r="A402" s="21" t="str">
        <f aca="false">IF(J402="","",J402)</f>
        <v/>
      </c>
      <c r="B402" s="69"/>
      <c r="C402" s="44" t="s">
        <v>1505</v>
      </c>
      <c r="D402" s="42" t="s">
        <v>1506</v>
      </c>
      <c r="E402" s="42"/>
      <c r="F402" s="68"/>
      <c r="G402" s="42"/>
      <c r="H402" s="42"/>
      <c r="J402" s="20" t="str">
        <f aca="false">IF(AND(K402="",L402="",N402=""),"",IF(OR(K402=1,L402=1),"ERRORI / ANOMALIE","OK"))</f>
        <v/>
      </c>
      <c r="K402" s="20" t="str">
        <f aca="false">IF(N402="","",IF(SUM(Q402:AA402)&gt;0,1,""))</f>
        <v/>
      </c>
      <c r="L402" s="20" t="str">
        <f aca="false">IF(N402="","",IF(_xlfn.IFNA(VLOOKUP(CONCATENATE(N402," ",1),Lotti!AS$7:AT$601,2,0),1)=1,"",1))</f>
        <v/>
      </c>
      <c r="N402" s="36" t="str">
        <f aca="false">TRIM(B402)</f>
        <v/>
      </c>
      <c r="O402" s="36"/>
      <c r="P402" s="36" t="str">
        <f aca="false">IF(K402="","",1)</f>
        <v/>
      </c>
      <c r="Q402" s="36" t="str">
        <f aca="false">IF(N402="","",_xlfn.IFNA(VLOOKUP(N402,Lotti!C$7:D$1000,2,0),1))</f>
        <v/>
      </c>
      <c r="S402" s="36" t="str">
        <f aca="false">IF(N402="","",IF(OR(AND(E402="",LEN(TRIM(D402))&lt;&gt;11,LEN(TRIM(D402))&lt;&gt;16),AND(D402="",E402=""),AND(D402&lt;&gt;"",E402&lt;&gt;"")),1,""))</f>
        <v/>
      </c>
      <c r="U402" s="36" t="str">
        <f aca="false">IF(N402="","",IF(C402="",1,""))</f>
        <v/>
      </c>
      <c r="V402" s="36" t="str">
        <f aca="false">IF(N402="","",_xlfn.IFNA(VLOOKUP(F402,TabelleFisse!$B$33:$C$34,2,0),1))</f>
        <v/>
      </c>
      <c r="W402" s="36" t="str">
        <f aca="false">IF(N402="","",_xlfn.IFNA(IF(VLOOKUP(CONCATENATE(N402," SI"),AC$10:AC$1203,1,0)=CONCATENATE(N402," SI"),"",1),1))</f>
        <v/>
      </c>
      <c r="Y402" s="36" t="str">
        <f aca="false">IF(OR(N402="",G402=""),"",_xlfn.IFNA(VLOOKUP(H402,TabelleFisse!$B$25:$C$29,2,0),1))</f>
        <v/>
      </c>
      <c r="Z402" s="36" t="str">
        <f aca="false">IF(AND(G402="",H402&lt;&gt;""),1,"")</f>
        <v/>
      </c>
      <c r="AA402" s="36" t="str">
        <f aca="false">IF(N402="","",IF(COUNTIF(AD$10:AD$1203,AD402)=1,1,""))</f>
        <v/>
      </c>
      <c r="AC402" s="37" t="str">
        <f aca="false">IF(N402="","",CONCATENATE(N402," ",F402))</f>
        <v/>
      </c>
      <c r="AD402" s="37" t="str">
        <f aca="false">IF(OR(N402="",CONCATENATE(G402,H402)=""),"",CONCATENATE(N402," ",G402))</f>
        <v/>
      </c>
      <c r="AE402" s="37" t="str">
        <f aca="false">IF(K402=1,CONCATENATE(N402," ",1),"")</f>
        <v/>
      </c>
    </row>
    <row r="403" customFormat="false" ht="32.25" hidden="false" customHeight="true" outlineLevel="0" collapsed="false">
      <c r="A403" s="21" t="str">
        <f aca="false">IF(J403="","",J403)</f>
        <v/>
      </c>
      <c r="B403" s="69"/>
      <c r="C403" s="44" t="s">
        <v>1508</v>
      </c>
      <c r="D403" s="42" t="s">
        <v>1509</v>
      </c>
      <c r="E403" s="42"/>
      <c r="F403" s="68"/>
      <c r="G403" s="42"/>
      <c r="H403" s="42"/>
      <c r="J403" s="20" t="str">
        <f aca="false">IF(AND(K403="",L403="",N403=""),"",IF(OR(K403=1,L403=1),"ERRORI / ANOMALIE","OK"))</f>
        <v/>
      </c>
      <c r="K403" s="20" t="str">
        <f aca="false">IF(N403="","",IF(SUM(Q403:AA403)&gt;0,1,""))</f>
        <v/>
      </c>
      <c r="L403" s="20" t="str">
        <f aca="false">IF(N403="","",IF(_xlfn.IFNA(VLOOKUP(CONCATENATE(N403," ",1),Lotti!AS$7:AT$601,2,0),1)=1,"",1))</f>
        <v/>
      </c>
      <c r="N403" s="36" t="str">
        <f aca="false">TRIM(B403)</f>
        <v/>
      </c>
      <c r="O403" s="36"/>
      <c r="P403" s="36" t="str">
        <f aca="false">IF(K403="","",1)</f>
        <v/>
      </c>
      <c r="Q403" s="36" t="str">
        <f aca="false">IF(N403="","",_xlfn.IFNA(VLOOKUP(N403,Lotti!C$7:D$1000,2,0),1))</f>
        <v/>
      </c>
      <c r="S403" s="36" t="str">
        <f aca="false">IF(N403="","",IF(OR(AND(E403="",LEN(TRIM(D403))&lt;&gt;11,LEN(TRIM(D403))&lt;&gt;16),AND(D403="",E403=""),AND(D403&lt;&gt;"",E403&lt;&gt;"")),1,""))</f>
        <v/>
      </c>
      <c r="U403" s="36" t="str">
        <f aca="false">IF(N403="","",IF(C403="",1,""))</f>
        <v/>
      </c>
      <c r="V403" s="36" t="str">
        <f aca="false">IF(N403="","",_xlfn.IFNA(VLOOKUP(F403,TabelleFisse!$B$33:$C$34,2,0),1))</f>
        <v/>
      </c>
      <c r="W403" s="36" t="str">
        <f aca="false">IF(N403="","",_xlfn.IFNA(IF(VLOOKUP(CONCATENATE(N403," SI"),AC$10:AC$1203,1,0)=CONCATENATE(N403," SI"),"",1),1))</f>
        <v/>
      </c>
      <c r="Y403" s="36" t="str">
        <f aca="false">IF(OR(N403="",G403=""),"",_xlfn.IFNA(VLOOKUP(H403,TabelleFisse!$B$25:$C$29,2,0),1))</f>
        <v/>
      </c>
      <c r="Z403" s="36" t="str">
        <f aca="false">IF(AND(G403="",H403&lt;&gt;""),1,"")</f>
        <v/>
      </c>
      <c r="AA403" s="36" t="str">
        <f aca="false">IF(N403="","",IF(COUNTIF(AD$10:AD$1203,AD403)=1,1,""))</f>
        <v/>
      </c>
      <c r="AC403" s="37" t="str">
        <f aca="false">IF(N403="","",CONCATENATE(N403," ",F403))</f>
        <v/>
      </c>
      <c r="AD403" s="37" t="str">
        <f aca="false">IF(OR(N403="",CONCATENATE(G403,H403)=""),"",CONCATENATE(N403," ",G403))</f>
        <v/>
      </c>
      <c r="AE403" s="37" t="str">
        <f aca="false">IF(K403=1,CONCATENATE(N403," ",1),"")</f>
        <v/>
      </c>
    </row>
    <row r="404" customFormat="false" ht="32.25" hidden="false" customHeight="true" outlineLevel="0" collapsed="false">
      <c r="A404" s="21" t="str">
        <f aca="false">IF(J404="","",J404)</f>
        <v/>
      </c>
      <c r="B404" s="69"/>
      <c r="C404" s="44" t="s">
        <v>1511</v>
      </c>
      <c r="D404" s="42" t="s">
        <v>1512</v>
      </c>
      <c r="E404" s="42"/>
      <c r="F404" s="68"/>
      <c r="G404" s="42"/>
      <c r="H404" s="42"/>
      <c r="J404" s="20" t="str">
        <f aca="false">IF(AND(K404="",L404="",N404=""),"",IF(OR(K404=1,L404=1),"ERRORI / ANOMALIE","OK"))</f>
        <v/>
      </c>
      <c r="K404" s="20" t="str">
        <f aca="false">IF(N404="","",IF(SUM(Q404:AA404)&gt;0,1,""))</f>
        <v/>
      </c>
      <c r="L404" s="20" t="str">
        <f aca="false">IF(N404="","",IF(_xlfn.IFNA(VLOOKUP(CONCATENATE(N404," ",1),Lotti!AS$7:AT$601,2,0),1)=1,"",1))</f>
        <v/>
      </c>
      <c r="N404" s="36" t="str">
        <f aca="false">TRIM(B404)</f>
        <v/>
      </c>
      <c r="O404" s="36"/>
      <c r="P404" s="36" t="str">
        <f aca="false">IF(K404="","",1)</f>
        <v/>
      </c>
      <c r="Q404" s="36" t="str">
        <f aca="false">IF(N404="","",_xlfn.IFNA(VLOOKUP(N404,Lotti!C$7:D$1000,2,0),1))</f>
        <v/>
      </c>
      <c r="S404" s="36" t="str">
        <f aca="false">IF(N404="","",IF(OR(AND(E404="",LEN(TRIM(D404))&lt;&gt;11,LEN(TRIM(D404))&lt;&gt;16),AND(D404="",E404=""),AND(D404&lt;&gt;"",E404&lt;&gt;"")),1,""))</f>
        <v/>
      </c>
      <c r="U404" s="36" t="str">
        <f aca="false">IF(N404="","",IF(C404="",1,""))</f>
        <v/>
      </c>
      <c r="V404" s="36" t="str">
        <f aca="false">IF(N404="","",_xlfn.IFNA(VLOOKUP(F404,TabelleFisse!$B$33:$C$34,2,0),1))</f>
        <v/>
      </c>
      <c r="W404" s="36" t="str">
        <f aca="false">IF(N404="","",_xlfn.IFNA(IF(VLOOKUP(CONCATENATE(N404," SI"),AC$10:AC$1203,1,0)=CONCATENATE(N404," SI"),"",1),1))</f>
        <v/>
      </c>
      <c r="Y404" s="36" t="str">
        <f aca="false">IF(OR(N404="",G404=""),"",_xlfn.IFNA(VLOOKUP(H404,TabelleFisse!$B$25:$C$29,2,0),1))</f>
        <v/>
      </c>
      <c r="Z404" s="36" t="str">
        <f aca="false">IF(AND(G404="",H404&lt;&gt;""),1,"")</f>
        <v/>
      </c>
      <c r="AA404" s="36" t="str">
        <f aca="false">IF(N404="","",IF(COUNTIF(AD$10:AD$1203,AD404)=1,1,""))</f>
        <v/>
      </c>
      <c r="AC404" s="37" t="str">
        <f aca="false">IF(N404="","",CONCATENATE(N404," ",F404))</f>
        <v/>
      </c>
      <c r="AD404" s="37" t="str">
        <f aca="false">IF(OR(N404="",CONCATENATE(G404,H404)=""),"",CONCATENATE(N404," ",G404))</f>
        <v/>
      </c>
      <c r="AE404" s="37" t="str">
        <f aca="false">IF(K404=1,CONCATENATE(N404," ",1),"")</f>
        <v/>
      </c>
    </row>
    <row r="405" customFormat="false" ht="32.25" hidden="false" customHeight="true" outlineLevel="0" collapsed="false">
      <c r="A405" s="21" t="str">
        <f aca="false">IF(J405="","",J405)</f>
        <v/>
      </c>
      <c r="B405" s="69"/>
      <c r="C405" s="44" t="s">
        <v>1148</v>
      </c>
      <c r="D405" s="42" t="s">
        <v>1149</v>
      </c>
      <c r="E405" s="42"/>
      <c r="F405" s="68"/>
      <c r="G405" s="42"/>
      <c r="H405" s="42"/>
      <c r="J405" s="20" t="str">
        <f aca="false">IF(AND(K405="",L405="",N405=""),"",IF(OR(K405=1,L405=1),"ERRORI / ANOMALIE","OK"))</f>
        <v/>
      </c>
      <c r="K405" s="20" t="str">
        <f aca="false">IF(N405="","",IF(SUM(Q405:AA405)&gt;0,1,""))</f>
        <v/>
      </c>
      <c r="L405" s="20" t="str">
        <f aca="false">IF(N405="","",IF(_xlfn.IFNA(VLOOKUP(CONCATENATE(N405," ",1),Lotti!AS$7:AT$601,2,0),1)=1,"",1))</f>
        <v/>
      </c>
      <c r="N405" s="36" t="str">
        <f aca="false">TRIM(B405)</f>
        <v/>
      </c>
      <c r="O405" s="36"/>
      <c r="P405" s="36" t="str">
        <f aca="false">IF(K405="","",1)</f>
        <v/>
      </c>
      <c r="Q405" s="36" t="str">
        <f aca="false">IF(N405="","",_xlfn.IFNA(VLOOKUP(N405,Lotti!C$7:D$1000,2,0),1))</f>
        <v/>
      </c>
      <c r="S405" s="36" t="str">
        <f aca="false">IF(N405="","",IF(OR(AND(E405="",LEN(TRIM(D405))&lt;&gt;11,LEN(TRIM(D405))&lt;&gt;16),AND(D405="",E405=""),AND(D405&lt;&gt;"",E405&lt;&gt;"")),1,""))</f>
        <v/>
      </c>
      <c r="U405" s="36" t="str">
        <f aca="false">IF(N405="","",IF(C405="",1,""))</f>
        <v/>
      </c>
      <c r="V405" s="36" t="str">
        <f aca="false">IF(N405="","",_xlfn.IFNA(VLOOKUP(F405,TabelleFisse!$B$33:$C$34,2,0),1))</f>
        <v/>
      </c>
      <c r="W405" s="36" t="str">
        <f aca="false">IF(N405="","",_xlfn.IFNA(IF(VLOOKUP(CONCATENATE(N405," SI"),AC$10:AC$1203,1,0)=CONCATENATE(N405," SI"),"",1),1))</f>
        <v/>
      </c>
      <c r="Y405" s="36" t="str">
        <f aca="false">IF(OR(N405="",G405=""),"",_xlfn.IFNA(VLOOKUP(H405,TabelleFisse!$B$25:$C$29,2,0),1))</f>
        <v/>
      </c>
      <c r="Z405" s="36" t="str">
        <f aca="false">IF(AND(G405="",H405&lt;&gt;""),1,"")</f>
        <v/>
      </c>
      <c r="AA405" s="36" t="str">
        <f aca="false">IF(N405="","",IF(COUNTIF(AD$10:AD$1203,AD405)=1,1,""))</f>
        <v/>
      </c>
      <c r="AC405" s="37" t="str">
        <f aca="false">IF(N405="","",CONCATENATE(N405," ",F405))</f>
        <v/>
      </c>
      <c r="AD405" s="37" t="str">
        <f aca="false">IF(OR(N405="",CONCATENATE(G405,H405)=""),"",CONCATENATE(N405," ",G405))</f>
        <v/>
      </c>
      <c r="AE405" s="37" t="str">
        <f aca="false">IF(K405=1,CONCATENATE(N405," ",1),"")</f>
        <v/>
      </c>
    </row>
    <row r="406" customFormat="false" ht="32.25" hidden="false" customHeight="true" outlineLevel="0" collapsed="false">
      <c r="A406" s="21" t="str">
        <f aca="false">IF(J406="","",J406)</f>
        <v/>
      </c>
      <c r="B406" s="69"/>
      <c r="C406" s="44" t="s">
        <v>1515</v>
      </c>
      <c r="D406" s="42" t="s">
        <v>1516</v>
      </c>
      <c r="E406" s="42"/>
      <c r="F406" s="68"/>
      <c r="G406" s="42"/>
      <c r="H406" s="42"/>
      <c r="J406" s="20" t="str">
        <f aca="false">IF(AND(K406="",L406="",N406=""),"",IF(OR(K406=1,L406=1),"ERRORI / ANOMALIE","OK"))</f>
        <v/>
      </c>
      <c r="K406" s="20" t="str">
        <f aca="false">IF(N406="","",IF(SUM(Q406:AA406)&gt;0,1,""))</f>
        <v/>
      </c>
      <c r="L406" s="20" t="str">
        <f aca="false">IF(N406="","",IF(_xlfn.IFNA(VLOOKUP(CONCATENATE(N406," ",1),Lotti!AS$7:AT$601,2,0),1)=1,"",1))</f>
        <v/>
      </c>
      <c r="N406" s="36" t="str">
        <f aca="false">TRIM(B406)</f>
        <v/>
      </c>
      <c r="O406" s="36"/>
      <c r="P406" s="36" t="str">
        <f aca="false">IF(K406="","",1)</f>
        <v/>
      </c>
      <c r="Q406" s="36" t="str">
        <f aca="false">IF(N406="","",_xlfn.IFNA(VLOOKUP(N406,Lotti!C$7:D$1000,2,0),1))</f>
        <v/>
      </c>
      <c r="S406" s="36" t="str">
        <f aca="false">IF(N406="","",IF(OR(AND(E406="",LEN(TRIM(D406))&lt;&gt;11,LEN(TRIM(D406))&lt;&gt;16),AND(D406="",E406=""),AND(D406&lt;&gt;"",E406&lt;&gt;"")),1,""))</f>
        <v/>
      </c>
      <c r="U406" s="36" t="str">
        <f aca="false">IF(N406="","",IF(C406="",1,""))</f>
        <v/>
      </c>
      <c r="V406" s="36" t="str">
        <f aca="false">IF(N406="","",_xlfn.IFNA(VLOOKUP(F406,TabelleFisse!$B$33:$C$34,2,0),1))</f>
        <v/>
      </c>
      <c r="W406" s="36" t="str">
        <f aca="false">IF(N406="","",_xlfn.IFNA(IF(VLOOKUP(CONCATENATE(N406," SI"),AC$10:AC$1203,1,0)=CONCATENATE(N406," SI"),"",1),1))</f>
        <v/>
      </c>
      <c r="Y406" s="36" t="str">
        <f aca="false">IF(OR(N406="",G406=""),"",_xlfn.IFNA(VLOOKUP(H406,TabelleFisse!$B$25:$C$29,2,0),1))</f>
        <v/>
      </c>
      <c r="Z406" s="36" t="str">
        <f aca="false">IF(AND(G406="",H406&lt;&gt;""),1,"")</f>
        <v/>
      </c>
      <c r="AA406" s="36" t="str">
        <f aca="false">IF(N406="","",IF(COUNTIF(AD$10:AD$1203,AD406)=1,1,""))</f>
        <v/>
      </c>
      <c r="AC406" s="37" t="str">
        <f aca="false">IF(N406="","",CONCATENATE(N406," ",F406))</f>
        <v/>
      </c>
      <c r="AD406" s="37" t="str">
        <f aca="false">IF(OR(N406="",CONCATENATE(G406,H406)=""),"",CONCATENATE(N406," ",G406))</f>
        <v/>
      </c>
      <c r="AE406" s="37" t="str">
        <f aca="false">IF(K406=1,CONCATENATE(N406," ",1),"")</f>
        <v/>
      </c>
    </row>
    <row r="407" customFormat="false" ht="32.25" hidden="false" customHeight="true" outlineLevel="0" collapsed="false">
      <c r="A407" s="21" t="str">
        <f aca="false">IF(J407="","",J407)</f>
        <v/>
      </c>
      <c r="B407" s="69"/>
      <c r="C407" s="44" t="s">
        <v>1518</v>
      </c>
      <c r="D407" s="42" t="s">
        <v>1519</v>
      </c>
      <c r="E407" s="42"/>
      <c r="F407" s="68"/>
      <c r="G407" s="42"/>
      <c r="H407" s="42"/>
      <c r="J407" s="20" t="str">
        <f aca="false">IF(AND(K407="",L407="",N407=""),"",IF(OR(K407=1,L407=1),"ERRORI / ANOMALIE","OK"))</f>
        <v/>
      </c>
      <c r="K407" s="20" t="str">
        <f aca="false">IF(N407="","",IF(SUM(Q407:AA407)&gt;0,1,""))</f>
        <v/>
      </c>
      <c r="L407" s="20" t="str">
        <f aca="false">IF(N407="","",IF(_xlfn.IFNA(VLOOKUP(CONCATENATE(N407," ",1),Lotti!AS$7:AT$601,2,0),1)=1,"",1))</f>
        <v/>
      </c>
      <c r="N407" s="36" t="str">
        <f aca="false">TRIM(B407)</f>
        <v/>
      </c>
      <c r="O407" s="36"/>
      <c r="P407" s="36" t="str">
        <f aca="false">IF(K407="","",1)</f>
        <v/>
      </c>
      <c r="Q407" s="36" t="str">
        <f aca="false">IF(N407="","",_xlfn.IFNA(VLOOKUP(N407,Lotti!C$7:D$1000,2,0),1))</f>
        <v/>
      </c>
      <c r="S407" s="36" t="str">
        <f aca="false">IF(N407="","",IF(OR(AND(E407="",LEN(TRIM(D407))&lt;&gt;11,LEN(TRIM(D407))&lt;&gt;16),AND(D407="",E407=""),AND(D407&lt;&gt;"",E407&lt;&gt;"")),1,""))</f>
        <v/>
      </c>
      <c r="U407" s="36" t="str">
        <f aca="false">IF(N407="","",IF(C407="",1,""))</f>
        <v/>
      </c>
      <c r="V407" s="36" t="str">
        <f aca="false">IF(N407="","",_xlfn.IFNA(VLOOKUP(F407,TabelleFisse!$B$33:$C$34,2,0),1))</f>
        <v/>
      </c>
      <c r="W407" s="36" t="str">
        <f aca="false">IF(N407="","",_xlfn.IFNA(IF(VLOOKUP(CONCATENATE(N407," SI"),AC$10:AC$1203,1,0)=CONCATENATE(N407," SI"),"",1),1))</f>
        <v/>
      </c>
      <c r="Y407" s="36" t="str">
        <f aca="false">IF(OR(N407="",G407=""),"",_xlfn.IFNA(VLOOKUP(H407,TabelleFisse!$B$25:$C$29,2,0),1))</f>
        <v/>
      </c>
      <c r="Z407" s="36" t="str">
        <f aca="false">IF(AND(G407="",H407&lt;&gt;""),1,"")</f>
        <v/>
      </c>
      <c r="AA407" s="36" t="str">
        <f aca="false">IF(N407="","",IF(COUNTIF(AD$10:AD$1203,AD407)=1,1,""))</f>
        <v/>
      </c>
      <c r="AC407" s="37" t="str">
        <f aca="false">IF(N407="","",CONCATENATE(N407," ",F407))</f>
        <v/>
      </c>
      <c r="AD407" s="37" t="str">
        <f aca="false">IF(OR(N407="",CONCATENATE(G407,H407)=""),"",CONCATENATE(N407," ",G407))</f>
        <v/>
      </c>
      <c r="AE407" s="37" t="str">
        <f aca="false">IF(K407=1,CONCATENATE(N407," ",1),"")</f>
        <v/>
      </c>
    </row>
    <row r="408" customFormat="false" ht="32.25" hidden="false" customHeight="true" outlineLevel="0" collapsed="false">
      <c r="A408" s="21" t="str">
        <f aca="false">IF(J408="","",J408)</f>
        <v/>
      </c>
      <c r="B408" s="69"/>
      <c r="C408" s="44" t="s">
        <v>1521</v>
      </c>
      <c r="D408" s="42" t="s">
        <v>1522</v>
      </c>
      <c r="E408" s="42"/>
      <c r="F408" s="68"/>
      <c r="G408" s="42"/>
      <c r="H408" s="42"/>
      <c r="J408" s="20" t="str">
        <f aca="false">IF(AND(K408="",L408="",N408=""),"",IF(OR(K408=1,L408=1),"ERRORI / ANOMALIE","OK"))</f>
        <v/>
      </c>
      <c r="K408" s="20" t="str">
        <f aca="false">IF(N408="","",IF(SUM(Q408:AA408)&gt;0,1,""))</f>
        <v/>
      </c>
      <c r="L408" s="20" t="str">
        <f aca="false">IF(N408="","",IF(_xlfn.IFNA(VLOOKUP(CONCATENATE(N408," ",1),Lotti!AS$7:AT$601,2,0),1)=1,"",1))</f>
        <v/>
      </c>
      <c r="N408" s="36" t="str">
        <f aca="false">TRIM(B408)</f>
        <v/>
      </c>
      <c r="O408" s="36"/>
      <c r="P408" s="36" t="str">
        <f aca="false">IF(K408="","",1)</f>
        <v/>
      </c>
      <c r="Q408" s="36" t="str">
        <f aca="false">IF(N408="","",_xlfn.IFNA(VLOOKUP(N408,Lotti!C$7:D$1000,2,0),1))</f>
        <v/>
      </c>
      <c r="S408" s="36" t="str">
        <f aca="false">IF(N408="","",IF(OR(AND(E408="",LEN(TRIM(D408))&lt;&gt;11,LEN(TRIM(D408))&lt;&gt;16),AND(D408="",E408=""),AND(D408&lt;&gt;"",E408&lt;&gt;"")),1,""))</f>
        <v/>
      </c>
      <c r="U408" s="36" t="str">
        <f aca="false">IF(N408="","",IF(C408="",1,""))</f>
        <v/>
      </c>
      <c r="V408" s="36" t="str">
        <f aca="false">IF(N408="","",_xlfn.IFNA(VLOOKUP(F408,TabelleFisse!$B$33:$C$34,2,0),1))</f>
        <v/>
      </c>
      <c r="W408" s="36" t="str">
        <f aca="false">IF(N408="","",_xlfn.IFNA(IF(VLOOKUP(CONCATENATE(N408," SI"),AC$10:AC$1203,1,0)=CONCATENATE(N408," SI"),"",1),1))</f>
        <v/>
      </c>
      <c r="Y408" s="36" t="str">
        <f aca="false">IF(OR(N408="",G408=""),"",_xlfn.IFNA(VLOOKUP(H408,TabelleFisse!$B$25:$C$29,2,0),1))</f>
        <v/>
      </c>
      <c r="Z408" s="36" t="str">
        <f aca="false">IF(AND(G408="",H408&lt;&gt;""),1,"")</f>
        <v/>
      </c>
      <c r="AA408" s="36" t="str">
        <f aca="false">IF(N408="","",IF(COUNTIF(AD$10:AD$1203,AD408)=1,1,""))</f>
        <v/>
      </c>
      <c r="AC408" s="37" t="str">
        <f aca="false">IF(N408="","",CONCATENATE(N408," ",F408))</f>
        <v/>
      </c>
      <c r="AD408" s="37" t="str">
        <f aca="false">IF(OR(N408="",CONCATENATE(G408,H408)=""),"",CONCATENATE(N408," ",G408))</f>
        <v/>
      </c>
      <c r="AE408" s="37" t="str">
        <f aca="false">IF(K408=1,CONCATENATE(N408," ",1),"")</f>
        <v/>
      </c>
    </row>
    <row r="409" customFormat="false" ht="32.25" hidden="false" customHeight="true" outlineLevel="0" collapsed="false">
      <c r="A409" s="21" t="str">
        <f aca="false">IF(J409="","",J409)</f>
        <v/>
      </c>
      <c r="B409" s="69"/>
      <c r="C409" s="44" t="s">
        <v>1524</v>
      </c>
      <c r="D409" s="42" t="s">
        <v>1525</v>
      </c>
      <c r="E409" s="42"/>
      <c r="F409" s="68"/>
      <c r="G409" s="42"/>
      <c r="H409" s="42"/>
      <c r="J409" s="20" t="str">
        <f aca="false">IF(AND(K409="",L409="",N409=""),"",IF(OR(K409=1,L409=1),"ERRORI / ANOMALIE","OK"))</f>
        <v/>
      </c>
      <c r="K409" s="20" t="str">
        <f aca="false">IF(N409="","",IF(SUM(Q409:AA409)&gt;0,1,""))</f>
        <v/>
      </c>
      <c r="L409" s="20" t="str">
        <f aca="false">IF(N409="","",IF(_xlfn.IFNA(VLOOKUP(CONCATENATE(N409," ",1),Lotti!AS$7:AT$601,2,0),1)=1,"",1))</f>
        <v/>
      </c>
      <c r="N409" s="36" t="str">
        <f aca="false">TRIM(B409)</f>
        <v/>
      </c>
      <c r="O409" s="36"/>
      <c r="P409" s="36" t="str">
        <f aca="false">IF(K409="","",1)</f>
        <v/>
      </c>
      <c r="Q409" s="36" t="str">
        <f aca="false">IF(N409="","",_xlfn.IFNA(VLOOKUP(N409,Lotti!C$7:D$1000,2,0),1))</f>
        <v/>
      </c>
      <c r="S409" s="36" t="str">
        <f aca="false">IF(N409="","",IF(OR(AND(E409="",LEN(TRIM(D409))&lt;&gt;11,LEN(TRIM(D409))&lt;&gt;16),AND(D409="",E409=""),AND(D409&lt;&gt;"",E409&lt;&gt;"")),1,""))</f>
        <v/>
      </c>
      <c r="U409" s="36" t="str">
        <f aca="false">IF(N409="","",IF(C409="",1,""))</f>
        <v/>
      </c>
      <c r="V409" s="36" t="str">
        <f aca="false">IF(N409="","",_xlfn.IFNA(VLOOKUP(F409,TabelleFisse!$B$33:$C$34,2,0),1))</f>
        <v/>
      </c>
      <c r="W409" s="36" t="str">
        <f aca="false">IF(N409="","",_xlfn.IFNA(IF(VLOOKUP(CONCATENATE(N409," SI"),AC$10:AC$1203,1,0)=CONCATENATE(N409," SI"),"",1),1))</f>
        <v/>
      </c>
      <c r="Y409" s="36" t="str">
        <f aca="false">IF(OR(N409="",G409=""),"",_xlfn.IFNA(VLOOKUP(H409,TabelleFisse!$B$25:$C$29,2,0),1))</f>
        <v/>
      </c>
      <c r="Z409" s="36" t="str">
        <f aca="false">IF(AND(G409="",H409&lt;&gt;""),1,"")</f>
        <v/>
      </c>
      <c r="AA409" s="36" t="str">
        <f aca="false">IF(N409="","",IF(COUNTIF(AD$10:AD$1203,AD409)=1,1,""))</f>
        <v/>
      </c>
      <c r="AC409" s="37" t="str">
        <f aca="false">IF(N409="","",CONCATENATE(N409," ",F409))</f>
        <v/>
      </c>
      <c r="AD409" s="37" t="str">
        <f aca="false">IF(OR(N409="",CONCATENATE(G409,H409)=""),"",CONCATENATE(N409," ",G409))</f>
        <v/>
      </c>
      <c r="AE409" s="37" t="str">
        <f aca="false">IF(K409=1,CONCATENATE(N409," ",1),"")</f>
        <v/>
      </c>
    </row>
    <row r="410" customFormat="false" ht="32.25" hidden="false" customHeight="true" outlineLevel="0" collapsed="false">
      <c r="A410" s="21" t="str">
        <f aca="false">IF(J410="","",J410)</f>
        <v/>
      </c>
      <c r="B410" s="69"/>
      <c r="C410" s="44" t="s">
        <v>1527</v>
      </c>
      <c r="D410" s="42" t="s">
        <v>1528</v>
      </c>
      <c r="E410" s="42"/>
      <c r="F410" s="68"/>
      <c r="G410" s="42"/>
      <c r="H410" s="42"/>
      <c r="J410" s="20" t="str">
        <f aca="false">IF(AND(K410="",L410="",N410=""),"",IF(OR(K410=1,L410=1),"ERRORI / ANOMALIE","OK"))</f>
        <v/>
      </c>
      <c r="K410" s="20" t="str">
        <f aca="false">IF(N410="","",IF(SUM(Q410:AA410)&gt;0,1,""))</f>
        <v/>
      </c>
      <c r="L410" s="20" t="str">
        <f aca="false">IF(N410="","",IF(_xlfn.IFNA(VLOOKUP(CONCATENATE(N410," ",1),Lotti!AS$7:AT$601,2,0),1)=1,"",1))</f>
        <v/>
      </c>
      <c r="N410" s="36" t="str">
        <f aca="false">TRIM(B410)</f>
        <v/>
      </c>
      <c r="O410" s="36"/>
      <c r="P410" s="36" t="str">
        <f aca="false">IF(K410="","",1)</f>
        <v/>
      </c>
      <c r="Q410" s="36" t="str">
        <f aca="false">IF(N410="","",_xlfn.IFNA(VLOOKUP(N410,Lotti!C$7:D$1000,2,0),1))</f>
        <v/>
      </c>
      <c r="S410" s="36" t="str">
        <f aca="false">IF(N410="","",IF(OR(AND(E410="",LEN(TRIM(D410))&lt;&gt;11,LEN(TRIM(D410))&lt;&gt;16),AND(D410="",E410=""),AND(D410&lt;&gt;"",E410&lt;&gt;"")),1,""))</f>
        <v/>
      </c>
      <c r="U410" s="36" t="str">
        <f aca="false">IF(N410="","",IF(C410="",1,""))</f>
        <v/>
      </c>
      <c r="V410" s="36" t="str">
        <f aca="false">IF(N410="","",_xlfn.IFNA(VLOOKUP(F410,TabelleFisse!$B$33:$C$34,2,0),1))</f>
        <v/>
      </c>
      <c r="W410" s="36" t="str">
        <f aca="false">IF(N410="","",_xlfn.IFNA(IF(VLOOKUP(CONCATENATE(N410," SI"),AC$10:AC$1203,1,0)=CONCATENATE(N410," SI"),"",1),1))</f>
        <v/>
      </c>
      <c r="Y410" s="36" t="str">
        <f aca="false">IF(OR(N410="",G410=""),"",_xlfn.IFNA(VLOOKUP(H410,TabelleFisse!$B$25:$C$29,2,0),1))</f>
        <v/>
      </c>
      <c r="Z410" s="36" t="str">
        <f aca="false">IF(AND(G410="",H410&lt;&gt;""),1,"")</f>
        <v/>
      </c>
      <c r="AA410" s="36" t="str">
        <f aca="false">IF(N410="","",IF(COUNTIF(AD$10:AD$1203,AD410)=1,1,""))</f>
        <v/>
      </c>
      <c r="AC410" s="37" t="str">
        <f aca="false">IF(N410="","",CONCATENATE(N410," ",F410))</f>
        <v/>
      </c>
      <c r="AD410" s="37" t="str">
        <f aca="false">IF(OR(N410="",CONCATENATE(G410,H410)=""),"",CONCATENATE(N410," ",G410))</f>
        <v/>
      </c>
      <c r="AE410" s="37" t="str">
        <f aca="false">IF(K410=1,CONCATENATE(N410," ",1),"")</f>
        <v/>
      </c>
    </row>
    <row r="411" customFormat="false" ht="32.25" hidden="false" customHeight="true" outlineLevel="0" collapsed="false">
      <c r="A411" s="21" t="str">
        <f aca="false">IF(J411="","",J411)</f>
        <v/>
      </c>
      <c r="B411" s="69"/>
      <c r="C411" s="44" t="s">
        <v>1148</v>
      </c>
      <c r="D411" s="42" t="s">
        <v>1149</v>
      </c>
      <c r="E411" s="42"/>
      <c r="F411" s="68"/>
      <c r="G411" s="42"/>
      <c r="H411" s="42"/>
      <c r="J411" s="20" t="str">
        <f aca="false">IF(AND(K411="",L411="",N411=""),"",IF(OR(K411=1,L411=1),"ERRORI / ANOMALIE","OK"))</f>
        <v/>
      </c>
      <c r="K411" s="20" t="str">
        <f aca="false">IF(N411="","",IF(SUM(Q411:AA411)&gt;0,1,""))</f>
        <v/>
      </c>
      <c r="L411" s="20" t="str">
        <f aca="false">IF(N411="","",IF(_xlfn.IFNA(VLOOKUP(CONCATENATE(N411," ",1),Lotti!AS$7:AT$601,2,0),1)=1,"",1))</f>
        <v/>
      </c>
      <c r="N411" s="36" t="str">
        <f aca="false">TRIM(B411)</f>
        <v/>
      </c>
      <c r="O411" s="36"/>
      <c r="P411" s="36" t="str">
        <f aca="false">IF(K411="","",1)</f>
        <v/>
      </c>
      <c r="Q411" s="36" t="str">
        <f aca="false">IF(N411="","",_xlfn.IFNA(VLOOKUP(N411,Lotti!C$7:D$1000,2,0),1))</f>
        <v/>
      </c>
      <c r="S411" s="36" t="str">
        <f aca="false">IF(N411="","",IF(OR(AND(E411="",LEN(TRIM(D411))&lt;&gt;11,LEN(TRIM(D411))&lt;&gt;16),AND(D411="",E411=""),AND(D411&lt;&gt;"",E411&lt;&gt;"")),1,""))</f>
        <v/>
      </c>
      <c r="U411" s="36" t="str">
        <f aca="false">IF(N411="","",IF(C411="",1,""))</f>
        <v/>
      </c>
      <c r="V411" s="36" t="str">
        <f aca="false">IF(N411="","",_xlfn.IFNA(VLOOKUP(F411,TabelleFisse!$B$33:$C$34,2,0),1))</f>
        <v/>
      </c>
      <c r="W411" s="36" t="str">
        <f aca="false">IF(N411="","",_xlfn.IFNA(IF(VLOOKUP(CONCATENATE(N411," SI"),AC$10:AC$1203,1,0)=CONCATENATE(N411," SI"),"",1),1))</f>
        <v/>
      </c>
      <c r="Y411" s="36" t="str">
        <f aca="false">IF(OR(N411="",G411=""),"",_xlfn.IFNA(VLOOKUP(H411,TabelleFisse!$B$25:$C$29,2,0),1))</f>
        <v/>
      </c>
      <c r="Z411" s="36" t="str">
        <f aca="false">IF(AND(G411="",H411&lt;&gt;""),1,"")</f>
        <v/>
      </c>
      <c r="AA411" s="36" t="str">
        <f aca="false">IF(N411="","",IF(COUNTIF(AD$10:AD$1203,AD411)=1,1,""))</f>
        <v/>
      </c>
      <c r="AC411" s="37" t="str">
        <f aca="false">IF(N411="","",CONCATENATE(N411," ",F411))</f>
        <v/>
      </c>
      <c r="AD411" s="37" t="str">
        <f aca="false">IF(OR(N411="",CONCATENATE(G411,H411)=""),"",CONCATENATE(N411," ",G411))</f>
        <v/>
      </c>
      <c r="AE411" s="37" t="str">
        <f aca="false">IF(K411=1,CONCATENATE(N411," ",1),"")</f>
        <v/>
      </c>
    </row>
    <row r="412" customFormat="false" ht="32.25" hidden="false" customHeight="true" outlineLevel="0" collapsed="false">
      <c r="A412" s="21" t="str">
        <f aca="false">IF(J412="","",J412)</f>
        <v/>
      </c>
      <c r="B412" s="69"/>
      <c r="C412" s="44" t="s">
        <v>1531</v>
      </c>
      <c r="D412" s="42" t="s">
        <v>1532</v>
      </c>
      <c r="E412" s="42"/>
      <c r="F412" s="68"/>
      <c r="G412" s="42"/>
      <c r="H412" s="42"/>
      <c r="J412" s="20" t="str">
        <f aca="false">IF(AND(K412="",L412="",N412=""),"",IF(OR(K412=1,L412=1),"ERRORI / ANOMALIE","OK"))</f>
        <v/>
      </c>
      <c r="K412" s="20" t="str">
        <f aca="false">IF(N412="","",IF(SUM(Q412:AA412)&gt;0,1,""))</f>
        <v/>
      </c>
      <c r="L412" s="20" t="str">
        <f aca="false">IF(N412="","",IF(_xlfn.IFNA(VLOOKUP(CONCATENATE(N412," ",1),Lotti!AS$7:AT$601,2,0),1)=1,"",1))</f>
        <v/>
      </c>
      <c r="N412" s="36" t="str">
        <f aca="false">TRIM(B412)</f>
        <v/>
      </c>
      <c r="O412" s="36"/>
      <c r="P412" s="36" t="str">
        <f aca="false">IF(K412="","",1)</f>
        <v/>
      </c>
      <c r="Q412" s="36" t="str">
        <f aca="false">IF(N412="","",_xlfn.IFNA(VLOOKUP(N412,Lotti!C$7:D$1000,2,0),1))</f>
        <v/>
      </c>
      <c r="S412" s="36" t="str">
        <f aca="false">IF(N412="","",IF(OR(AND(E412="",LEN(TRIM(D412))&lt;&gt;11,LEN(TRIM(D412))&lt;&gt;16),AND(D412="",E412=""),AND(D412&lt;&gt;"",E412&lt;&gt;"")),1,""))</f>
        <v/>
      </c>
      <c r="U412" s="36" t="str">
        <f aca="false">IF(N412="","",IF(C412="",1,""))</f>
        <v/>
      </c>
      <c r="V412" s="36" t="str">
        <f aca="false">IF(N412="","",_xlfn.IFNA(VLOOKUP(F412,TabelleFisse!$B$33:$C$34,2,0),1))</f>
        <v/>
      </c>
      <c r="W412" s="36" t="str">
        <f aca="false">IF(N412="","",_xlfn.IFNA(IF(VLOOKUP(CONCATENATE(N412," SI"),AC$10:AC$1203,1,0)=CONCATENATE(N412," SI"),"",1),1))</f>
        <v/>
      </c>
      <c r="Y412" s="36" t="str">
        <f aca="false">IF(OR(N412="",G412=""),"",_xlfn.IFNA(VLOOKUP(H412,TabelleFisse!$B$25:$C$29,2,0),1))</f>
        <v/>
      </c>
      <c r="Z412" s="36" t="str">
        <f aca="false">IF(AND(G412="",H412&lt;&gt;""),1,"")</f>
        <v/>
      </c>
      <c r="AA412" s="36" t="str">
        <f aca="false">IF(N412="","",IF(COUNTIF(AD$10:AD$1203,AD412)=1,1,""))</f>
        <v/>
      </c>
      <c r="AC412" s="37" t="str">
        <f aca="false">IF(N412="","",CONCATENATE(N412," ",F412))</f>
        <v/>
      </c>
      <c r="AD412" s="37" t="str">
        <f aca="false">IF(OR(N412="",CONCATENATE(G412,H412)=""),"",CONCATENATE(N412," ",G412))</f>
        <v/>
      </c>
      <c r="AE412" s="37" t="str">
        <f aca="false">IF(K412=1,CONCATENATE(N412," ",1),"")</f>
        <v/>
      </c>
    </row>
    <row r="413" customFormat="false" ht="32.25" hidden="false" customHeight="true" outlineLevel="0" collapsed="false">
      <c r="A413" s="21" t="str">
        <f aca="false">IF(J413="","",J413)</f>
        <v/>
      </c>
      <c r="B413" s="69"/>
      <c r="C413" s="44" t="s">
        <v>1534</v>
      </c>
      <c r="D413" s="42" t="s">
        <v>1535</v>
      </c>
      <c r="E413" s="42"/>
      <c r="F413" s="68"/>
      <c r="G413" s="42"/>
      <c r="H413" s="42"/>
      <c r="J413" s="20" t="str">
        <f aca="false">IF(AND(K413="",L413="",N413=""),"",IF(OR(K413=1,L413=1),"ERRORI / ANOMALIE","OK"))</f>
        <v/>
      </c>
      <c r="K413" s="20" t="str">
        <f aca="false">IF(N413="","",IF(SUM(Q413:AA413)&gt;0,1,""))</f>
        <v/>
      </c>
      <c r="L413" s="20" t="str">
        <f aca="false">IF(N413="","",IF(_xlfn.IFNA(VLOOKUP(CONCATENATE(N413," ",1),Lotti!AS$7:AT$601,2,0),1)=1,"",1))</f>
        <v/>
      </c>
      <c r="N413" s="36" t="str">
        <f aca="false">TRIM(B413)</f>
        <v/>
      </c>
      <c r="O413" s="36"/>
      <c r="P413" s="36" t="str">
        <f aca="false">IF(K413="","",1)</f>
        <v/>
      </c>
      <c r="Q413" s="36" t="str">
        <f aca="false">IF(N413="","",_xlfn.IFNA(VLOOKUP(N413,Lotti!C$7:D$1000,2,0),1))</f>
        <v/>
      </c>
      <c r="S413" s="36" t="str">
        <f aca="false">IF(N413="","",IF(OR(AND(E413="",LEN(TRIM(D413))&lt;&gt;11,LEN(TRIM(D413))&lt;&gt;16),AND(D413="",E413=""),AND(D413&lt;&gt;"",E413&lt;&gt;"")),1,""))</f>
        <v/>
      </c>
      <c r="U413" s="36" t="str">
        <f aca="false">IF(N413="","",IF(C413="",1,""))</f>
        <v/>
      </c>
      <c r="V413" s="36" t="str">
        <f aca="false">IF(N413="","",_xlfn.IFNA(VLOOKUP(F413,TabelleFisse!$B$33:$C$34,2,0),1))</f>
        <v/>
      </c>
      <c r="W413" s="36" t="str">
        <f aca="false">IF(N413="","",_xlfn.IFNA(IF(VLOOKUP(CONCATENATE(N413," SI"),AC$10:AC$1203,1,0)=CONCATENATE(N413," SI"),"",1),1))</f>
        <v/>
      </c>
      <c r="Y413" s="36" t="str">
        <f aca="false">IF(OR(N413="",G413=""),"",_xlfn.IFNA(VLOOKUP(H413,TabelleFisse!$B$25:$C$29,2,0),1))</f>
        <v/>
      </c>
      <c r="Z413" s="36" t="str">
        <f aca="false">IF(AND(G413="",H413&lt;&gt;""),1,"")</f>
        <v/>
      </c>
      <c r="AA413" s="36" t="str">
        <f aca="false">IF(N413="","",IF(COUNTIF(AD$10:AD$1203,AD413)=1,1,""))</f>
        <v/>
      </c>
      <c r="AC413" s="37" t="str">
        <f aca="false">IF(N413="","",CONCATENATE(N413," ",F413))</f>
        <v/>
      </c>
      <c r="AD413" s="37" t="str">
        <f aca="false">IF(OR(N413="",CONCATENATE(G413,H413)=""),"",CONCATENATE(N413," ",G413))</f>
        <v/>
      </c>
      <c r="AE413" s="37" t="str">
        <f aca="false">IF(K413=1,CONCATENATE(N413," ",1),"")</f>
        <v/>
      </c>
    </row>
    <row r="414" customFormat="false" ht="32.25" hidden="false" customHeight="true" outlineLevel="0" collapsed="false">
      <c r="A414" s="21" t="str">
        <f aca="false">IF(J414="","",J414)</f>
        <v/>
      </c>
      <c r="B414" s="69"/>
      <c r="C414" s="44" t="s">
        <v>1537</v>
      </c>
      <c r="D414" s="42" t="s">
        <v>1538</v>
      </c>
      <c r="E414" s="42"/>
      <c r="F414" s="68"/>
      <c r="G414" s="42"/>
      <c r="H414" s="42"/>
      <c r="J414" s="20" t="str">
        <f aca="false">IF(AND(K414="",L414="",N414=""),"",IF(OR(K414=1,L414=1),"ERRORI / ANOMALIE","OK"))</f>
        <v/>
      </c>
      <c r="K414" s="20" t="str">
        <f aca="false">IF(N414="","",IF(SUM(Q414:AA414)&gt;0,1,""))</f>
        <v/>
      </c>
      <c r="L414" s="20" t="str">
        <f aca="false">IF(N414="","",IF(_xlfn.IFNA(VLOOKUP(CONCATENATE(N414," ",1),Lotti!AS$7:AT$601,2,0),1)=1,"",1))</f>
        <v/>
      </c>
      <c r="N414" s="36" t="str">
        <f aca="false">TRIM(B414)</f>
        <v/>
      </c>
      <c r="O414" s="36"/>
      <c r="P414" s="36" t="str">
        <f aca="false">IF(K414="","",1)</f>
        <v/>
      </c>
      <c r="Q414" s="36" t="str">
        <f aca="false">IF(N414="","",_xlfn.IFNA(VLOOKUP(N414,Lotti!C$7:D$1000,2,0),1))</f>
        <v/>
      </c>
      <c r="S414" s="36" t="str">
        <f aca="false">IF(N414="","",IF(OR(AND(E414="",LEN(TRIM(D414))&lt;&gt;11,LEN(TRIM(D414))&lt;&gt;16),AND(D414="",E414=""),AND(D414&lt;&gt;"",E414&lt;&gt;"")),1,""))</f>
        <v/>
      </c>
      <c r="U414" s="36" t="str">
        <f aca="false">IF(N414="","",IF(C414="",1,""))</f>
        <v/>
      </c>
      <c r="V414" s="36" t="str">
        <f aca="false">IF(N414="","",_xlfn.IFNA(VLOOKUP(F414,TabelleFisse!$B$33:$C$34,2,0),1))</f>
        <v/>
      </c>
      <c r="W414" s="36" t="str">
        <f aca="false">IF(N414="","",_xlfn.IFNA(IF(VLOOKUP(CONCATENATE(N414," SI"),AC$10:AC$1203,1,0)=CONCATENATE(N414," SI"),"",1),1))</f>
        <v/>
      </c>
      <c r="Y414" s="36" t="str">
        <f aca="false">IF(OR(N414="",G414=""),"",_xlfn.IFNA(VLOOKUP(H414,TabelleFisse!$B$25:$C$29,2,0),1))</f>
        <v/>
      </c>
      <c r="Z414" s="36" t="str">
        <f aca="false">IF(AND(G414="",H414&lt;&gt;""),1,"")</f>
        <v/>
      </c>
      <c r="AA414" s="36" t="str">
        <f aca="false">IF(N414="","",IF(COUNTIF(AD$10:AD$1203,AD414)=1,1,""))</f>
        <v/>
      </c>
      <c r="AC414" s="37" t="str">
        <f aca="false">IF(N414="","",CONCATENATE(N414," ",F414))</f>
        <v/>
      </c>
      <c r="AD414" s="37" t="str">
        <f aca="false">IF(OR(N414="",CONCATENATE(G414,H414)=""),"",CONCATENATE(N414," ",G414))</f>
        <v/>
      </c>
      <c r="AE414" s="37" t="str">
        <f aca="false">IF(K414=1,CONCATENATE(N414," ",1),"")</f>
        <v/>
      </c>
    </row>
    <row r="415" customFormat="false" ht="32.25" hidden="false" customHeight="true" outlineLevel="0" collapsed="false">
      <c r="A415" s="21" t="str">
        <f aca="false">IF(J415="","",J415)</f>
        <v/>
      </c>
      <c r="B415" s="69"/>
      <c r="C415" s="44" t="s">
        <v>1540</v>
      </c>
      <c r="D415" s="42" t="s">
        <v>1541</v>
      </c>
      <c r="E415" s="42"/>
      <c r="F415" s="68"/>
      <c r="G415" s="42"/>
      <c r="H415" s="42"/>
      <c r="J415" s="20" t="str">
        <f aca="false">IF(AND(K415="",L415="",N415=""),"",IF(OR(K415=1,L415=1),"ERRORI / ANOMALIE","OK"))</f>
        <v/>
      </c>
      <c r="K415" s="20" t="str">
        <f aca="false">IF(N415="","",IF(SUM(Q415:AA415)&gt;0,1,""))</f>
        <v/>
      </c>
      <c r="L415" s="20" t="str">
        <f aca="false">IF(N415="","",IF(_xlfn.IFNA(VLOOKUP(CONCATENATE(N415," ",1),Lotti!AS$7:AT$601,2,0),1)=1,"",1))</f>
        <v/>
      </c>
      <c r="N415" s="36" t="str">
        <f aca="false">TRIM(B415)</f>
        <v/>
      </c>
      <c r="O415" s="36"/>
      <c r="P415" s="36" t="str">
        <f aca="false">IF(K415="","",1)</f>
        <v/>
      </c>
      <c r="Q415" s="36" t="str">
        <f aca="false">IF(N415="","",_xlfn.IFNA(VLOOKUP(N415,Lotti!C$7:D$1000,2,0),1))</f>
        <v/>
      </c>
      <c r="S415" s="36" t="str">
        <f aca="false">IF(N415="","",IF(OR(AND(E415="",LEN(TRIM(D415))&lt;&gt;11,LEN(TRIM(D415))&lt;&gt;16),AND(D415="",E415=""),AND(D415&lt;&gt;"",E415&lt;&gt;"")),1,""))</f>
        <v/>
      </c>
      <c r="U415" s="36" t="str">
        <f aca="false">IF(N415="","",IF(C415="",1,""))</f>
        <v/>
      </c>
      <c r="V415" s="36" t="str">
        <f aca="false">IF(N415="","",_xlfn.IFNA(VLOOKUP(F415,TabelleFisse!$B$33:$C$34,2,0),1))</f>
        <v/>
      </c>
      <c r="W415" s="36" t="str">
        <f aca="false">IF(N415="","",_xlfn.IFNA(IF(VLOOKUP(CONCATENATE(N415," SI"),AC$10:AC$1203,1,0)=CONCATENATE(N415," SI"),"",1),1))</f>
        <v/>
      </c>
      <c r="Y415" s="36" t="str">
        <f aca="false">IF(OR(N415="",G415=""),"",_xlfn.IFNA(VLOOKUP(H415,TabelleFisse!$B$25:$C$29,2,0),1))</f>
        <v/>
      </c>
      <c r="Z415" s="36" t="str">
        <f aca="false">IF(AND(G415="",H415&lt;&gt;""),1,"")</f>
        <v/>
      </c>
      <c r="AA415" s="36" t="str">
        <f aca="false">IF(N415="","",IF(COUNTIF(AD$10:AD$1203,AD415)=1,1,""))</f>
        <v/>
      </c>
      <c r="AC415" s="37" t="str">
        <f aca="false">IF(N415="","",CONCATENATE(N415," ",F415))</f>
        <v/>
      </c>
      <c r="AD415" s="37" t="str">
        <f aca="false">IF(OR(N415="",CONCATENATE(G415,H415)=""),"",CONCATENATE(N415," ",G415))</f>
        <v/>
      </c>
      <c r="AE415" s="37" t="str">
        <f aca="false">IF(K415=1,CONCATENATE(N415," ",1),"")</f>
        <v/>
      </c>
    </row>
    <row r="416" customFormat="false" ht="32.25" hidden="false" customHeight="true" outlineLevel="0" collapsed="false">
      <c r="A416" s="21" t="str">
        <f aca="false">IF(J416="","",J416)</f>
        <v/>
      </c>
      <c r="B416" s="69"/>
      <c r="C416" s="44" t="s">
        <v>1543</v>
      </c>
      <c r="D416" s="42" t="s">
        <v>1544</v>
      </c>
      <c r="E416" s="42"/>
      <c r="F416" s="68"/>
      <c r="G416" s="42"/>
      <c r="H416" s="42"/>
      <c r="J416" s="20" t="str">
        <f aca="false">IF(AND(K416="",L416="",N416=""),"",IF(OR(K416=1,L416=1),"ERRORI / ANOMALIE","OK"))</f>
        <v/>
      </c>
      <c r="K416" s="20" t="str">
        <f aca="false">IF(N416="","",IF(SUM(Q416:AA416)&gt;0,1,""))</f>
        <v/>
      </c>
      <c r="L416" s="20" t="str">
        <f aca="false">IF(N416="","",IF(_xlfn.IFNA(VLOOKUP(CONCATENATE(N416," ",1),Lotti!AS$7:AT$601,2,0),1)=1,"",1))</f>
        <v/>
      </c>
      <c r="N416" s="36" t="str">
        <f aca="false">TRIM(B416)</f>
        <v/>
      </c>
      <c r="O416" s="36"/>
      <c r="P416" s="36" t="str">
        <f aca="false">IF(K416="","",1)</f>
        <v/>
      </c>
      <c r="Q416" s="36" t="str">
        <f aca="false">IF(N416="","",_xlfn.IFNA(VLOOKUP(N416,Lotti!C$7:D$1000,2,0),1))</f>
        <v/>
      </c>
      <c r="S416" s="36" t="str">
        <f aca="false">IF(N416="","",IF(OR(AND(E416="",LEN(TRIM(D416))&lt;&gt;11,LEN(TRIM(D416))&lt;&gt;16),AND(D416="",E416=""),AND(D416&lt;&gt;"",E416&lt;&gt;"")),1,""))</f>
        <v/>
      </c>
      <c r="U416" s="36" t="str">
        <f aca="false">IF(N416="","",IF(C416="",1,""))</f>
        <v/>
      </c>
      <c r="V416" s="36" t="str">
        <f aca="false">IF(N416="","",_xlfn.IFNA(VLOOKUP(F416,TabelleFisse!$B$33:$C$34,2,0),1))</f>
        <v/>
      </c>
      <c r="W416" s="36" t="str">
        <f aca="false">IF(N416="","",_xlfn.IFNA(IF(VLOOKUP(CONCATENATE(N416," SI"),AC$10:AC$1203,1,0)=CONCATENATE(N416," SI"),"",1),1))</f>
        <v/>
      </c>
      <c r="Y416" s="36" t="str">
        <f aca="false">IF(OR(N416="",G416=""),"",_xlfn.IFNA(VLOOKUP(H416,TabelleFisse!$B$25:$C$29,2,0),1))</f>
        <v/>
      </c>
      <c r="Z416" s="36" t="str">
        <f aca="false">IF(AND(G416="",H416&lt;&gt;""),1,"")</f>
        <v/>
      </c>
      <c r="AA416" s="36" t="str">
        <f aca="false">IF(N416="","",IF(COUNTIF(AD$10:AD$1203,AD416)=1,1,""))</f>
        <v/>
      </c>
      <c r="AC416" s="37" t="str">
        <f aca="false">IF(N416="","",CONCATENATE(N416," ",F416))</f>
        <v/>
      </c>
      <c r="AD416" s="37" t="str">
        <f aca="false">IF(OR(N416="",CONCATENATE(G416,H416)=""),"",CONCATENATE(N416," ",G416))</f>
        <v/>
      </c>
      <c r="AE416" s="37" t="str">
        <f aca="false">IF(K416=1,CONCATENATE(N416," ",1),"")</f>
        <v/>
      </c>
    </row>
    <row r="417" customFormat="false" ht="32.25" hidden="false" customHeight="true" outlineLevel="0" collapsed="false">
      <c r="A417" s="21" t="str">
        <f aca="false">IF(J417="","",J417)</f>
        <v/>
      </c>
      <c r="B417" s="69"/>
      <c r="C417" s="44" t="s">
        <v>1546</v>
      </c>
      <c r="D417" s="42" t="s">
        <v>1547</v>
      </c>
      <c r="E417" s="42"/>
      <c r="F417" s="68"/>
      <c r="G417" s="42"/>
      <c r="H417" s="42"/>
      <c r="J417" s="20" t="str">
        <f aca="false">IF(AND(K417="",L417="",N417=""),"",IF(OR(K417=1,L417=1),"ERRORI / ANOMALIE","OK"))</f>
        <v/>
      </c>
      <c r="K417" s="20" t="str">
        <f aca="false">IF(N417="","",IF(SUM(Q417:AA417)&gt;0,1,""))</f>
        <v/>
      </c>
      <c r="L417" s="20" t="str">
        <f aca="false">IF(N417="","",IF(_xlfn.IFNA(VLOOKUP(CONCATENATE(N417," ",1),Lotti!AS$7:AT$601,2,0),1)=1,"",1))</f>
        <v/>
      </c>
      <c r="N417" s="36" t="str">
        <f aca="false">TRIM(B417)</f>
        <v/>
      </c>
      <c r="O417" s="36"/>
      <c r="P417" s="36" t="str">
        <f aca="false">IF(K417="","",1)</f>
        <v/>
      </c>
      <c r="Q417" s="36" t="str">
        <f aca="false">IF(N417="","",_xlfn.IFNA(VLOOKUP(N417,Lotti!C$7:D$1000,2,0),1))</f>
        <v/>
      </c>
      <c r="S417" s="36" t="str">
        <f aca="false">IF(N417="","",IF(OR(AND(E417="",LEN(TRIM(D417))&lt;&gt;11,LEN(TRIM(D417))&lt;&gt;16),AND(D417="",E417=""),AND(D417&lt;&gt;"",E417&lt;&gt;"")),1,""))</f>
        <v/>
      </c>
      <c r="U417" s="36" t="str">
        <f aca="false">IF(N417="","",IF(C417="",1,""))</f>
        <v/>
      </c>
      <c r="V417" s="36" t="str">
        <f aca="false">IF(N417="","",_xlfn.IFNA(VLOOKUP(F417,TabelleFisse!$B$33:$C$34,2,0),1))</f>
        <v/>
      </c>
      <c r="W417" s="36" t="str">
        <f aca="false">IF(N417="","",_xlfn.IFNA(IF(VLOOKUP(CONCATENATE(N417," SI"),AC$10:AC$1203,1,0)=CONCATENATE(N417," SI"),"",1),1))</f>
        <v/>
      </c>
      <c r="Y417" s="36" t="str">
        <f aca="false">IF(OR(N417="",G417=""),"",_xlfn.IFNA(VLOOKUP(H417,TabelleFisse!$B$25:$C$29,2,0),1))</f>
        <v/>
      </c>
      <c r="Z417" s="36" t="str">
        <f aca="false">IF(AND(G417="",H417&lt;&gt;""),1,"")</f>
        <v/>
      </c>
      <c r="AA417" s="36" t="str">
        <f aca="false">IF(N417="","",IF(COUNTIF(AD$10:AD$1203,AD417)=1,1,""))</f>
        <v/>
      </c>
      <c r="AC417" s="37" t="str">
        <f aca="false">IF(N417="","",CONCATENATE(N417," ",F417))</f>
        <v/>
      </c>
      <c r="AD417" s="37" t="str">
        <f aca="false">IF(OR(N417="",CONCATENATE(G417,H417)=""),"",CONCATENATE(N417," ",G417))</f>
        <v/>
      </c>
      <c r="AE417" s="37" t="str">
        <f aca="false">IF(K417=1,CONCATENATE(N417," ",1),"")</f>
        <v/>
      </c>
    </row>
    <row r="418" customFormat="false" ht="32.25" hidden="false" customHeight="true" outlineLevel="0" collapsed="false">
      <c r="A418" s="21" t="str">
        <f aca="false">IF(J418="","",J418)</f>
        <v/>
      </c>
      <c r="B418" s="69"/>
      <c r="C418" s="44" t="s">
        <v>1549</v>
      </c>
      <c r="D418" s="42" t="s">
        <v>1550</v>
      </c>
      <c r="E418" s="42"/>
      <c r="F418" s="68"/>
      <c r="G418" s="42"/>
      <c r="H418" s="42"/>
      <c r="J418" s="20" t="str">
        <f aca="false">IF(AND(K418="",L418="",N418=""),"",IF(OR(K418=1,L418=1),"ERRORI / ANOMALIE","OK"))</f>
        <v/>
      </c>
      <c r="K418" s="20" t="str">
        <f aca="false">IF(N418="","",IF(SUM(Q418:AA418)&gt;0,1,""))</f>
        <v/>
      </c>
      <c r="L418" s="20" t="str">
        <f aca="false">IF(N418="","",IF(_xlfn.IFNA(VLOOKUP(CONCATENATE(N418," ",1),Lotti!AS$7:AT$601,2,0),1)=1,"",1))</f>
        <v/>
      </c>
      <c r="N418" s="36" t="str">
        <f aca="false">TRIM(B418)</f>
        <v/>
      </c>
      <c r="O418" s="36"/>
      <c r="P418" s="36" t="str">
        <f aca="false">IF(K418="","",1)</f>
        <v/>
      </c>
      <c r="Q418" s="36" t="str">
        <f aca="false">IF(N418="","",_xlfn.IFNA(VLOOKUP(N418,Lotti!C$7:D$1000,2,0),1))</f>
        <v/>
      </c>
      <c r="S418" s="36" t="str">
        <f aca="false">IF(N418="","",IF(OR(AND(E418="",LEN(TRIM(D418))&lt;&gt;11,LEN(TRIM(D418))&lt;&gt;16),AND(D418="",E418=""),AND(D418&lt;&gt;"",E418&lt;&gt;"")),1,""))</f>
        <v/>
      </c>
      <c r="U418" s="36" t="str">
        <f aca="false">IF(N418="","",IF(C418="",1,""))</f>
        <v/>
      </c>
      <c r="V418" s="36" t="str">
        <f aca="false">IF(N418="","",_xlfn.IFNA(VLOOKUP(F418,TabelleFisse!$B$33:$C$34,2,0),1))</f>
        <v/>
      </c>
      <c r="W418" s="36" t="str">
        <f aca="false">IF(N418="","",_xlfn.IFNA(IF(VLOOKUP(CONCATENATE(N418," SI"),AC$10:AC$1203,1,0)=CONCATENATE(N418," SI"),"",1),1))</f>
        <v/>
      </c>
      <c r="Y418" s="36" t="str">
        <f aca="false">IF(OR(N418="",G418=""),"",_xlfn.IFNA(VLOOKUP(H418,TabelleFisse!$B$25:$C$29,2,0),1))</f>
        <v/>
      </c>
      <c r="Z418" s="36" t="str">
        <f aca="false">IF(AND(G418="",H418&lt;&gt;""),1,"")</f>
        <v/>
      </c>
      <c r="AA418" s="36" t="str">
        <f aca="false">IF(N418="","",IF(COUNTIF(AD$10:AD$1203,AD418)=1,1,""))</f>
        <v/>
      </c>
      <c r="AC418" s="37" t="str">
        <f aca="false">IF(N418="","",CONCATENATE(N418," ",F418))</f>
        <v/>
      </c>
      <c r="AD418" s="37" t="str">
        <f aca="false">IF(OR(N418="",CONCATENATE(G418,H418)=""),"",CONCATENATE(N418," ",G418))</f>
        <v/>
      </c>
      <c r="AE418" s="37" t="str">
        <f aca="false">IF(K418=1,CONCATENATE(N418," ",1),"")</f>
        <v/>
      </c>
    </row>
    <row r="419" customFormat="false" ht="32.25" hidden="false" customHeight="true" outlineLevel="0" collapsed="false">
      <c r="A419" s="21" t="str">
        <f aca="false">IF(J419="","",J419)</f>
        <v/>
      </c>
      <c r="B419" s="69"/>
      <c r="C419" s="44" t="s">
        <v>1330</v>
      </c>
      <c r="D419" s="42" t="s">
        <v>1331</v>
      </c>
      <c r="E419" s="42"/>
      <c r="F419" s="68"/>
      <c r="G419" s="42"/>
      <c r="H419" s="42"/>
      <c r="J419" s="20" t="str">
        <f aca="false">IF(AND(K419="",L419="",N419=""),"",IF(OR(K419=1,L419=1),"ERRORI / ANOMALIE","OK"))</f>
        <v/>
      </c>
      <c r="K419" s="20" t="str">
        <f aca="false">IF(N419="","",IF(SUM(Q419:AA419)&gt;0,1,""))</f>
        <v/>
      </c>
      <c r="L419" s="20" t="str">
        <f aca="false">IF(N419="","",IF(_xlfn.IFNA(VLOOKUP(CONCATENATE(N419," ",1),Lotti!AS$7:AT$601,2,0),1)=1,"",1))</f>
        <v/>
      </c>
      <c r="N419" s="36" t="str">
        <f aca="false">TRIM(B419)</f>
        <v/>
      </c>
      <c r="O419" s="36"/>
      <c r="P419" s="36" t="str">
        <f aca="false">IF(K419="","",1)</f>
        <v/>
      </c>
      <c r="Q419" s="36" t="str">
        <f aca="false">IF(N419="","",_xlfn.IFNA(VLOOKUP(N419,Lotti!C$7:D$1000,2,0),1))</f>
        <v/>
      </c>
      <c r="S419" s="36" t="str">
        <f aca="false">IF(N419="","",IF(OR(AND(E419="",LEN(TRIM(D419))&lt;&gt;11,LEN(TRIM(D419))&lt;&gt;16),AND(D419="",E419=""),AND(D419&lt;&gt;"",E419&lt;&gt;"")),1,""))</f>
        <v/>
      </c>
      <c r="U419" s="36" t="str">
        <f aca="false">IF(N419="","",IF(C419="",1,""))</f>
        <v/>
      </c>
      <c r="V419" s="36" t="str">
        <f aca="false">IF(N419="","",_xlfn.IFNA(VLOOKUP(F419,TabelleFisse!$B$33:$C$34,2,0),1))</f>
        <v/>
      </c>
      <c r="W419" s="36" t="str">
        <f aca="false">IF(N419="","",_xlfn.IFNA(IF(VLOOKUP(CONCATENATE(N419," SI"),AC$10:AC$1203,1,0)=CONCATENATE(N419," SI"),"",1),1))</f>
        <v/>
      </c>
      <c r="Y419" s="36" t="str">
        <f aca="false">IF(OR(N419="",G419=""),"",_xlfn.IFNA(VLOOKUP(H419,TabelleFisse!$B$25:$C$29,2,0),1))</f>
        <v/>
      </c>
      <c r="Z419" s="36" t="str">
        <f aca="false">IF(AND(G419="",H419&lt;&gt;""),1,"")</f>
        <v/>
      </c>
      <c r="AA419" s="36" t="str">
        <f aca="false">IF(N419="","",IF(COUNTIF(AD$10:AD$1203,AD419)=1,1,""))</f>
        <v/>
      </c>
      <c r="AC419" s="37" t="str">
        <f aca="false">IF(N419="","",CONCATENATE(N419," ",F419))</f>
        <v/>
      </c>
      <c r="AD419" s="37" t="str">
        <f aca="false">IF(OR(N419="",CONCATENATE(G419,H419)=""),"",CONCATENATE(N419," ",G419))</f>
        <v/>
      </c>
      <c r="AE419" s="37" t="str">
        <f aca="false">IF(K419=1,CONCATENATE(N419," ",1),"")</f>
        <v/>
      </c>
    </row>
    <row r="420" customFormat="false" ht="32.25" hidden="false" customHeight="true" outlineLevel="0" collapsed="false">
      <c r="A420" s="21" t="str">
        <f aca="false">IF(J420="","",J420)</f>
        <v/>
      </c>
      <c r="B420" s="69"/>
      <c r="C420" s="44" t="s">
        <v>1553</v>
      </c>
      <c r="D420" s="42" t="s">
        <v>1146</v>
      </c>
      <c r="E420" s="42"/>
      <c r="F420" s="68"/>
      <c r="G420" s="42"/>
      <c r="H420" s="42"/>
      <c r="J420" s="20" t="str">
        <f aca="false">IF(AND(K420="",L420="",N420=""),"",IF(OR(K420=1,L420=1),"ERRORI / ANOMALIE","OK"))</f>
        <v/>
      </c>
      <c r="K420" s="20" t="str">
        <f aca="false">IF(N420="","",IF(SUM(Q420:AA420)&gt;0,1,""))</f>
        <v/>
      </c>
      <c r="L420" s="20" t="str">
        <f aca="false">IF(N420="","",IF(_xlfn.IFNA(VLOOKUP(CONCATENATE(N420," ",1),Lotti!AS$7:AT$601,2,0),1)=1,"",1))</f>
        <v/>
      </c>
      <c r="N420" s="36" t="str">
        <f aca="false">TRIM(B420)</f>
        <v/>
      </c>
      <c r="O420" s="36"/>
      <c r="P420" s="36" t="str">
        <f aca="false">IF(K420="","",1)</f>
        <v/>
      </c>
      <c r="Q420" s="36" t="str">
        <f aca="false">IF(N420="","",_xlfn.IFNA(VLOOKUP(N420,Lotti!C$7:D$1000,2,0),1))</f>
        <v/>
      </c>
      <c r="S420" s="36" t="str">
        <f aca="false">IF(N420="","",IF(OR(AND(E420="",LEN(TRIM(D420))&lt;&gt;11,LEN(TRIM(D420))&lt;&gt;16),AND(D420="",E420=""),AND(D420&lt;&gt;"",E420&lt;&gt;"")),1,""))</f>
        <v/>
      </c>
      <c r="U420" s="36" t="str">
        <f aca="false">IF(N420="","",IF(C420="",1,""))</f>
        <v/>
      </c>
      <c r="V420" s="36" t="str">
        <f aca="false">IF(N420="","",_xlfn.IFNA(VLOOKUP(F420,TabelleFisse!$B$33:$C$34,2,0),1))</f>
        <v/>
      </c>
      <c r="W420" s="36" t="str">
        <f aca="false">IF(N420="","",_xlfn.IFNA(IF(VLOOKUP(CONCATENATE(N420," SI"),AC$10:AC$1203,1,0)=CONCATENATE(N420," SI"),"",1),1))</f>
        <v/>
      </c>
      <c r="Y420" s="36" t="str">
        <f aca="false">IF(OR(N420="",G420=""),"",_xlfn.IFNA(VLOOKUP(H420,TabelleFisse!$B$25:$C$29,2,0),1))</f>
        <v/>
      </c>
      <c r="Z420" s="36" t="str">
        <f aca="false">IF(AND(G420="",H420&lt;&gt;""),1,"")</f>
        <v/>
      </c>
      <c r="AA420" s="36" t="str">
        <f aca="false">IF(N420="","",IF(COUNTIF(AD$10:AD$1203,AD420)=1,1,""))</f>
        <v/>
      </c>
      <c r="AC420" s="37" t="str">
        <f aca="false">IF(N420="","",CONCATENATE(N420," ",F420))</f>
        <v/>
      </c>
      <c r="AD420" s="37" t="str">
        <f aca="false">IF(OR(N420="",CONCATENATE(G420,H420)=""),"",CONCATENATE(N420," ",G420))</f>
        <v/>
      </c>
      <c r="AE420" s="37" t="str">
        <f aca="false">IF(K420=1,CONCATENATE(N420," ",1),"")</f>
        <v/>
      </c>
    </row>
    <row r="421" customFormat="false" ht="32.25" hidden="false" customHeight="true" outlineLevel="0" collapsed="false">
      <c r="A421" s="21" t="str">
        <f aca="false">IF(J421="","",J421)</f>
        <v/>
      </c>
      <c r="B421" s="69"/>
      <c r="C421" s="44" t="s">
        <v>1555</v>
      </c>
      <c r="D421" s="42" t="s">
        <v>1556</v>
      </c>
      <c r="E421" s="42"/>
      <c r="F421" s="68"/>
      <c r="G421" s="42"/>
      <c r="H421" s="42"/>
      <c r="J421" s="20" t="str">
        <f aca="false">IF(AND(K421="",L421="",N421=""),"",IF(OR(K421=1,L421=1),"ERRORI / ANOMALIE","OK"))</f>
        <v/>
      </c>
      <c r="K421" s="20" t="str">
        <f aca="false">IF(N421="","",IF(SUM(Q421:AA421)&gt;0,1,""))</f>
        <v/>
      </c>
      <c r="L421" s="20" t="str">
        <f aca="false">IF(N421="","",IF(_xlfn.IFNA(VLOOKUP(CONCATENATE(N421," ",1),Lotti!AS$7:AT$601,2,0),1)=1,"",1))</f>
        <v/>
      </c>
      <c r="N421" s="36" t="str">
        <f aca="false">TRIM(B421)</f>
        <v/>
      </c>
      <c r="O421" s="36"/>
      <c r="P421" s="36" t="str">
        <f aca="false">IF(K421="","",1)</f>
        <v/>
      </c>
      <c r="Q421" s="36" t="str">
        <f aca="false">IF(N421="","",_xlfn.IFNA(VLOOKUP(N421,Lotti!C$7:D$1000,2,0),1))</f>
        <v/>
      </c>
      <c r="S421" s="36" t="str">
        <f aca="false">IF(N421="","",IF(OR(AND(E421="",LEN(TRIM(D421))&lt;&gt;11,LEN(TRIM(D421))&lt;&gt;16),AND(D421="",E421=""),AND(D421&lt;&gt;"",E421&lt;&gt;"")),1,""))</f>
        <v/>
      </c>
      <c r="U421" s="36" t="str">
        <f aca="false">IF(N421="","",IF(C421="",1,""))</f>
        <v/>
      </c>
      <c r="V421" s="36" t="str">
        <f aca="false">IF(N421="","",_xlfn.IFNA(VLOOKUP(F421,TabelleFisse!$B$33:$C$34,2,0),1))</f>
        <v/>
      </c>
      <c r="W421" s="36" t="str">
        <f aca="false">IF(N421="","",_xlfn.IFNA(IF(VLOOKUP(CONCATENATE(N421," SI"),AC$10:AC$1203,1,0)=CONCATENATE(N421," SI"),"",1),1))</f>
        <v/>
      </c>
      <c r="Y421" s="36" t="str">
        <f aca="false">IF(OR(N421="",G421=""),"",_xlfn.IFNA(VLOOKUP(H421,TabelleFisse!$B$25:$C$29,2,0),1))</f>
        <v/>
      </c>
      <c r="Z421" s="36" t="str">
        <f aca="false">IF(AND(G421="",H421&lt;&gt;""),1,"")</f>
        <v/>
      </c>
      <c r="AA421" s="36" t="str">
        <f aca="false">IF(N421="","",IF(COUNTIF(AD$10:AD$1203,AD421)=1,1,""))</f>
        <v/>
      </c>
      <c r="AC421" s="37" t="str">
        <f aca="false">IF(N421="","",CONCATENATE(N421," ",F421))</f>
        <v/>
      </c>
      <c r="AD421" s="37" t="str">
        <f aca="false">IF(OR(N421="",CONCATENATE(G421,H421)=""),"",CONCATENATE(N421," ",G421))</f>
        <v/>
      </c>
      <c r="AE421" s="37" t="str">
        <f aca="false">IF(K421=1,CONCATENATE(N421," ",1),"")</f>
        <v/>
      </c>
    </row>
    <row r="422" customFormat="false" ht="32.25" hidden="false" customHeight="true" outlineLevel="0" collapsed="false">
      <c r="A422" s="21" t="str">
        <f aca="false">IF(J422="","",J422)</f>
        <v/>
      </c>
      <c r="B422" s="69"/>
      <c r="C422" s="44" t="s">
        <v>1558</v>
      </c>
      <c r="D422" s="42" t="s">
        <v>1559</v>
      </c>
      <c r="E422" s="42"/>
      <c r="F422" s="68"/>
      <c r="G422" s="42"/>
      <c r="H422" s="42"/>
      <c r="J422" s="20" t="str">
        <f aca="false">IF(AND(K422="",L422="",N422=""),"",IF(OR(K422=1,L422=1),"ERRORI / ANOMALIE","OK"))</f>
        <v/>
      </c>
      <c r="K422" s="20" t="str">
        <f aca="false">IF(N422="","",IF(SUM(Q422:AA422)&gt;0,1,""))</f>
        <v/>
      </c>
      <c r="L422" s="20" t="str">
        <f aca="false">IF(N422="","",IF(_xlfn.IFNA(VLOOKUP(CONCATENATE(N422," ",1),Lotti!AS$7:AT$601,2,0),1)=1,"",1))</f>
        <v/>
      </c>
      <c r="N422" s="36" t="str">
        <f aca="false">TRIM(B422)</f>
        <v/>
      </c>
      <c r="O422" s="36"/>
      <c r="P422" s="36" t="str">
        <f aca="false">IF(K422="","",1)</f>
        <v/>
      </c>
      <c r="Q422" s="36" t="str">
        <f aca="false">IF(N422="","",_xlfn.IFNA(VLOOKUP(N422,Lotti!C$7:D$1000,2,0),1))</f>
        <v/>
      </c>
      <c r="S422" s="36" t="str">
        <f aca="false">IF(N422="","",IF(OR(AND(E422="",LEN(TRIM(D422))&lt;&gt;11,LEN(TRIM(D422))&lt;&gt;16),AND(D422="",E422=""),AND(D422&lt;&gt;"",E422&lt;&gt;"")),1,""))</f>
        <v/>
      </c>
      <c r="U422" s="36" t="str">
        <f aca="false">IF(N422="","",IF(C422="",1,""))</f>
        <v/>
      </c>
      <c r="V422" s="36" t="str">
        <f aca="false">IF(N422="","",_xlfn.IFNA(VLOOKUP(F422,TabelleFisse!$B$33:$C$34,2,0),1))</f>
        <v/>
      </c>
      <c r="W422" s="36" t="str">
        <f aca="false">IF(N422="","",_xlfn.IFNA(IF(VLOOKUP(CONCATENATE(N422," SI"),AC$10:AC$1203,1,0)=CONCATENATE(N422," SI"),"",1),1))</f>
        <v/>
      </c>
      <c r="Y422" s="36" t="str">
        <f aca="false">IF(OR(N422="",G422=""),"",_xlfn.IFNA(VLOOKUP(H422,TabelleFisse!$B$25:$C$29,2,0),1))</f>
        <v/>
      </c>
      <c r="Z422" s="36" t="str">
        <f aca="false">IF(AND(G422="",H422&lt;&gt;""),1,"")</f>
        <v/>
      </c>
      <c r="AA422" s="36" t="str">
        <f aca="false">IF(N422="","",IF(COUNTIF(AD$10:AD$1203,AD422)=1,1,""))</f>
        <v/>
      </c>
      <c r="AC422" s="37" t="str">
        <f aca="false">IF(N422="","",CONCATENATE(N422," ",F422))</f>
        <v/>
      </c>
      <c r="AD422" s="37" t="str">
        <f aca="false">IF(OR(N422="",CONCATENATE(G422,H422)=""),"",CONCATENATE(N422," ",G422))</f>
        <v/>
      </c>
      <c r="AE422" s="37" t="str">
        <f aca="false">IF(K422=1,CONCATENATE(N422," ",1),"")</f>
        <v/>
      </c>
    </row>
    <row r="423" customFormat="false" ht="32.25" hidden="false" customHeight="true" outlineLevel="0" collapsed="false">
      <c r="A423" s="21" t="str">
        <f aca="false">IF(J423="","",J423)</f>
        <v/>
      </c>
      <c r="B423" s="69"/>
      <c r="C423" s="44" t="s">
        <v>1561</v>
      </c>
      <c r="D423" s="42" t="s">
        <v>1562</v>
      </c>
      <c r="E423" s="42"/>
      <c r="F423" s="68"/>
      <c r="G423" s="42"/>
      <c r="H423" s="42"/>
      <c r="J423" s="20" t="str">
        <f aca="false">IF(AND(K423="",L423="",N423=""),"",IF(OR(K423=1,L423=1),"ERRORI / ANOMALIE","OK"))</f>
        <v/>
      </c>
      <c r="K423" s="20" t="str">
        <f aca="false">IF(N423="","",IF(SUM(Q423:AA423)&gt;0,1,""))</f>
        <v/>
      </c>
      <c r="L423" s="20" t="str">
        <f aca="false">IF(N423="","",IF(_xlfn.IFNA(VLOOKUP(CONCATENATE(N423," ",1),Lotti!AS$7:AT$601,2,0),1)=1,"",1))</f>
        <v/>
      </c>
      <c r="N423" s="36" t="str">
        <f aca="false">TRIM(B423)</f>
        <v/>
      </c>
      <c r="O423" s="36"/>
      <c r="P423" s="36" t="str">
        <f aca="false">IF(K423="","",1)</f>
        <v/>
      </c>
      <c r="Q423" s="36" t="str">
        <f aca="false">IF(N423="","",_xlfn.IFNA(VLOOKUP(N423,Lotti!C$7:D$1000,2,0),1))</f>
        <v/>
      </c>
      <c r="S423" s="36" t="str">
        <f aca="false">IF(N423="","",IF(OR(AND(E423="",LEN(TRIM(D423))&lt;&gt;11,LEN(TRIM(D423))&lt;&gt;16),AND(D423="",E423=""),AND(D423&lt;&gt;"",E423&lt;&gt;"")),1,""))</f>
        <v/>
      </c>
      <c r="U423" s="36" t="str">
        <f aca="false">IF(N423="","",IF(C423="",1,""))</f>
        <v/>
      </c>
      <c r="V423" s="36" t="str">
        <f aca="false">IF(N423="","",_xlfn.IFNA(VLOOKUP(F423,TabelleFisse!$B$33:$C$34,2,0),1))</f>
        <v/>
      </c>
      <c r="W423" s="36" t="str">
        <f aca="false">IF(N423="","",_xlfn.IFNA(IF(VLOOKUP(CONCATENATE(N423," SI"),AC$10:AC$1203,1,0)=CONCATENATE(N423," SI"),"",1),1))</f>
        <v/>
      </c>
      <c r="Y423" s="36" t="str">
        <f aca="false">IF(OR(N423="",G423=""),"",_xlfn.IFNA(VLOOKUP(H423,TabelleFisse!$B$25:$C$29,2,0),1))</f>
        <v/>
      </c>
      <c r="Z423" s="36" t="str">
        <f aca="false">IF(AND(G423="",H423&lt;&gt;""),1,"")</f>
        <v/>
      </c>
      <c r="AA423" s="36" t="str">
        <f aca="false">IF(N423="","",IF(COUNTIF(AD$10:AD$1203,AD423)=1,1,""))</f>
        <v/>
      </c>
      <c r="AC423" s="37" t="str">
        <f aca="false">IF(N423="","",CONCATENATE(N423," ",F423))</f>
        <v/>
      </c>
      <c r="AD423" s="37" t="str">
        <f aca="false">IF(OR(N423="",CONCATENATE(G423,H423)=""),"",CONCATENATE(N423," ",G423))</f>
        <v/>
      </c>
      <c r="AE423" s="37" t="str">
        <f aca="false">IF(K423=1,CONCATENATE(N423," ",1),"")</f>
        <v/>
      </c>
    </row>
    <row r="424" customFormat="false" ht="32.25" hidden="false" customHeight="true" outlineLevel="0" collapsed="false">
      <c r="A424" s="21" t="str">
        <f aca="false">IF(J424="","",J424)</f>
        <v/>
      </c>
      <c r="B424" s="69"/>
      <c r="C424" s="44" t="s">
        <v>1564</v>
      </c>
      <c r="D424" s="42" t="s">
        <v>1565</v>
      </c>
      <c r="E424" s="42"/>
      <c r="F424" s="68"/>
      <c r="G424" s="42"/>
      <c r="H424" s="42"/>
      <c r="J424" s="20" t="str">
        <f aca="false">IF(AND(K424="",L424="",N424=""),"",IF(OR(K424=1,L424=1),"ERRORI / ANOMALIE","OK"))</f>
        <v/>
      </c>
      <c r="K424" s="20" t="str">
        <f aca="false">IF(N424="","",IF(SUM(Q424:AA424)&gt;0,1,""))</f>
        <v/>
      </c>
      <c r="L424" s="20" t="str">
        <f aca="false">IF(N424="","",IF(_xlfn.IFNA(VLOOKUP(CONCATENATE(N424," ",1),Lotti!AS$7:AT$601,2,0),1)=1,"",1))</f>
        <v/>
      </c>
      <c r="N424" s="36" t="str">
        <f aca="false">TRIM(B424)</f>
        <v/>
      </c>
      <c r="O424" s="36"/>
      <c r="P424" s="36" t="str">
        <f aca="false">IF(K424="","",1)</f>
        <v/>
      </c>
      <c r="Q424" s="36" t="str">
        <f aca="false">IF(N424="","",_xlfn.IFNA(VLOOKUP(N424,Lotti!C$7:D$1000,2,0),1))</f>
        <v/>
      </c>
      <c r="S424" s="36" t="str">
        <f aca="false">IF(N424="","",IF(OR(AND(E424="",LEN(TRIM(D424))&lt;&gt;11,LEN(TRIM(D424))&lt;&gt;16),AND(D424="",E424=""),AND(D424&lt;&gt;"",E424&lt;&gt;"")),1,""))</f>
        <v/>
      </c>
      <c r="U424" s="36" t="str">
        <f aca="false">IF(N424="","",IF(C424="",1,""))</f>
        <v/>
      </c>
      <c r="V424" s="36" t="str">
        <f aca="false">IF(N424="","",_xlfn.IFNA(VLOOKUP(F424,TabelleFisse!$B$33:$C$34,2,0),1))</f>
        <v/>
      </c>
      <c r="W424" s="36" t="str">
        <f aca="false">IF(N424="","",_xlfn.IFNA(IF(VLOOKUP(CONCATENATE(N424," SI"),AC$10:AC$1203,1,0)=CONCATENATE(N424," SI"),"",1),1))</f>
        <v/>
      </c>
      <c r="Y424" s="36" t="str">
        <f aca="false">IF(OR(N424="",G424=""),"",_xlfn.IFNA(VLOOKUP(H424,TabelleFisse!$B$25:$C$29,2,0),1))</f>
        <v/>
      </c>
      <c r="Z424" s="36" t="str">
        <f aca="false">IF(AND(G424="",H424&lt;&gt;""),1,"")</f>
        <v/>
      </c>
      <c r="AA424" s="36" t="str">
        <f aca="false">IF(N424="","",IF(COUNTIF(AD$10:AD$1203,AD424)=1,1,""))</f>
        <v/>
      </c>
      <c r="AC424" s="37" t="str">
        <f aca="false">IF(N424="","",CONCATENATE(N424," ",F424))</f>
        <v/>
      </c>
      <c r="AD424" s="37" t="str">
        <f aca="false">IF(OR(N424="",CONCATENATE(G424,H424)=""),"",CONCATENATE(N424," ",G424))</f>
        <v/>
      </c>
      <c r="AE424" s="37" t="str">
        <f aca="false">IF(K424=1,CONCATENATE(N424," ",1),"")</f>
        <v/>
      </c>
    </row>
    <row r="425" customFormat="false" ht="32.25" hidden="false" customHeight="true" outlineLevel="0" collapsed="false">
      <c r="A425" s="21" t="str">
        <f aca="false">IF(J425="","",J425)</f>
        <v/>
      </c>
      <c r="B425" s="69"/>
      <c r="C425" s="44" t="s">
        <v>1567</v>
      </c>
      <c r="D425" s="42" t="s">
        <v>1568</v>
      </c>
      <c r="E425" s="42"/>
      <c r="F425" s="68"/>
      <c r="G425" s="42"/>
      <c r="H425" s="42"/>
      <c r="J425" s="20" t="str">
        <f aca="false">IF(AND(K425="",L425="",N425=""),"",IF(OR(K425=1,L425=1),"ERRORI / ANOMALIE","OK"))</f>
        <v/>
      </c>
      <c r="K425" s="20" t="str">
        <f aca="false">IF(N425="","",IF(SUM(Q425:AA425)&gt;0,1,""))</f>
        <v/>
      </c>
      <c r="L425" s="20" t="str">
        <f aca="false">IF(N425="","",IF(_xlfn.IFNA(VLOOKUP(CONCATENATE(N425," ",1),Lotti!AS$7:AT$601,2,0),1)=1,"",1))</f>
        <v/>
      </c>
      <c r="N425" s="36" t="str">
        <f aca="false">TRIM(B425)</f>
        <v/>
      </c>
      <c r="O425" s="36"/>
      <c r="P425" s="36" t="str">
        <f aca="false">IF(K425="","",1)</f>
        <v/>
      </c>
      <c r="Q425" s="36" t="str">
        <f aca="false">IF(N425="","",_xlfn.IFNA(VLOOKUP(N425,Lotti!C$7:D$1000,2,0),1))</f>
        <v/>
      </c>
      <c r="S425" s="36" t="str">
        <f aca="false">IF(N425="","",IF(OR(AND(E425="",LEN(TRIM(D425))&lt;&gt;11,LEN(TRIM(D425))&lt;&gt;16),AND(D425="",E425=""),AND(D425&lt;&gt;"",E425&lt;&gt;"")),1,""))</f>
        <v/>
      </c>
      <c r="U425" s="36" t="str">
        <f aca="false">IF(N425="","",IF(C425="",1,""))</f>
        <v/>
      </c>
      <c r="V425" s="36" t="str">
        <f aca="false">IF(N425="","",_xlfn.IFNA(VLOOKUP(F425,TabelleFisse!$B$33:$C$34,2,0),1))</f>
        <v/>
      </c>
      <c r="W425" s="36" t="str">
        <f aca="false">IF(N425="","",_xlfn.IFNA(IF(VLOOKUP(CONCATENATE(N425," SI"),AC$10:AC$1203,1,0)=CONCATENATE(N425," SI"),"",1),1))</f>
        <v/>
      </c>
      <c r="Y425" s="36" t="str">
        <f aca="false">IF(OR(N425="",G425=""),"",_xlfn.IFNA(VLOOKUP(H425,TabelleFisse!$B$25:$C$29,2,0),1))</f>
        <v/>
      </c>
      <c r="Z425" s="36" t="str">
        <f aca="false">IF(AND(G425="",H425&lt;&gt;""),1,"")</f>
        <v/>
      </c>
      <c r="AA425" s="36" t="str">
        <f aca="false">IF(N425="","",IF(COUNTIF(AD$10:AD$1203,AD425)=1,1,""))</f>
        <v/>
      </c>
      <c r="AC425" s="37" t="str">
        <f aca="false">IF(N425="","",CONCATENATE(N425," ",F425))</f>
        <v/>
      </c>
      <c r="AD425" s="37" t="str">
        <f aca="false">IF(OR(N425="",CONCATENATE(G425,H425)=""),"",CONCATENATE(N425," ",G425))</f>
        <v/>
      </c>
      <c r="AE425" s="37" t="str">
        <f aca="false">IF(K425=1,CONCATENATE(N425," ",1),"")</f>
        <v/>
      </c>
    </row>
    <row r="426" customFormat="false" ht="32.25" hidden="false" customHeight="true" outlineLevel="0" collapsed="false">
      <c r="A426" s="21" t="str">
        <f aca="false">IF(J426="","",J426)</f>
        <v/>
      </c>
      <c r="B426" s="69"/>
      <c r="C426" s="44" t="s">
        <v>1570</v>
      </c>
      <c r="D426" s="42" t="s">
        <v>1571</v>
      </c>
      <c r="E426" s="42"/>
      <c r="F426" s="68"/>
      <c r="G426" s="42"/>
      <c r="H426" s="42"/>
      <c r="J426" s="20" t="str">
        <f aca="false">IF(AND(K426="",L426="",N426=""),"",IF(OR(K426=1,L426=1),"ERRORI / ANOMALIE","OK"))</f>
        <v/>
      </c>
      <c r="K426" s="20" t="str">
        <f aca="false">IF(N426="","",IF(SUM(Q426:AA426)&gt;0,1,""))</f>
        <v/>
      </c>
      <c r="L426" s="20" t="str">
        <f aca="false">IF(N426="","",IF(_xlfn.IFNA(VLOOKUP(CONCATENATE(N426," ",1),Lotti!AS$7:AT$601,2,0),1)=1,"",1))</f>
        <v/>
      </c>
      <c r="N426" s="36" t="str">
        <f aca="false">TRIM(B426)</f>
        <v/>
      </c>
      <c r="O426" s="36"/>
      <c r="P426" s="36" t="str">
        <f aca="false">IF(K426="","",1)</f>
        <v/>
      </c>
      <c r="Q426" s="36" t="str">
        <f aca="false">IF(N426="","",_xlfn.IFNA(VLOOKUP(N426,Lotti!C$7:D$1000,2,0),1))</f>
        <v/>
      </c>
      <c r="S426" s="36" t="str">
        <f aca="false">IF(N426="","",IF(OR(AND(E426="",LEN(TRIM(D426))&lt;&gt;11,LEN(TRIM(D426))&lt;&gt;16),AND(D426="",E426=""),AND(D426&lt;&gt;"",E426&lt;&gt;"")),1,""))</f>
        <v/>
      </c>
      <c r="U426" s="36" t="str">
        <f aca="false">IF(N426="","",IF(C426="",1,""))</f>
        <v/>
      </c>
      <c r="V426" s="36" t="str">
        <f aca="false">IF(N426="","",_xlfn.IFNA(VLOOKUP(F426,TabelleFisse!$B$33:$C$34,2,0),1))</f>
        <v/>
      </c>
      <c r="W426" s="36" t="str">
        <f aca="false">IF(N426="","",_xlfn.IFNA(IF(VLOOKUP(CONCATENATE(N426," SI"),AC$10:AC$1203,1,0)=CONCATENATE(N426," SI"),"",1),1))</f>
        <v/>
      </c>
      <c r="Y426" s="36" t="str">
        <f aca="false">IF(OR(N426="",G426=""),"",_xlfn.IFNA(VLOOKUP(H426,TabelleFisse!$B$25:$C$29,2,0),1))</f>
        <v/>
      </c>
      <c r="Z426" s="36" t="str">
        <f aca="false">IF(AND(G426="",H426&lt;&gt;""),1,"")</f>
        <v/>
      </c>
      <c r="AA426" s="36" t="str">
        <f aca="false">IF(N426="","",IF(COUNTIF(AD$10:AD$1203,AD426)=1,1,""))</f>
        <v/>
      </c>
      <c r="AC426" s="37" t="str">
        <f aca="false">IF(N426="","",CONCATENATE(N426," ",F426))</f>
        <v/>
      </c>
      <c r="AD426" s="37" t="str">
        <f aca="false">IF(OR(N426="",CONCATENATE(G426,H426)=""),"",CONCATENATE(N426," ",G426))</f>
        <v/>
      </c>
      <c r="AE426" s="37" t="str">
        <f aca="false">IF(K426=1,CONCATENATE(N426," ",1),"")</f>
        <v/>
      </c>
    </row>
    <row r="427" customFormat="false" ht="32.25" hidden="false" customHeight="true" outlineLevel="0" collapsed="false">
      <c r="A427" s="21" t="str">
        <f aca="false">IF(J427="","",J427)</f>
        <v/>
      </c>
      <c r="B427" s="69"/>
      <c r="C427" s="44" t="s">
        <v>1573</v>
      </c>
      <c r="D427" s="42" t="s">
        <v>1574</v>
      </c>
      <c r="E427" s="42"/>
      <c r="F427" s="68"/>
      <c r="G427" s="42"/>
      <c r="H427" s="42"/>
      <c r="J427" s="20" t="str">
        <f aca="false">IF(AND(K427="",L427="",N427=""),"",IF(OR(K427=1,L427=1),"ERRORI / ANOMALIE","OK"))</f>
        <v/>
      </c>
      <c r="K427" s="20" t="str">
        <f aca="false">IF(N427="","",IF(SUM(Q427:AA427)&gt;0,1,""))</f>
        <v/>
      </c>
      <c r="L427" s="20" t="str">
        <f aca="false">IF(N427="","",IF(_xlfn.IFNA(VLOOKUP(CONCATENATE(N427," ",1),Lotti!AS$7:AT$601,2,0),1)=1,"",1))</f>
        <v/>
      </c>
      <c r="N427" s="36" t="str">
        <f aca="false">TRIM(B427)</f>
        <v/>
      </c>
      <c r="O427" s="36"/>
      <c r="P427" s="36" t="str">
        <f aca="false">IF(K427="","",1)</f>
        <v/>
      </c>
      <c r="Q427" s="36" t="str">
        <f aca="false">IF(N427="","",_xlfn.IFNA(VLOOKUP(N427,Lotti!C$7:D$1000,2,0),1))</f>
        <v/>
      </c>
      <c r="S427" s="36" t="str">
        <f aca="false">IF(N427="","",IF(OR(AND(E427="",LEN(TRIM(D427))&lt;&gt;11,LEN(TRIM(D427))&lt;&gt;16),AND(D427="",E427=""),AND(D427&lt;&gt;"",E427&lt;&gt;"")),1,""))</f>
        <v/>
      </c>
      <c r="U427" s="36" t="str">
        <f aca="false">IF(N427="","",IF(C427="",1,""))</f>
        <v/>
      </c>
      <c r="V427" s="36" t="str">
        <f aca="false">IF(N427="","",_xlfn.IFNA(VLOOKUP(F427,TabelleFisse!$B$33:$C$34,2,0),1))</f>
        <v/>
      </c>
      <c r="W427" s="36" t="str">
        <f aca="false">IF(N427="","",_xlfn.IFNA(IF(VLOOKUP(CONCATENATE(N427," SI"),AC$10:AC$1203,1,0)=CONCATENATE(N427," SI"),"",1),1))</f>
        <v/>
      </c>
      <c r="Y427" s="36" t="str">
        <f aca="false">IF(OR(N427="",G427=""),"",_xlfn.IFNA(VLOOKUP(H427,TabelleFisse!$B$25:$C$29,2,0),1))</f>
        <v/>
      </c>
      <c r="Z427" s="36" t="str">
        <f aca="false">IF(AND(G427="",H427&lt;&gt;""),1,"")</f>
        <v/>
      </c>
      <c r="AA427" s="36" t="str">
        <f aca="false">IF(N427="","",IF(COUNTIF(AD$10:AD$1203,AD427)=1,1,""))</f>
        <v/>
      </c>
      <c r="AC427" s="37" t="str">
        <f aca="false">IF(N427="","",CONCATENATE(N427," ",F427))</f>
        <v/>
      </c>
      <c r="AD427" s="37" t="str">
        <f aca="false">IF(OR(N427="",CONCATENATE(G427,H427)=""),"",CONCATENATE(N427," ",G427))</f>
        <v/>
      </c>
      <c r="AE427" s="37" t="str">
        <f aca="false">IF(K427=1,CONCATENATE(N427," ",1),"")</f>
        <v/>
      </c>
    </row>
    <row r="428" customFormat="false" ht="32.25" hidden="false" customHeight="true" outlineLevel="0" collapsed="false">
      <c r="A428" s="21" t="str">
        <f aca="false">IF(J428="","",J428)</f>
        <v/>
      </c>
      <c r="B428" s="69"/>
      <c r="C428" s="44" t="s">
        <v>1364</v>
      </c>
      <c r="D428" s="42" t="s">
        <v>1365</v>
      </c>
      <c r="E428" s="42"/>
      <c r="F428" s="68"/>
      <c r="G428" s="42"/>
      <c r="H428" s="42"/>
      <c r="J428" s="20" t="str">
        <f aca="false">IF(AND(K428="",L428="",N428=""),"",IF(OR(K428=1,L428=1),"ERRORI / ANOMALIE","OK"))</f>
        <v/>
      </c>
      <c r="K428" s="20" t="str">
        <f aca="false">IF(N428="","",IF(SUM(Q428:AA428)&gt;0,1,""))</f>
        <v/>
      </c>
      <c r="L428" s="20" t="str">
        <f aca="false">IF(N428="","",IF(_xlfn.IFNA(VLOOKUP(CONCATENATE(N428," ",1),Lotti!AS$7:AT$601,2,0),1)=1,"",1))</f>
        <v/>
      </c>
      <c r="N428" s="36" t="str">
        <f aca="false">TRIM(B428)</f>
        <v/>
      </c>
      <c r="O428" s="36"/>
      <c r="P428" s="36" t="str">
        <f aca="false">IF(K428="","",1)</f>
        <v/>
      </c>
      <c r="Q428" s="36" t="str">
        <f aca="false">IF(N428="","",_xlfn.IFNA(VLOOKUP(N428,Lotti!C$7:D$1000,2,0),1))</f>
        <v/>
      </c>
      <c r="S428" s="36" t="str">
        <f aca="false">IF(N428="","",IF(OR(AND(E428="",LEN(TRIM(D428))&lt;&gt;11,LEN(TRIM(D428))&lt;&gt;16),AND(D428="",E428=""),AND(D428&lt;&gt;"",E428&lt;&gt;"")),1,""))</f>
        <v/>
      </c>
      <c r="U428" s="36" t="str">
        <f aca="false">IF(N428="","",IF(C428="",1,""))</f>
        <v/>
      </c>
      <c r="V428" s="36" t="str">
        <f aca="false">IF(N428="","",_xlfn.IFNA(VLOOKUP(F428,TabelleFisse!$B$33:$C$34,2,0),1))</f>
        <v/>
      </c>
      <c r="W428" s="36" t="str">
        <f aca="false">IF(N428="","",_xlfn.IFNA(IF(VLOOKUP(CONCATENATE(N428," SI"),AC$10:AC$1203,1,0)=CONCATENATE(N428," SI"),"",1),1))</f>
        <v/>
      </c>
      <c r="Y428" s="36" t="str">
        <f aca="false">IF(OR(N428="",G428=""),"",_xlfn.IFNA(VLOOKUP(H428,TabelleFisse!$B$25:$C$29,2,0),1))</f>
        <v/>
      </c>
      <c r="Z428" s="36" t="str">
        <f aca="false">IF(AND(G428="",H428&lt;&gt;""),1,"")</f>
        <v/>
      </c>
      <c r="AA428" s="36" t="str">
        <f aca="false">IF(N428="","",IF(COUNTIF(AD$10:AD$1203,AD428)=1,1,""))</f>
        <v/>
      </c>
      <c r="AC428" s="37" t="str">
        <f aca="false">IF(N428="","",CONCATENATE(N428," ",F428))</f>
        <v/>
      </c>
      <c r="AD428" s="37" t="str">
        <f aca="false">IF(OR(N428="",CONCATENATE(G428,H428)=""),"",CONCATENATE(N428," ",G428))</f>
        <v/>
      </c>
      <c r="AE428" s="37" t="str">
        <f aca="false">IF(K428=1,CONCATENATE(N428," ",1),"")</f>
        <v/>
      </c>
    </row>
    <row r="429" customFormat="false" ht="32.25" hidden="false" customHeight="true" outlineLevel="0" collapsed="false">
      <c r="A429" s="21" t="str">
        <f aca="false">IF(J429="","",J429)</f>
        <v/>
      </c>
      <c r="B429" s="69"/>
      <c r="C429" s="44" t="s">
        <v>1244</v>
      </c>
      <c r="D429" s="42" t="s">
        <v>1245</v>
      </c>
      <c r="E429" s="42"/>
      <c r="F429" s="68"/>
      <c r="G429" s="42"/>
      <c r="H429" s="42"/>
      <c r="J429" s="20" t="str">
        <f aca="false">IF(AND(K429="",L429="",N429=""),"",IF(OR(K429=1,L429=1),"ERRORI / ANOMALIE","OK"))</f>
        <v/>
      </c>
      <c r="K429" s="20" t="str">
        <f aca="false">IF(N429="","",IF(SUM(Q429:AA429)&gt;0,1,""))</f>
        <v/>
      </c>
      <c r="L429" s="20" t="str">
        <f aca="false">IF(N429="","",IF(_xlfn.IFNA(VLOOKUP(CONCATENATE(N429," ",1),Lotti!AS$7:AT$601,2,0),1)=1,"",1))</f>
        <v/>
      </c>
      <c r="N429" s="36" t="str">
        <f aca="false">TRIM(B429)</f>
        <v/>
      </c>
      <c r="O429" s="36"/>
      <c r="P429" s="36" t="str">
        <f aca="false">IF(K429="","",1)</f>
        <v/>
      </c>
      <c r="Q429" s="36" t="str">
        <f aca="false">IF(N429="","",_xlfn.IFNA(VLOOKUP(N429,Lotti!C$7:D$1000,2,0),1))</f>
        <v/>
      </c>
      <c r="S429" s="36" t="str">
        <f aca="false">IF(N429="","",IF(OR(AND(E429="",LEN(TRIM(D429))&lt;&gt;11,LEN(TRIM(D429))&lt;&gt;16),AND(D429="",E429=""),AND(D429&lt;&gt;"",E429&lt;&gt;"")),1,""))</f>
        <v/>
      </c>
      <c r="U429" s="36" t="str">
        <f aca="false">IF(N429="","",IF(C429="",1,""))</f>
        <v/>
      </c>
      <c r="V429" s="36" t="str">
        <f aca="false">IF(N429="","",_xlfn.IFNA(VLOOKUP(F429,TabelleFisse!$B$33:$C$34,2,0),1))</f>
        <v/>
      </c>
      <c r="W429" s="36" t="str">
        <f aca="false">IF(N429="","",_xlfn.IFNA(IF(VLOOKUP(CONCATENATE(N429," SI"),AC$10:AC$1203,1,0)=CONCATENATE(N429," SI"),"",1),1))</f>
        <v/>
      </c>
      <c r="Y429" s="36" t="str">
        <f aca="false">IF(OR(N429="",G429=""),"",_xlfn.IFNA(VLOOKUP(H429,TabelleFisse!$B$25:$C$29,2,0),1))</f>
        <v/>
      </c>
      <c r="Z429" s="36" t="str">
        <f aca="false">IF(AND(G429="",H429&lt;&gt;""),1,"")</f>
        <v/>
      </c>
      <c r="AA429" s="36" t="str">
        <f aca="false">IF(N429="","",IF(COUNTIF(AD$10:AD$1203,AD429)=1,1,""))</f>
        <v/>
      </c>
      <c r="AC429" s="37" t="str">
        <f aca="false">IF(N429="","",CONCATENATE(N429," ",F429))</f>
        <v/>
      </c>
      <c r="AD429" s="37" t="str">
        <f aca="false">IF(OR(N429="",CONCATENATE(G429,H429)=""),"",CONCATENATE(N429," ",G429))</f>
        <v/>
      </c>
      <c r="AE429" s="37" t="str">
        <f aca="false">IF(K429=1,CONCATENATE(N429," ",1),"")</f>
        <v/>
      </c>
    </row>
    <row r="430" customFormat="false" ht="32.25" hidden="false" customHeight="true" outlineLevel="0" collapsed="false">
      <c r="A430" s="21" t="str">
        <f aca="false">IF(J430="","",J430)</f>
        <v/>
      </c>
      <c r="B430" s="69"/>
      <c r="C430" s="44" t="s">
        <v>1319</v>
      </c>
      <c r="D430" s="42" t="s">
        <v>1320</v>
      </c>
      <c r="E430" s="42"/>
      <c r="F430" s="68"/>
      <c r="G430" s="42"/>
      <c r="H430" s="42"/>
      <c r="J430" s="20" t="str">
        <f aca="false">IF(AND(K430="",L430="",N430=""),"",IF(OR(K430=1,L430=1),"ERRORI / ANOMALIE","OK"))</f>
        <v/>
      </c>
      <c r="K430" s="20" t="str">
        <f aca="false">IF(N430="","",IF(SUM(Q430:AA430)&gt;0,1,""))</f>
        <v/>
      </c>
      <c r="L430" s="20" t="str">
        <f aca="false">IF(N430="","",IF(_xlfn.IFNA(VLOOKUP(CONCATENATE(N430," ",1),Lotti!AS$7:AT$601,2,0),1)=1,"",1))</f>
        <v/>
      </c>
      <c r="N430" s="36" t="str">
        <f aca="false">TRIM(B430)</f>
        <v/>
      </c>
      <c r="O430" s="36"/>
      <c r="P430" s="36" t="str">
        <f aca="false">IF(K430="","",1)</f>
        <v/>
      </c>
      <c r="Q430" s="36" t="str">
        <f aca="false">IF(N430="","",_xlfn.IFNA(VLOOKUP(N430,Lotti!C$7:D$1000,2,0),1))</f>
        <v/>
      </c>
      <c r="S430" s="36" t="str">
        <f aca="false">IF(N430="","",IF(OR(AND(E430="",LEN(TRIM(D430))&lt;&gt;11,LEN(TRIM(D430))&lt;&gt;16),AND(D430="",E430=""),AND(D430&lt;&gt;"",E430&lt;&gt;"")),1,""))</f>
        <v/>
      </c>
      <c r="U430" s="36" t="str">
        <f aca="false">IF(N430="","",IF(C430="",1,""))</f>
        <v/>
      </c>
      <c r="V430" s="36" t="str">
        <f aca="false">IF(N430="","",_xlfn.IFNA(VLOOKUP(F430,TabelleFisse!$B$33:$C$34,2,0),1))</f>
        <v/>
      </c>
      <c r="W430" s="36" t="str">
        <f aca="false">IF(N430="","",_xlfn.IFNA(IF(VLOOKUP(CONCATENATE(N430," SI"),AC$10:AC$1203,1,0)=CONCATENATE(N430," SI"),"",1),1))</f>
        <v/>
      </c>
      <c r="Y430" s="36" t="str">
        <f aca="false">IF(OR(N430="",G430=""),"",_xlfn.IFNA(VLOOKUP(H430,TabelleFisse!$B$25:$C$29,2,0),1))</f>
        <v/>
      </c>
      <c r="Z430" s="36" t="str">
        <f aca="false">IF(AND(G430="",H430&lt;&gt;""),1,"")</f>
        <v/>
      </c>
      <c r="AA430" s="36" t="str">
        <f aca="false">IF(N430="","",IF(COUNTIF(AD$10:AD$1203,AD430)=1,1,""))</f>
        <v/>
      </c>
      <c r="AC430" s="37" t="str">
        <f aca="false">IF(N430="","",CONCATENATE(N430," ",F430))</f>
        <v/>
      </c>
      <c r="AD430" s="37" t="str">
        <f aca="false">IF(OR(N430="",CONCATENATE(G430,H430)=""),"",CONCATENATE(N430," ",G430))</f>
        <v/>
      </c>
      <c r="AE430" s="37" t="str">
        <f aca="false">IF(K430=1,CONCATENATE(N430," ",1),"")</f>
        <v/>
      </c>
    </row>
    <row r="431" customFormat="false" ht="32.25" hidden="false" customHeight="true" outlineLevel="0" collapsed="false">
      <c r="A431" s="21" t="str">
        <f aca="false">IF(J431="","",J431)</f>
        <v/>
      </c>
      <c r="B431" s="69"/>
      <c r="C431" s="44" t="s">
        <v>1241</v>
      </c>
      <c r="D431" s="42" t="s">
        <v>1242</v>
      </c>
      <c r="E431" s="42"/>
      <c r="F431" s="68"/>
      <c r="G431" s="42"/>
      <c r="H431" s="42"/>
      <c r="J431" s="20" t="str">
        <f aca="false">IF(AND(K431="",L431="",N431=""),"",IF(OR(K431=1,L431=1),"ERRORI / ANOMALIE","OK"))</f>
        <v/>
      </c>
      <c r="K431" s="20" t="str">
        <f aca="false">IF(N431="","",IF(SUM(Q431:AA431)&gt;0,1,""))</f>
        <v/>
      </c>
      <c r="L431" s="20" t="str">
        <f aca="false">IF(N431="","",IF(_xlfn.IFNA(VLOOKUP(CONCATENATE(N431," ",1),Lotti!AS$7:AT$601,2,0),1)=1,"",1))</f>
        <v/>
      </c>
      <c r="N431" s="36" t="str">
        <f aca="false">TRIM(B431)</f>
        <v/>
      </c>
      <c r="O431" s="36"/>
      <c r="P431" s="36" t="str">
        <f aca="false">IF(K431="","",1)</f>
        <v/>
      </c>
      <c r="Q431" s="36" t="str">
        <f aca="false">IF(N431="","",_xlfn.IFNA(VLOOKUP(N431,Lotti!C$7:D$1000,2,0),1))</f>
        <v/>
      </c>
      <c r="S431" s="36" t="str">
        <f aca="false">IF(N431="","",IF(OR(AND(E431="",LEN(TRIM(D431))&lt;&gt;11,LEN(TRIM(D431))&lt;&gt;16),AND(D431="",E431=""),AND(D431&lt;&gt;"",E431&lt;&gt;"")),1,""))</f>
        <v/>
      </c>
      <c r="U431" s="36" t="str">
        <f aca="false">IF(N431="","",IF(C431="",1,""))</f>
        <v/>
      </c>
      <c r="V431" s="36" t="str">
        <f aca="false">IF(N431="","",_xlfn.IFNA(VLOOKUP(F431,TabelleFisse!$B$33:$C$34,2,0),1))</f>
        <v/>
      </c>
      <c r="W431" s="36" t="str">
        <f aca="false">IF(N431="","",_xlfn.IFNA(IF(VLOOKUP(CONCATENATE(N431," SI"),AC$10:AC$1203,1,0)=CONCATENATE(N431," SI"),"",1),1))</f>
        <v/>
      </c>
      <c r="Y431" s="36" t="str">
        <f aca="false">IF(OR(N431="",G431=""),"",_xlfn.IFNA(VLOOKUP(H431,TabelleFisse!$B$25:$C$29,2,0),1))</f>
        <v/>
      </c>
      <c r="Z431" s="36" t="str">
        <f aca="false">IF(AND(G431="",H431&lt;&gt;""),1,"")</f>
        <v/>
      </c>
      <c r="AA431" s="36" t="str">
        <f aca="false">IF(N431="","",IF(COUNTIF(AD$10:AD$1203,AD431)=1,1,""))</f>
        <v/>
      </c>
      <c r="AC431" s="37" t="str">
        <f aca="false">IF(N431="","",CONCATENATE(N431," ",F431))</f>
        <v/>
      </c>
      <c r="AD431" s="37" t="str">
        <f aca="false">IF(OR(N431="",CONCATENATE(G431,H431)=""),"",CONCATENATE(N431," ",G431))</f>
        <v/>
      </c>
      <c r="AE431" s="37" t="str">
        <f aca="false">IF(K431=1,CONCATENATE(N431," ",1),"")</f>
        <v/>
      </c>
    </row>
    <row r="432" customFormat="false" ht="32.25" hidden="false" customHeight="true" outlineLevel="0" collapsed="false">
      <c r="A432" s="21" t="str">
        <f aca="false">IF(J432="","",J432)</f>
        <v/>
      </c>
      <c r="B432" s="69"/>
      <c r="C432" s="44"/>
      <c r="D432" s="42"/>
      <c r="E432" s="42"/>
      <c r="F432" s="68"/>
      <c r="G432" s="42"/>
      <c r="H432" s="42"/>
      <c r="J432" s="20" t="str">
        <f aca="false">IF(AND(K432="",L432="",N432=""),"",IF(OR(K432=1,L432=1),"ERRORI / ANOMALIE","OK"))</f>
        <v/>
      </c>
      <c r="K432" s="20" t="str">
        <f aca="false">IF(N432="","",IF(SUM(Q432:AA432)&gt;0,1,""))</f>
        <v/>
      </c>
      <c r="L432" s="20" t="str">
        <f aca="false">IF(N432="","",IF(_xlfn.IFNA(VLOOKUP(CONCATENATE(N432," ",1),Lotti!AS$7:AT$601,2,0),1)=1,"",1))</f>
        <v/>
      </c>
      <c r="N432" s="36" t="str">
        <f aca="false">TRIM(B432)</f>
        <v/>
      </c>
      <c r="O432" s="36"/>
      <c r="P432" s="36" t="str">
        <f aca="false">IF(K432="","",1)</f>
        <v/>
      </c>
      <c r="Q432" s="36" t="str">
        <f aca="false">IF(N432="","",_xlfn.IFNA(VLOOKUP(N432,Lotti!C$7:D$1000,2,0),1))</f>
        <v/>
      </c>
      <c r="S432" s="36" t="str">
        <f aca="false">IF(N432="","",IF(OR(AND(E432="",LEN(TRIM(D432))&lt;&gt;11,LEN(TRIM(D432))&lt;&gt;16),AND(D432="",E432=""),AND(D432&lt;&gt;"",E432&lt;&gt;"")),1,""))</f>
        <v/>
      </c>
      <c r="U432" s="36" t="str">
        <f aca="false">IF(N432="","",IF(C432="",1,""))</f>
        <v/>
      </c>
      <c r="V432" s="36" t="str">
        <f aca="false">IF(N432="","",_xlfn.IFNA(VLOOKUP(F432,TabelleFisse!$B$33:$C$34,2,0),1))</f>
        <v/>
      </c>
      <c r="W432" s="36" t="str">
        <f aca="false">IF(N432="","",_xlfn.IFNA(IF(VLOOKUP(CONCATENATE(N432," SI"),AC$10:AC$1203,1,0)=CONCATENATE(N432," SI"),"",1),1))</f>
        <v/>
      </c>
      <c r="Y432" s="36" t="str">
        <f aca="false">IF(OR(N432="",G432=""),"",_xlfn.IFNA(VLOOKUP(H432,TabelleFisse!$B$25:$C$29,2,0),1))</f>
        <v/>
      </c>
      <c r="Z432" s="36" t="str">
        <f aca="false">IF(AND(G432="",H432&lt;&gt;""),1,"")</f>
        <v/>
      </c>
      <c r="AA432" s="36" t="str">
        <f aca="false">IF(N432="","",IF(COUNTIF(AD$10:AD$1203,AD432)=1,1,""))</f>
        <v/>
      </c>
      <c r="AC432" s="37" t="str">
        <f aca="false">IF(N432="","",CONCATENATE(N432," ",F432))</f>
        <v/>
      </c>
      <c r="AD432" s="37" t="str">
        <f aca="false">IF(OR(N432="",CONCATENATE(G432,H432)=""),"",CONCATENATE(N432," ",G432))</f>
        <v/>
      </c>
      <c r="AE432" s="37" t="str">
        <f aca="false">IF(K432=1,CONCATENATE(N432," ",1),"")</f>
        <v/>
      </c>
    </row>
    <row r="433" customFormat="false" ht="32.25" hidden="false" customHeight="true" outlineLevel="0" collapsed="false">
      <c r="A433" s="21" t="str">
        <f aca="false">IF(J433="","",J433)</f>
        <v/>
      </c>
      <c r="B433" s="69"/>
      <c r="C433" s="44"/>
      <c r="D433" s="42"/>
      <c r="E433" s="42"/>
      <c r="F433" s="68"/>
      <c r="G433" s="42"/>
      <c r="H433" s="42"/>
      <c r="J433" s="20" t="str">
        <f aca="false">IF(AND(K433="",L433="",N433=""),"",IF(OR(K433=1,L433=1),"ERRORI / ANOMALIE","OK"))</f>
        <v/>
      </c>
      <c r="K433" s="20" t="str">
        <f aca="false">IF(N433="","",IF(SUM(Q433:AA433)&gt;0,1,""))</f>
        <v/>
      </c>
      <c r="L433" s="20" t="str">
        <f aca="false">IF(N433="","",IF(_xlfn.IFNA(VLOOKUP(CONCATENATE(N433," ",1),Lotti!AS$7:AT$601,2,0),1)=1,"",1))</f>
        <v/>
      </c>
      <c r="N433" s="36" t="str">
        <f aca="false">TRIM(B433)</f>
        <v/>
      </c>
      <c r="O433" s="36"/>
      <c r="P433" s="36" t="str">
        <f aca="false">IF(K433="","",1)</f>
        <v/>
      </c>
      <c r="Q433" s="36" t="str">
        <f aca="false">IF(N433="","",_xlfn.IFNA(VLOOKUP(N433,Lotti!C$7:D$1000,2,0),1))</f>
        <v/>
      </c>
      <c r="S433" s="36" t="str">
        <f aca="false">IF(N433="","",IF(OR(AND(E433="",LEN(TRIM(D433))&lt;&gt;11,LEN(TRIM(D433))&lt;&gt;16),AND(D433="",E433=""),AND(D433&lt;&gt;"",E433&lt;&gt;"")),1,""))</f>
        <v/>
      </c>
      <c r="U433" s="36" t="str">
        <f aca="false">IF(N433="","",IF(C433="",1,""))</f>
        <v/>
      </c>
      <c r="V433" s="36" t="str">
        <f aca="false">IF(N433="","",_xlfn.IFNA(VLOOKUP(F433,TabelleFisse!$B$33:$C$34,2,0),1))</f>
        <v/>
      </c>
      <c r="W433" s="36" t="str">
        <f aca="false">IF(N433="","",_xlfn.IFNA(IF(VLOOKUP(CONCATENATE(N433," SI"),AC$10:AC$1203,1,0)=CONCATENATE(N433," SI"),"",1),1))</f>
        <v/>
      </c>
      <c r="Y433" s="36" t="str">
        <f aca="false">IF(OR(N433="",G433=""),"",_xlfn.IFNA(VLOOKUP(H433,TabelleFisse!$B$25:$C$29,2,0),1))</f>
        <v/>
      </c>
      <c r="Z433" s="36" t="str">
        <f aca="false">IF(AND(G433="",H433&lt;&gt;""),1,"")</f>
        <v/>
      </c>
      <c r="AA433" s="36" t="str">
        <f aca="false">IF(N433="","",IF(COUNTIF(AD$10:AD$1203,AD433)=1,1,""))</f>
        <v/>
      </c>
      <c r="AC433" s="37" t="str">
        <f aca="false">IF(N433="","",CONCATENATE(N433," ",F433))</f>
        <v/>
      </c>
      <c r="AD433" s="37" t="str">
        <f aca="false">IF(OR(N433="",CONCATENATE(G433,H433)=""),"",CONCATENATE(N433," ",G433))</f>
        <v/>
      </c>
      <c r="AE433" s="37" t="str">
        <f aca="false">IF(K433=1,CONCATENATE(N433," ",1),"")</f>
        <v/>
      </c>
    </row>
    <row r="434" customFormat="false" ht="32.25" hidden="false" customHeight="true" outlineLevel="0" collapsed="false">
      <c r="A434" s="21" t="str">
        <f aca="false">IF(J434="","",J434)</f>
        <v/>
      </c>
      <c r="B434" s="69"/>
      <c r="C434" s="44"/>
      <c r="D434" s="42"/>
      <c r="E434" s="42"/>
      <c r="F434" s="68"/>
      <c r="G434" s="42"/>
      <c r="H434" s="42"/>
      <c r="J434" s="20" t="str">
        <f aca="false">IF(AND(K434="",L434="",N434=""),"",IF(OR(K434=1,L434=1),"ERRORI / ANOMALIE","OK"))</f>
        <v/>
      </c>
      <c r="K434" s="20" t="str">
        <f aca="false">IF(N434="","",IF(SUM(Q434:AA434)&gt;0,1,""))</f>
        <v/>
      </c>
      <c r="L434" s="20" t="str">
        <f aca="false">IF(N434="","",IF(_xlfn.IFNA(VLOOKUP(CONCATENATE(N434," ",1),Lotti!AS$7:AT$601,2,0),1)=1,"",1))</f>
        <v/>
      </c>
      <c r="N434" s="36" t="str">
        <f aca="false">TRIM(B434)</f>
        <v/>
      </c>
      <c r="O434" s="36"/>
      <c r="P434" s="36" t="str">
        <f aca="false">IF(K434="","",1)</f>
        <v/>
      </c>
      <c r="Q434" s="36" t="str">
        <f aca="false">IF(N434="","",_xlfn.IFNA(VLOOKUP(N434,Lotti!C$7:D$1000,2,0),1))</f>
        <v/>
      </c>
      <c r="S434" s="36" t="str">
        <f aca="false">IF(N434="","",IF(OR(AND(E434="",LEN(TRIM(D434))&lt;&gt;11,LEN(TRIM(D434))&lt;&gt;16),AND(D434="",E434=""),AND(D434&lt;&gt;"",E434&lt;&gt;"")),1,""))</f>
        <v/>
      </c>
      <c r="U434" s="36" t="str">
        <f aca="false">IF(N434="","",IF(C434="",1,""))</f>
        <v/>
      </c>
      <c r="V434" s="36" t="str">
        <f aca="false">IF(N434="","",_xlfn.IFNA(VLOOKUP(F434,TabelleFisse!$B$33:$C$34,2,0),1))</f>
        <v/>
      </c>
      <c r="W434" s="36" t="str">
        <f aca="false">IF(N434="","",_xlfn.IFNA(IF(VLOOKUP(CONCATENATE(N434," SI"),AC$10:AC$1203,1,0)=CONCATENATE(N434," SI"),"",1),1))</f>
        <v/>
      </c>
      <c r="Y434" s="36" t="str">
        <f aca="false">IF(OR(N434="",G434=""),"",_xlfn.IFNA(VLOOKUP(H434,TabelleFisse!$B$25:$C$29,2,0),1))</f>
        <v/>
      </c>
      <c r="Z434" s="36" t="str">
        <f aca="false">IF(AND(G434="",H434&lt;&gt;""),1,"")</f>
        <v/>
      </c>
      <c r="AA434" s="36" t="str">
        <f aca="false">IF(N434="","",IF(COUNTIF(AD$10:AD$1203,AD434)=1,1,""))</f>
        <v/>
      </c>
      <c r="AC434" s="37" t="str">
        <f aca="false">IF(N434="","",CONCATENATE(N434," ",F434))</f>
        <v/>
      </c>
      <c r="AD434" s="37" t="str">
        <f aca="false">IF(OR(N434="",CONCATENATE(G434,H434)=""),"",CONCATENATE(N434," ",G434))</f>
        <v/>
      </c>
      <c r="AE434" s="37" t="str">
        <f aca="false">IF(K434=1,CONCATENATE(N434," ",1),"")</f>
        <v/>
      </c>
    </row>
    <row r="435" customFormat="false" ht="32.25" hidden="false" customHeight="true" outlineLevel="0" collapsed="false">
      <c r="A435" s="21" t="str">
        <f aca="false">IF(J435="","",J435)</f>
        <v/>
      </c>
      <c r="B435" s="69"/>
      <c r="C435" s="44"/>
      <c r="D435" s="42"/>
      <c r="E435" s="42"/>
      <c r="F435" s="68"/>
      <c r="G435" s="42"/>
      <c r="H435" s="42"/>
      <c r="J435" s="20" t="str">
        <f aca="false">IF(AND(K435="",L435="",N435=""),"",IF(OR(K435=1,L435=1),"ERRORI / ANOMALIE","OK"))</f>
        <v/>
      </c>
      <c r="K435" s="20" t="str">
        <f aca="false">IF(N435="","",IF(SUM(Q435:AA435)&gt;0,1,""))</f>
        <v/>
      </c>
      <c r="L435" s="20" t="str">
        <f aca="false">IF(N435="","",IF(_xlfn.IFNA(VLOOKUP(CONCATENATE(N435," ",1),Lotti!AS$7:AT$601,2,0),1)=1,"",1))</f>
        <v/>
      </c>
      <c r="N435" s="36" t="str">
        <f aca="false">TRIM(B435)</f>
        <v/>
      </c>
      <c r="O435" s="36"/>
      <c r="P435" s="36" t="str">
        <f aca="false">IF(K435="","",1)</f>
        <v/>
      </c>
      <c r="Q435" s="36" t="str">
        <f aca="false">IF(N435="","",_xlfn.IFNA(VLOOKUP(N435,Lotti!C$7:D$1000,2,0),1))</f>
        <v/>
      </c>
      <c r="S435" s="36" t="str">
        <f aca="false">IF(N435="","",IF(OR(AND(E435="",LEN(TRIM(D435))&lt;&gt;11,LEN(TRIM(D435))&lt;&gt;16),AND(D435="",E435=""),AND(D435&lt;&gt;"",E435&lt;&gt;"")),1,""))</f>
        <v/>
      </c>
      <c r="U435" s="36" t="str">
        <f aca="false">IF(N435="","",IF(C435="",1,""))</f>
        <v/>
      </c>
      <c r="V435" s="36" t="str">
        <f aca="false">IF(N435="","",_xlfn.IFNA(VLOOKUP(F435,TabelleFisse!$B$33:$C$34,2,0),1))</f>
        <v/>
      </c>
      <c r="W435" s="36" t="str">
        <f aca="false">IF(N435="","",_xlfn.IFNA(IF(VLOOKUP(CONCATENATE(N435," SI"),AC$10:AC$1203,1,0)=CONCATENATE(N435," SI"),"",1),1))</f>
        <v/>
      </c>
      <c r="Y435" s="36" t="str">
        <f aca="false">IF(OR(N435="",G435=""),"",_xlfn.IFNA(VLOOKUP(H435,TabelleFisse!$B$25:$C$29,2,0),1))</f>
        <v/>
      </c>
      <c r="Z435" s="36" t="str">
        <f aca="false">IF(AND(G435="",H435&lt;&gt;""),1,"")</f>
        <v/>
      </c>
      <c r="AA435" s="36" t="str">
        <f aca="false">IF(N435="","",IF(COUNTIF(AD$10:AD$1203,AD435)=1,1,""))</f>
        <v/>
      </c>
      <c r="AC435" s="37" t="str">
        <f aca="false">IF(N435="","",CONCATENATE(N435," ",F435))</f>
        <v/>
      </c>
      <c r="AD435" s="37" t="str">
        <f aca="false">IF(OR(N435="",CONCATENATE(G435,H435)=""),"",CONCATENATE(N435," ",G435))</f>
        <v/>
      </c>
      <c r="AE435" s="37" t="str">
        <f aca="false">IF(K435=1,CONCATENATE(N435," ",1),"")</f>
        <v/>
      </c>
    </row>
    <row r="436" customFormat="false" ht="32.25" hidden="false" customHeight="true" outlineLevel="0" collapsed="false">
      <c r="A436" s="21" t="str">
        <f aca="false">IF(J436="","",J436)</f>
        <v/>
      </c>
      <c r="B436" s="69"/>
      <c r="C436" s="44"/>
      <c r="D436" s="42"/>
      <c r="E436" s="42"/>
      <c r="F436" s="68"/>
      <c r="G436" s="42"/>
      <c r="H436" s="42"/>
      <c r="J436" s="20" t="str">
        <f aca="false">IF(AND(K436="",L436="",N436=""),"",IF(OR(K436=1,L436=1),"ERRORI / ANOMALIE","OK"))</f>
        <v/>
      </c>
      <c r="K436" s="20" t="str">
        <f aca="false">IF(N436="","",IF(SUM(Q436:AA436)&gt;0,1,""))</f>
        <v/>
      </c>
      <c r="L436" s="20" t="str">
        <f aca="false">IF(N436="","",IF(_xlfn.IFNA(VLOOKUP(CONCATENATE(N436," ",1),Lotti!AS$7:AT$601,2,0),1)=1,"",1))</f>
        <v/>
      </c>
      <c r="N436" s="36" t="str">
        <f aca="false">TRIM(B436)</f>
        <v/>
      </c>
      <c r="O436" s="36"/>
      <c r="P436" s="36" t="str">
        <f aca="false">IF(K436="","",1)</f>
        <v/>
      </c>
      <c r="Q436" s="36" t="str">
        <f aca="false">IF(N436="","",_xlfn.IFNA(VLOOKUP(N436,Lotti!C$7:D$1000,2,0),1))</f>
        <v/>
      </c>
      <c r="S436" s="36" t="str">
        <f aca="false">IF(N436="","",IF(OR(AND(E436="",LEN(TRIM(D436))&lt;&gt;11,LEN(TRIM(D436))&lt;&gt;16),AND(D436="",E436=""),AND(D436&lt;&gt;"",E436&lt;&gt;"")),1,""))</f>
        <v/>
      </c>
      <c r="U436" s="36" t="str">
        <f aca="false">IF(N436="","",IF(C436="",1,""))</f>
        <v/>
      </c>
      <c r="V436" s="36" t="str">
        <f aca="false">IF(N436="","",_xlfn.IFNA(VLOOKUP(F436,TabelleFisse!$B$33:$C$34,2,0),1))</f>
        <v/>
      </c>
      <c r="W436" s="36" t="str">
        <f aca="false">IF(N436="","",_xlfn.IFNA(IF(VLOOKUP(CONCATENATE(N436," SI"),AC$10:AC$1203,1,0)=CONCATENATE(N436," SI"),"",1),1))</f>
        <v/>
      </c>
      <c r="Y436" s="36" t="str">
        <f aca="false">IF(OR(N436="",G436=""),"",_xlfn.IFNA(VLOOKUP(H436,TabelleFisse!$B$25:$C$29,2,0),1))</f>
        <v/>
      </c>
      <c r="Z436" s="36" t="str">
        <f aca="false">IF(AND(G436="",H436&lt;&gt;""),1,"")</f>
        <v/>
      </c>
      <c r="AA436" s="36" t="str">
        <f aca="false">IF(N436="","",IF(COUNTIF(AD$10:AD$1203,AD436)=1,1,""))</f>
        <v/>
      </c>
      <c r="AC436" s="37" t="str">
        <f aca="false">IF(N436="","",CONCATENATE(N436," ",F436))</f>
        <v/>
      </c>
      <c r="AD436" s="37" t="str">
        <f aca="false">IF(OR(N436="",CONCATENATE(G436,H436)=""),"",CONCATENATE(N436," ",G436))</f>
        <v/>
      </c>
      <c r="AE436" s="37" t="str">
        <f aca="false">IF(K436=1,CONCATENATE(N436," ",1),"")</f>
        <v/>
      </c>
    </row>
    <row r="437" customFormat="false" ht="32.25" hidden="false" customHeight="true" outlineLevel="0" collapsed="false">
      <c r="A437" s="21" t="str">
        <f aca="false">IF(J437="","",J437)</f>
        <v/>
      </c>
      <c r="B437" s="69"/>
      <c r="C437" s="44"/>
      <c r="D437" s="42"/>
      <c r="E437" s="42"/>
      <c r="F437" s="68"/>
      <c r="G437" s="42"/>
      <c r="H437" s="42"/>
      <c r="J437" s="20" t="str">
        <f aca="false">IF(AND(K437="",L437="",N437=""),"",IF(OR(K437=1,L437=1),"ERRORI / ANOMALIE","OK"))</f>
        <v/>
      </c>
      <c r="K437" s="20" t="str">
        <f aca="false">IF(N437="","",IF(SUM(Q437:AA437)&gt;0,1,""))</f>
        <v/>
      </c>
      <c r="L437" s="20" t="str">
        <f aca="false">IF(N437="","",IF(_xlfn.IFNA(VLOOKUP(CONCATENATE(N437," ",1),Lotti!AS$7:AT$601,2,0),1)=1,"",1))</f>
        <v/>
      </c>
      <c r="N437" s="36" t="str">
        <f aca="false">TRIM(B437)</f>
        <v/>
      </c>
      <c r="O437" s="36"/>
      <c r="P437" s="36" t="str">
        <f aca="false">IF(K437="","",1)</f>
        <v/>
      </c>
      <c r="Q437" s="36" t="str">
        <f aca="false">IF(N437="","",_xlfn.IFNA(VLOOKUP(N437,Lotti!C$7:D$1000,2,0),1))</f>
        <v/>
      </c>
      <c r="S437" s="36" t="str">
        <f aca="false">IF(N437="","",IF(OR(AND(E437="",LEN(TRIM(D437))&lt;&gt;11,LEN(TRIM(D437))&lt;&gt;16),AND(D437="",E437=""),AND(D437&lt;&gt;"",E437&lt;&gt;"")),1,""))</f>
        <v/>
      </c>
      <c r="U437" s="36" t="str">
        <f aca="false">IF(N437="","",IF(C437="",1,""))</f>
        <v/>
      </c>
      <c r="V437" s="36" t="str">
        <f aca="false">IF(N437="","",_xlfn.IFNA(VLOOKUP(F437,TabelleFisse!$B$33:$C$34,2,0),1))</f>
        <v/>
      </c>
      <c r="W437" s="36" t="str">
        <f aca="false">IF(N437="","",_xlfn.IFNA(IF(VLOOKUP(CONCATENATE(N437," SI"),AC$10:AC$1203,1,0)=CONCATENATE(N437," SI"),"",1),1))</f>
        <v/>
      </c>
      <c r="Y437" s="36" t="str">
        <f aca="false">IF(OR(N437="",G437=""),"",_xlfn.IFNA(VLOOKUP(H437,TabelleFisse!$B$25:$C$29,2,0),1))</f>
        <v/>
      </c>
      <c r="Z437" s="36" t="str">
        <f aca="false">IF(AND(G437="",H437&lt;&gt;""),1,"")</f>
        <v/>
      </c>
      <c r="AA437" s="36" t="str">
        <f aca="false">IF(N437="","",IF(COUNTIF(AD$10:AD$1203,AD437)=1,1,""))</f>
        <v/>
      </c>
      <c r="AC437" s="37" t="str">
        <f aca="false">IF(N437="","",CONCATENATE(N437," ",F437))</f>
        <v/>
      </c>
      <c r="AD437" s="37" t="str">
        <f aca="false">IF(OR(N437="",CONCATENATE(G437,H437)=""),"",CONCATENATE(N437," ",G437))</f>
        <v/>
      </c>
      <c r="AE437" s="37" t="str">
        <f aca="false">IF(K437=1,CONCATENATE(N437," ",1),"")</f>
        <v/>
      </c>
    </row>
    <row r="438" customFormat="false" ht="32.25" hidden="false" customHeight="true" outlineLevel="0" collapsed="false">
      <c r="A438" s="21" t="str">
        <f aca="false">IF(J438="","",J438)</f>
        <v/>
      </c>
      <c r="B438" s="69"/>
      <c r="C438" s="44"/>
      <c r="D438" s="42"/>
      <c r="E438" s="42"/>
      <c r="F438" s="68"/>
      <c r="G438" s="42"/>
      <c r="H438" s="42"/>
      <c r="J438" s="20" t="str">
        <f aca="false">IF(AND(K438="",L438="",N438=""),"",IF(OR(K438=1,L438=1),"ERRORI / ANOMALIE","OK"))</f>
        <v/>
      </c>
      <c r="K438" s="20" t="str">
        <f aca="false">IF(N438="","",IF(SUM(Q438:AA438)&gt;0,1,""))</f>
        <v/>
      </c>
      <c r="L438" s="20" t="str">
        <f aca="false">IF(N438="","",IF(_xlfn.IFNA(VLOOKUP(CONCATENATE(N438," ",1),Lotti!AS$7:AT$601,2,0),1)=1,"",1))</f>
        <v/>
      </c>
      <c r="N438" s="36" t="str">
        <f aca="false">TRIM(B438)</f>
        <v/>
      </c>
      <c r="O438" s="36"/>
      <c r="P438" s="36" t="str">
        <f aca="false">IF(K438="","",1)</f>
        <v/>
      </c>
      <c r="Q438" s="36" t="str">
        <f aca="false">IF(N438="","",_xlfn.IFNA(VLOOKUP(N438,Lotti!C$7:D$1000,2,0),1))</f>
        <v/>
      </c>
      <c r="S438" s="36" t="str">
        <f aca="false">IF(N438="","",IF(OR(AND(E438="",LEN(TRIM(D438))&lt;&gt;11,LEN(TRIM(D438))&lt;&gt;16),AND(D438="",E438=""),AND(D438&lt;&gt;"",E438&lt;&gt;"")),1,""))</f>
        <v/>
      </c>
      <c r="U438" s="36" t="str">
        <f aca="false">IF(N438="","",IF(C438="",1,""))</f>
        <v/>
      </c>
      <c r="V438" s="36" t="str">
        <f aca="false">IF(N438="","",_xlfn.IFNA(VLOOKUP(F438,TabelleFisse!$B$33:$C$34,2,0),1))</f>
        <v/>
      </c>
      <c r="W438" s="36" t="str">
        <f aca="false">IF(N438="","",_xlfn.IFNA(IF(VLOOKUP(CONCATENATE(N438," SI"),AC$10:AC$1203,1,0)=CONCATENATE(N438," SI"),"",1),1))</f>
        <v/>
      </c>
      <c r="Y438" s="36" t="str">
        <f aca="false">IF(OR(N438="",G438=""),"",_xlfn.IFNA(VLOOKUP(H438,TabelleFisse!$B$25:$C$29,2,0),1))</f>
        <v/>
      </c>
      <c r="Z438" s="36" t="str">
        <f aca="false">IF(AND(G438="",H438&lt;&gt;""),1,"")</f>
        <v/>
      </c>
      <c r="AA438" s="36" t="str">
        <f aca="false">IF(N438="","",IF(COUNTIF(AD$10:AD$1203,AD438)=1,1,""))</f>
        <v/>
      </c>
      <c r="AC438" s="37" t="str">
        <f aca="false">IF(N438="","",CONCATENATE(N438," ",F438))</f>
        <v/>
      </c>
      <c r="AD438" s="37" t="str">
        <f aca="false">IF(OR(N438="",CONCATENATE(G438,H438)=""),"",CONCATENATE(N438," ",G438))</f>
        <v/>
      </c>
      <c r="AE438" s="37" t="str">
        <f aca="false">IF(K438=1,CONCATENATE(N438," ",1),"")</f>
        <v/>
      </c>
    </row>
    <row r="439" customFormat="false" ht="32.25" hidden="false" customHeight="true" outlineLevel="0" collapsed="false">
      <c r="A439" s="21" t="str">
        <f aca="false">IF(J439="","",J439)</f>
        <v/>
      </c>
      <c r="B439" s="69"/>
      <c r="C439" s="44"/>
      <c r="D439" s="42"/>
      <c r="E439" s="42"/>
      <c r="F439" s="68"/>
      <c r="G439" s="42"/>
      <c r="H439" s="42"/>
      <c r="J439" s="20" t="str">
        <f aca="false">IF(AND(K439="",L439="",N439=""),"",IF(OR(K439=1,L439=1),"ERRORI / ANOMALIE","OK"))</f>
        <v/>
      </c>
      <c r="K439" s="20" t="str">
        <f aca="false">IF(N439="","",IF(SUM(Q439:AA439)&gt;0,1,""))</f>
        <v/>
      </c>
      <c r="L439" s="20" t="str">
        <f aca="false">IF(N439="","",IF(_xlfn.IFNA(VLOOKUP(CONCATENATE(N439," ",1),Lotti!AS$7:AT$601,2,0),1)=1,"",1))</f>
        <v/>
      </c>
      <c r="N439" s="36" t="str">
        <f aca="false">TRIM(B439)</f>
        <v/>
      </c>
      <c r="O439" s="36"/>
      <c r="P439" s="36" t="str">
        <f aca="false">IF(K439="","",1)</f>
        <v/>
      </c>
      <c r="Q439" s="36" t="str">
        <f aca="false">IF(N439="","",_xlfn.IFNA(VLOOKUP(N439,Lotti!C$7:D$1000,2,0),1))</f>
        <v/>
      </c>
      <c r="S439" s="36" t="str">
        <f aca="false">IF(N439="","",IF(OR(AND(E439="",LEN(TRIM(D439))&lt;&gt;11,LEN(TRIM(D439))&lt;&gt;16),AND(D439="",E439=""),AND(D439&lt;&gt;"",E439&lt;&gt;"")),1,""))</f>
        <v/>
      </c>
      <c r="U439" s="36" t="str">
        <f aca="false">IF(N439="","",IF(C439="",1,""))</f>
        <v/>
      </c>
      <c r="V439" s="36" t="str">
        <f aca="false">IF(N439="","",_xlfn.IFNA(VLOOKUP(F439,TabelleFisse!$B$33:$C$34,2,0),1))</f>
        <v/>
      </c>
      <c r="W439" s="36" t="str">
        <f aca="false">IF(N439="","",_xlfn.IFNA(IF(VLOOKUP(CONCATENATE(N439," SI"),AC$10:AC$1203,1,0)=CONCATENATE(N439," SI"),"",1),1))</f>
        <v/>
      </c>
      <c r="Y439" s="36" t="str">
        <f aca="false">IF(OR(N439="",G439=""),"",_xlfn.IFNA(VLOOKUP(H439,TabelleFisse!$B$25:$C$29,2,0),1))</f>
        <v/>
      </c>
      <c r="Z439" s="36" t="str">
        <f aca="false">IF(AND(G439="",H439&lt;&gt;""),1,"")</f>
        <v/>
      </c>
      <c r="AA439" s="36" t="str">
        <f aca="false">IF(N439="","",IF(COUNTIF(AD$10:AD$1203,AD439)=1,1,""))</f>
        <v/>
      </c>
      <c r="AC439" s="37" t="str">
        <f aca="false">IF(N439="","",CONCATENATE(N439," ",F439))</f>
        <v/>
      </c>
      <c r="AD439" s="37" t="str">
        <f aca="false">IF(OR(N439="",CONCATENATE(G439,H439)=""),"",CONCATENATE(N439," ",G439))</f>
        <v/>
      </c>
      <c r="AE439" s="37" t="str">
        <f aca="false">IF(K439=1,CONCATENATE(N439," ",1),"")</f>
        <v/>
      </c>
    </row>
    <row r="440" customFormat="false" ht="32.25" hidden="false" customHeight="true" outlineLevel="0" collapsed="false">
      <c r="A440" s="21" t="str">
        <f aca="false">IF(J440="","",J440)</f>
        <v/>
      </c>
      <c r="B440" s="69"/>
      <c r="C440" s="44"/>
      <c r="D440" s="42"/>
      <c r="E440" s="42"/>
      <c r="F440" s="68"/>
      <c r="G440" s="42"/>
      <c r="H440" s="42"/>
      <c r="J440" s="20" t="str">
        <f aca="false">IF(AND(K440="",L440="",N440=""),"",IF(OR(K440=1,L440=1),"ERRORI / ANOMALIE","OK"))</f>
        <v/>
      </c>
      <c r="K440" s="20" t="str">
        <f aca="false">IF(N440="","",IF(SUM(Q440:AA440)&gt;0,1,""))</f>
        <v/>
      </c>
      <c r="L440" s="20" t="str">
        <f aca="false">IF(N440="","",IF(_xlfn.IFNA(VLOOKUP(CONCATENATE(N440," ",1),Lotti!AS$7:AT$601,2,0),1)=1,"",1))</f>
        <v/>
      </c>
      <c r="N440" s="36" t="str">
        <f aca="false">TRIM(B440)</f>
        <v/>
      </c>
      <c r="O440" s="36"/>
      <c r="P440" s="36" t="str">
        <f aca="false">IF(K440="","",1)</f>
        <v/>
      </c>
      <c r="Q440" s="36" t="str">
        <f aca="false">IF(N440="","",_xlfn.IFNA(VLOOKUP(N440,Lotti!C$7:D$1000,2,0),1))</f>
        <v/>
      </c>
      <c r="S440" s="36" t="str">
        <f aca="false">IF(N440="","",IF(OR(AND(E440="",LEN(TRIM(D440))&lt;&gt;11,LEN(TRIM(D440))&lt;&gt;16),AND(D440="",E440=""),AND(D440&lt;&gt;"",E440&lt;&gt;"")),1,""))</f>
        <v/>
      </c>
      <c r="U440" s="36" t="str">
        <f aca="false">IF(N440="","",IF(C440="",1,""))</f>
        <v/>
      </c>
      <c r="V440" s="36" t="str">
        <f aca="false">IF(N440="","",_xlfn.IFNA(VLOOKUP(F440,TabelleFisse!$B$33:$C$34,2,0),1))</f>
        <v/>
      </c>
      <c r="W440" s="36" t="str">
        <f aca="false">IF(N440="","",_xlfn.IFNA(IF(VLOOKUP(CONCATENATE(N440," SI"),AC$10:AC$1203,1,0)=CONCATENATE(N440," SI"),"",1),1))</f>
        <v/>
      </c>
      <c r="Y440" s="36" t="str">
        <f aca="false">IF(OR(N440="",G440=""),"",_xlfn.IFNA(VLOOKUP(H440,TabelleFisse!$B$25:$C$29,2,0),1))</f>
        <v/>
      </c>
      <c r="Z440" s="36" t="str">
        <f aca="false">IF(AND(G440="",H440&lt;&gt;""),1,"")</f>
        <v/>
      </c>
      <c r="AA440" s="36" t="str">
        <f aca="false">IF(N440="","",IF(COUNTIF(AD$10:AD$1203,AD440)=1,1,""))</f>
        <v/>
      </c>
      <c r="AC440" s="37" t="str">
        <f aca="false">IF(N440="","",CONCATENATE(N440," ",F440))</f>
        <v/>
      </c>
      <c r="AD440" s="37" t="str">
        <f aca="false">IF(OR(N440="",CONCATENATE(G440,H440)=""),"",CONCATENATE(N440," ",G440))</f>
        <v/>
      </c>
      <c r="AE440" s="37" t="str">
        <f aca="false">IF(K440=1,CONCATENATE(N440," ",1),"")</f>
        <v/>
      </c>
    </row>
    <row r="441" customFormat="false" ht="32.25" hidden="false" customHeight="true" outlineLevel="0" collapsed="false">
      <c r="A441" s="21" t="str">
        <f aca="false">IF(J441="","",J441)</f>
        <v/>
      </c>
      <c r="B441" s="69"/>
      <c r="C441" s="44"/>
      <c r="D441" s="42"/>
      <c r="E441" s="42"/>
      <c r="F441" s="68"/>
      <c r="G441" s="42"/>
      <c r="H441" s="42"/>
      <c r="J441" s="20" t="str">
        <f aca="false">IF(AND(K441="",L441="",N441=""),"",IF(OR(K441=1,L441=1),"ERRORI / ANOMALIE","OK"))</f>
        <v/>
      </c>
      <c r="K441" s="20" t="str">
        <f aca="false">IF(N441="","",IF(SUM(Q441:AA441)&gt;0,1,""))</f>
        <v/>
      </c>
      <c r="L441" s="20" t="str">
        <f aca="false">IF(N441="","",IF(_xlfn.IFNA(VLOOKUP(CONCATENATE(N441," ",1),Lotti!AS$7:AT$601,2,0),1)=1,"",1))</f>
        <v/>
      </c>
      <c r="N441" s="36" t="str">
        <f aca="false">TRIM(B441)</f>
        <v/>
      </c>
      <c r="O441" s="36"/>
      <c r="P441" s="36" t="str">
        <f aca="false">IF(K441="","",1)</f>
        <v/>
      </c>
      <c r="Q441" s="36" t="str">
        <f aca="false">IF(N441="","",_xlfn.IFNA(VLOOKUP(N441,Lotti!C$7:D$1000,2,0),1))</f>
        <v/>
      </c>
      <c r="S441" s="36" t="str">
        <f aca="false">IF(N441="","",IF(OR(AND(E441="",LEN(TRIM(D441))&lt;&gt;11,LEN(TRIM(D441))&lt;&gt;16),AND(D441="",E441=""),AND(D441&lt;&gt;"",E441&lt;&gt;"")),1,""))</f>
        <v/>
      </c>
      <c r="U441" s="36" t="str">
        <f aca="false">IF(N441="","",IF(C441="",1,""))</f>
        <v/>
      </c>
      <c r="V441" s="36" t="str">
        <f aca="false">IF(N441="","",_xlfn.IFNA(VLOOKUP(F441,TabelleFisse!$B$33:$C$34,2,0),1))</f>
        <v/>
      </c>
      <c r="W441" s="36" t="str">
        <f aca="false">IF(N441="","",_xlfn.IFNA(IF(VLOOKUP(CONCATENATE(N441," SI"),AC$10:AC$1203,1,0)=CONCATENATE(N441," SI"),"",1),1))</f>
        <v/>
      </c>
      <c r="Y441" s="36" t="str">
        <f aca="false">IF(OR(N441="",G441=""),"",_xlfn.IFNA(VLOOKUP(H441,TabelleFisse!$B$25:$C$29,2,0),1))</f>
        <v/>
      </c>
      <c r="Z441" s="36" t="str">
        <f aca="false">IF(AND(G441="",H441&lt;&gt;""),1,"")</f>
        <v/>
      </c>
      <c r="AA441" s="36" t="str">
        <f aca="false">IF(N441="","",IF(COUNTIF(AD$10:AD$1203,AD441)=1,1,""))</f>
        <v/>
      </c>
      <c r="AC441" s="37" t="str">
        <f aca="false">IF(N441="","",CONCATENATE(N441," ",F441))</f>
        <v/>
      </c>
      <c r="AD441" s="37" t="str">
        <f aca="false">IF(OR(N441="",CONCATENATE(G441,H441)=""),"",CONCATENATE(N441," ",G441))</f>
        <v/>
      </c>
      <c r="AE441" s="37" t="str">
        <f aca="false">IF(K441=1,CONCATENATE(N441," ",1),"")</f>
        <v/>
      </c>
    </row>
    <row r="442" customFormat="false" ht="32.25" hidden="false" customHeight="true" outlineLevel="0" collapsed="false">
      <c r="A442" s="21" t="str">
        <f aca="false">IF(J442="","",J442)</f>
        <v/>
      </c>
      <c r="B442" s="69"/>
      <c r="C442" s="44"/>
      <c r="D442" s="42"/>
      <c r="E442" s="42"/>
      <c r="F442" s="68"/>
      <c r="G442" s="42"/>
      <c r="H442" s="42"/>
      <c r="J442" s="20" t="str">
        <f aca="false">IF(AND(K442="",L442="",N442=""),"",IF(OR(K442=1,L442=1),"ERRORI / ANOMALIE","OK"))</f>
        <v/>
      </c>
      <c r="K442" s="20" t="str">
        <f aca="false">IF(N442="","",IF(SUM(Q442:AA442)&gt;0,1,""))</f>
        <v/>
      </c>
      <c r="L442" s="20" t="str">
        <f aca="false">IF(N442="","",IF(_xlfn.IFNA(VLOOKUP(CONCATENATE(N442," ",1),Lotti!AS$7:AT$601,2,0),1)=1,"",1))</f>
        <v/>
      </c>
      <c r="N442" s="36" t="str">
        <f aca="false">TRIM(B442)</f>
        <v/>
      </c>
      <c r="O442" s="36"/>
      <c r="P442" s="36" t="str">
        <f aca="false">IF(K442="","",1)</f>
        <v/>
      </c>
      <c r="Q442" s="36" t="str">
        <f aca="false">IF(N442="","",_xlfn.IFNA(VLOOKUP(N442,Lotti!C$7:D$1000,2,0),1))</f>
        <v/>
      </c>
      <c r="S442" s="36" t="str">
        <f aca="false">IF(N442="","",IF(OR(AND(E442="",LEN(TRIM(D442))&lt;&gt;11,LEN(TRIM(D442))&lt;&gt;16),AND(D442="",E442=""),AND(D442&lt;&gt;"",E442&lt;&gt;"")),1,""))</f>
        <v/>
      </c>
      <c r="U442" s="36" t="str">
        <f aca="false">IF(N442="","",IF(C442="",1,""))</f>
        <v/>
      </c>
      <c r="V442" s="36" t="str">
        <f aca="false">IF(N442="","",_xlfn.IFNA(VLOOKUP(F442,TabelleFisse!$B$33:$C$34,2,0),1))</f>
        <v/>
      </c>
      <c r="W442" s="36" t="str">
        <f aca="false">IF(N442="","",_xlfn.IFNA(IF(VLOOKUP(CONCATENATE(N442," SI"),AC$10:AC$1203,1,0)=CONCATENATE(N442," SI"),"",1),1))</f>
        <v/>
      </c>
      <c r="Y442" s="36" t="str">
        <f aca="false">IF(OR(N442="",G442=""),"",_xlfn.IFNA(VLOOKUP(H442,TabelleFisse!$B$25:$C$29,2,0),1))</f>
        <v/>
      </c>
      <c r="Z442" s="36" t="str">
        <f aca="false">IF(AND(G442="",H442&lt;&gt;""),1,"")</f>
        <v/>
      </c>
      <c r="AA442" s="36" t="str">
        <f aca="false">IF(N442="","",IF(COUNTIF(AD$10:AD$1203,AD442)=1,1,""))</f>
        <v/>
      </c>
      <c r="AC442" s="37" t="str">
        <f aca="false">IF(N442="","",CONCATENATE(N442," ",F442))</f>
        <v/>
      </c>
      <c r="AD442" s="37" t="str">
        <f aca="false">IF(OR(N442="",CONCATENATE(G442,H442)=""),"",CONCATENATE(N442," ",G442))</f>
        <v/>
      </c>
      <c r="AE442" s="37" t="str">
        <f aca="false">IF(K442=1,CONCATENATE(N442," ",1),"")</f>
        <v/>
      </c>
    </row>
    <row r="443" customFormat="false" ht="32.25" hidden="false" customHeight="true" outlineLevel="0" collapsed="false">
      <c r="A443" s="21" t="str">
        <f aca="false">IF(J443="","",J443)</f>
        <v/>
      </c>
      <c r="B443" s="69"/>
      <c r="C443" s="44"/>
      <c r="D443" s="42"/>
      <c r="E443" s="42"/>
      <c r="F443" s="68"/>
      <c r="G443" s="42"/>
      <c r="H443" s="42"/>
      <c r="J443" s="20" t="str">
        <f aca="false">IF(AND(K443="",L443="",N443=""),"",IF(OR(K443=1,L443=1),"ERRORI / ANOMALIE","OK"))</f>
        <v/>
      </c>
      <c r="K443" s="20" t="str">
        <f aca="false">IF(N443="","",IF(SUM(Q443:AA443)&gt;0,1,""))</f>
        <v/>
      </c>
      <c r="L443" s="20" t="str">
        <f aca="false">IF(N443="","",IF(_xlfn.IFNA(VLOOKUP(CONCATENATE(N443," ",1),Lotti!AS$7:AT$601,2,0),1)=1,"",1))</f>
        <v/>
      </c>
      <c r="N443" s="36" t="str">
        <f aca="false">TRIM(B443)</f>
        <v/>
      </c>
      <c r="O443" s="36"/>
      <c r="P443" s="36" t="str">
        <f aca="false">IF(K443="","",1)</f>
        <v/>
      </c>
      <c r="Q443" s="36" t="str">
        <f aca="false">IF(N443="","",_xlfn.IFNA(VLOOKUP(N443,Lotti!C$7:D$1000,2,0),1))</f>
        <v/>
      </c>
      <c r="S443" s="36" t="str">
        <f aca="false">IF(N443="","",IF(OR(AND(E443="",LEN(TRIM(D443))&lt;&gt;11,LEN(TRIM(D443))&lt;&gt;16),AND(D443="",E443=""),AND(D443&lt;&gt;"",E443&lt;&gt;"")),1,""))</f>
        <v/>
      </c>
      <c r="U443" s="36" t="str">
        <f aca="false">IF(N443="","",IF(C443="",1,""))</f>
        <v/>
      </c>
      <c r="V443" s="36" t="str">
        <f aca="false">IF(N443="","",_xlfn.IFNA(VLOOKUP(F443,TabelleFisse!$B$33:$C$34,2,0),1))</f>
        <v/>
      </c>
      <c r="W443" s="36" t="str">
        <f aca="false">IF(N443="","",_xlfn.IFNA(IF(VLOOKUP(CONCATENATE(N443," SI"),AC$10:AC$1203,1,0)=CONCATENATE(N443," SI"),"",1),1))</f>
        <v/>
      </c>
      <c r="Y443" s="36" t="str">
        <f aca="false">IF(OR(N443="",G443=""),"",_xlfn.IFNA(VLOOKUP(H443,TabelleFisse!$B$25:$C$29,2,0),1))</f>
        <v/>
      </c>
      <c r="Z443" s="36" t="str">
        <f aca="false">IF(AND(G443="",H443&lt;&gt;""),1,"")</f>
        <v/>
      </c>
      <c r="AA443" s="36" t="str">
        <f aca="false">IF(N443="","",IF(COUNTIF(AD$10:AD$1203,AD443)=1,1,""))</f>
        <v/>
      </c>
      <c r="AC443" s="37" t="str">
        <f aca="false">IF(N443="","",CONCATENATE(N443," ",F443))</f>
        <v/>
      </c>
      <c r="AD443" s="37" t="str">
        <f aca="false">IF(OR(N443="",CONCATENATE(G443,H443)=""),"",CONCATENATE(N443," ",G443))</f>
        <v/>
      </c>
      <c r="AE443" s="37" t="str">
        <f aca="false">IF(K443=1,CONCATENATE(N443," ",1),"")</f>
        <v/>
      </c>
    </row>
    <row r="444" customFormat="false" ht="32.25" hidden="false" customHeight="true" outlineLevel="0" collapsed="false">
      <c r="A444" s="21" t="str">
        <f aca="false">IF(J444="","",J444)</f>
        <v/>
      </c>
      <c r="B444" s="69"/>
      <c r="C444" s="44"/>
      <c r="D444" s="42"/>
      <c r="E444" s="42"/>
      <c r="F444" s="68"/>
      <c r="G444" s="42"/>
      <c r="H444" s="42"/>
      <c r="J444" s="20" t="str">
        <f aca="false">IF(AND(K444="",L444="",N444=""),"",IF(OR(K444=1,L444=1),"ERRORI / ANOMALIE","OK"))</f>
        <v/>
      </c>
      <c r="K444" s="20" t="str">
        <f aca="false">IF(N444="","",IF(SUM(Q444:AA444)&gt;0,1,""))</f>
        <v/>
      </c>
      <c r="L444" s="20" t="str">
        <f aca="false">IF(N444="","",IF(_xlfn.IFNA(VLOOKUP(CONCATENATE(N444," ",1),Lotti!AS$7:AT$601,2,0),1)=1,"",1))</f>
        <v/>
      </c>
      <c r="N444" s="36" t="str">
        <f aca="false">TRIM(B444)</f>
        <v/>
      </c>
      <c r="O444" s="36"/>
      <c r="P444" s="36" t="str">
        <f aca="false">IF(K444="","",1)</f>
        <v/>
      </c>
      <c r="Q444" s="36" t="str">
        <f aca="false">IF(N444="","",_xlfn.IFNA(VLOOKUP(N444,Lotti!C$7:D$1000,2,0),1))</f>
        <v/>
      </c>
      <c r="S444" s="36" t="str">
        <f aca="false">IF(N444="","",IF(OR(AND(E444="",LEN(TRIM(D444))&lt;&gt;11,LEN(TRIM(D444))&lt;&gt;16),AND(D444="",E444=""),AND(D444&lt;&gt;"",E444&lt;&gt;"")),1,""))</f>
        <v/>
      </c>
      <c r="U444" s="36" t="str">
        <f aca="false">IF(N444="","",IF(C444="",1,""))</f>
        <v/>
      </c>
      <c r="V444" s="36" t="str">
        <f aca="false">IF(N444="","",_xlfn.IFNA(VLOOKUP(F444,TabelleFisse!$B$33:$C$34,2,0),1))</f>
        <v/>
      </c>
      <c r="W444" s="36" t="str">
        <f aca="false">IF(N444="","",_xlfn.IFNA(IF(VLOOKUP(CONCATENATE(N444," SI"),AC$10:AC$1203,1,0)=CONCATENATE(N444," SI"),"",1),1))</f>
        <v/>
      </c>
      <c r="Y444" s="36" t="str">
        <f aca="false">IF(OR(N444="",G444=""),"",_xlfn.IFNA(VLOOKUP(H444,TabelleFisse!$B$25:$C$29,2,0),1))</f>
        <v/>
      </c>
      <c r="Z444" s="36" t="str">
        <f aca="false">IF(AND(G444="",H444&lt;&gt;""),1,"")</f>
        <v/>
      </c>
      <c r="AA444" s="36" t="str">
        <f aca="false">IF(N444="","",IF(COUNTIF(AD$10:AD$1203,AD444)=1,1,""))</f>
        <v/>
      </c>
      <c r="AC444" s="37" t="str">
        <f aca="false">IF(N444="","",CONCATENATE(N444," ",F444))</f>
        <v/>
      </c>
      <c r="AD444" s="37" t="str">
        <f aca="false">IF(OR(N444="",CONCATENATE(G444,H444)=""),"",CONCATENATE(N444," ",G444))</f>
        <v/>
      </c>
      <c r="AE444" s="37" t="str">
        <f aca="false">IF(K444=1,CONCATENATE(N444," ",1),"")</f>
        <v/>
      </c>
    </row>
    <row r="445" customFormat="false" ht="32.25" hidden="false" customHeight="true" outlineLevel="0" collapsed="false">
      <c r="A445" s="21" t="str">
        <f aca="false">IF(J445="","",J445)</f>
        <v/>
      </c>
      <c r="B445" s="69"/>
      <c r="C445" s="44"/>
      <c r="D445" s="42"/>
      <c r="E445" s="42"/>
      <c r="F445" s="68"/>
      <c r="G445" s="42"/>
      <c r="H445" s="42"/>
      <c r="J445" s="20" t="str">
        <f aca="false">IF(AND(K445="",L445="",N445=""),"",IF(OR(K445=1,L445=1),"ERRORI / ANOMALIE","OK"))</f>
        <v/>
      </c>
      <c r="K445" s="20" t="str">
        <f aca="false">IF(N445="","",IF(SUM(Q445:AA445)&gt;0,1,""))</f>
        <v/>
      </c>
      <c r="L445" s="20" t="str">
        <f aca="false">IF(N445="","",IF(_xlfn.IFNA(VLOOKUP(CONCATENATE(N445," ",1),Lotti!AS$7:AT$601,2,0),1)=1,"",1))</f>
        <v/>
      </c>
      <c r="N445" s="36" t="str">
        <f aca="false">TRIM(B445)</f>
        <v/>
      </c>
      <c r="O445" s="36"/>
      <c r="P445" s="36" t="str">
        <f aca="false">IF(K445="","",1)</f>
        <v/>
      </c>
      <c r="Q445" s="36" t="str">
        <f aca="false">IF(N445="","",_xlfn.IFNA(VLOOKUP(N445,Lotti!C$7:D$1000,2,0),1))</f>
        <v/>
      </c>
      <c r="S445" s="36" t="str">
        <f aca="false">IF(N445="","",IF(OR(AND(E445="",LEN(TRIM(D445))&lt;&gt;11,LEN(TRIM(D445))&lt;&gt;16),AND(D445="",E445=""),AND(D445&lt;&gt;"",E445&lt;&gt;"")),1,""))</f>
        <v/>
      </c>
      <c r="U445" s="36" t="str">
        <f aca="false">IF(N445="","",IF(C445="",1,""))</f>
        <v/>
      </c>
      <c r="V445" s="36" t="str">
        <f aca="false">IF(N445="","",_xlfn.IFNA(VLOOKUP(F445,TabelleFisse!$B$33:$C$34,2,0),1))</f>
        <v/>
      </c>
      <c r="W445" s="36" t="str">
        <f aca="false">IF(N445="","",_xlfn.IFNA(IF(VLOOKUP(CONCATENATE(N445," SI"),AC$10:AC$1203,1,0)=CONCATENATE(N445," SI"),"",1),1))</f>
        <v/>
      </c>
      <c r="Y445" s="36" t="str">
        <f aca="false">IF(OR(N445="",G445=""),"",_xlfn.IFNA(VLOOKUP(H445,TabelleFisse!$B$25:$C$29,2,0),1))</f>
        <v/>
      </c>
      <c r="Z445" s="36" t="str">
        <f aca="false">IF(AND(G445="",H445&lt;&gt;""),1,"")</f>
        <v/>
      </c>
      <c r="AA445" s="36" t="str">
        <f aca="false">IF(N445="","",IF(COUNTIF(AD$10:AD$1203,AD445)=1,1,""))</f>
        <v/>
      </c>
      <c r="AC445" s="37" t="str">
        <f aca="false">IF(N445="","",CONCATENATE(N445," ",F445))</f>
        <v/>
      </c>
      <c r="AD445" s="37" t="str">
        <f aca="false">IF(OR(N445="",CONCATENATE(G445,H445)=""),"",CONCATENATE(N445," ",G445))</f>
        <v/>
      </c>
      <c r="AE445" s="37" t="str">
        <f aca="false">IF(K445=1,CONCATENATE(N445," ",1),"")</f>
        <v/>
      </c>
    </row>
    <row r="446" customFormat="false" ht="32.25" hidden="false" customHeight="true" outlineLevel="0" collapsed="false">
      <c r="A446" s="21" t="str">
        <f aca="false">IF(J446="","",J446)</f>
        <v/>
      </c>
      <c r="B446" s="69"/>
      <c r="C446" s="44"/>
      <c r="D446" s="42"/>
      <c r="E446" s="42"/>
      <c r="F446" s="68"/>
      <c r="G446" s="42"/>
      <c r="H446" s="42"/>
      <c r="J446" s="20" t="str">
        <f aca="false">IF(AND(K446="",L446="",N446=""),"",IF(OR(K446=1,L446=1),"ERRORI / ANOMALIE","OK"))</f>
        <v/>
      </c>
      <c r="K446" s="20" t="str">
        <f aca="false">IF(N446="","",IF(SUM(Q446:AA446)&gt;0,1,""))</f>
        <v/>
      </c>
      <c r="L446" s="20" t="str">
        <f aca="false">IF(N446="","",IF(_xlfn.IFNA(VLOOKUP(CONCATENATE(N446," ",1),Lotti!AS$7:AT$601,2,0),1)=1,"",1))</f>
        <v/>
      </c>
      <c r="N446" s="36" t="str">
        <f aca="false">TRIM(B446)</f>
        <v/>
      </c>
      <c r="O446" s="36"/>
      <c r="P446" s="36" t="str">
        <f aca="false">IF(K446="","",1)</f>
        <v/>
      </c>
      <c r="Q446" s="36" t="str">
        <f aca="false">IF(N446="","",_xlfn.IFNA(VLOOKUP(N446,Lotti!C$7:D$1000,2,0),1))</f>
        <v/>
      </c>
      <c r="S446" s="36" t="str">
        <f aca="false">IF(N446="","",IF(OR(AND(E446="",LEN(TRIM(D446))&lt;&gt;11,LEN(TRIM(D446))&lt;&gt;16),AND(D446="",E446=""),AND(D446&lt;&gt;"",E446&lt;&gt;"")),1,""))</f>
        <v/>
      </c>
      <c r="U446" s="36" t="str">
        <f aca="false">IF(N446="","",IF(C446="",1,""))</f>
        <v/>
      </c>
      <c r="V446" s="36" t="str">
        <f aca="false">IF(N446="","",_xlfn.IFNA(VLOOKUP(F446,TabelleFisse!$B$33:$C$34,2,0),1))</f>
        <v/>
      </c>
      <c r="W446" s="36" t="str">
        <f aca="false">IF(N446="","",_xlfn.IFNA(IF(VLOOKUP(CONCATENATE(N446," SI"),AC$10:AC$1203,1,0)=CONCATENATE(N446," SI"),"",1),1))</f>
        <v/>
      </c>
      <c r="Y446" s="36" t="str">
        <f aca="false">IF(OR(N446="",G446=""),"",_xlfn.IFNA(VLOOKUP(H446,TabelleFisse!$B$25:$C$29,2,0),1))</f>
        <v/>
      </c>
      <c r="Z446" s="36" t="str">
        <f aca="false">IF(AND(G446="",H446&lt;&gt;""),1,"")</f>
        <v/>
      </c>
      <c r="AA446" s="36" t="str">
        <f aca="false">IF(N446="","",IF(COUNTIF(AD$10:AD$1203,AD446)=1,1,""))</f>
        <v/>
      </c>
      <c r="AC446" s="37" t="str">
        <f aca="false">IF(N446="","",CONCATENATE(N446," ",F446))</f>
        <v/>
      </c>
      <c r="AD446" s="37" t="str">
        <f aca="false">IF(OR(N446="",CONCATENATE(G446,H446)=""),"",CONCATENATE(N446," ",G446))</f>
        <v/>
      </c>
      <c r="AE446" s="37" t="str">
        <f aca="false">IF(K446=1,CONCATENATE(N446," ",1),"")</f>
        <v/>
      </c>
    </row>
    <row r="447" customFormat="false" ht="32.25" hidden="false" customHeight="true" outlineLevel="0" collapsed="false">
      <c r="A447" s="21" t="str">
        <f aca="false">IF(J447="","",J447)</f>
        <v/>
      </c>
      <c r="B447" s="69"/>
      <c r="C447" s="44"/>
      <c r="D447" s="42"/>
      <c r="E447" s="42"/>
      <c r="F447" s="68"/>
      <c r="G447" s="42"/>
      <c r="H447" s="42"/>
      <c r="J447" s="20" t="str">
        <f aca="false">IF(AND(K447="",L447="",N447=""),"",IF(OR(K447=1,L447=1),"ERRORI / ANOMALIE","OK"))</f>
        <v/>
      </c>
      <c r="K447" s="20" t="str">
        <f aca="false">IF(N447="","",IF(SUM(Q447:AA447)&gt;0,1,""))</f>
        <v/>
      </c>
      <c r="L447" s="20" t="str">
        <f aca="false">IF(N447="","",IF(_xlfn.IFNA(VLOOKUP(CONCATENATE(N447," ",1),Lotti!AS$7:AT$601,2,0),1)=1,"",1))</f>
        <v/>
      </c>
      <c r="N447" s="36" t="str">
        <f aca="false">TRIM(B447)</f>
        <v/>
      </c>
      <c r="O447" s="36"/>
      <c r="P447" s="36" t="str">
        <f aca="false">IF(K447="","",1)</f>
        <v/>
      </c>
      <c r="Q447" s="36" t="str">
        <f aca="false">IF(N447="","",_xlfn.IFNA(VLOOKUP(N447,Lotti!C$7:D$1000,2,0),1))</f>
        <v/>
      </c>
      <c r="S447" s="36" t="str">
        <f aca="false">IF(N447="","",IF(OR(AND(E447="",LEN(TRIM(D447))&lt;&gt;11,LEN(TRIM(D447))&lt;&gt;16),AND(D447="",E447=""),AND(D447&lt;&gt;"",E447&lt;&gt;"")),1,""))</f>
        <v/>
      </c>
      <c r="U447" s="36" t="str">
        <f aca="false">IF(N447="","",IF(C447="",1,""))</f>
        <v/>
      </c>
      <c r="V447" s="36" t="str">
        <f aca="false">IF(N447="","",_xlfn.IFNA(VLOOKUP(F447,TabelleFisse!$B$33:$C$34,2,0),1))</f>
        <v/>
      </c>
      <c r="W447" s="36" t="str">
        <f aca="false">IF(N447="","",_xlfn.IFNA(IF(VLOOKUP(CONCATENATE(N447," SI"),AC$10:AC$1203,1,0)=CONCATENATE(N447," SI"),"",1),1))</f>
        <v/>
      </c>
      <c r="Y447" s="36" t="str">
        <f aca="false">IF(OR(N447="",G447=""),"",_xlfn.IFNA(VLOOKUP(H447,TabelleFisse!$B$25:$C$29,2,0),1))</f>
        <v/>
      </c>
      <c r="Z447" s="36" t="str">
        <f aca="false">IF(AND(G447="",H447&lt;&gt;""),1,"")</f>
        <v/>
      </c>
      <c r="AA447" s="36" t="str">
        <f aca="false">IF(N447="","",IF(COUNTIF(AD$10:AD$1203,AD447)=1,1,""))</f>
        <v/>
      </c>
      <c r="AC447" s="37" t="str">
        <f aca="false">IF(N447="","",CONCATENATE(N447," ",F447))</f>
        <v/>
      </c>
      <c r="AD447" s="37" t="str">
        <f aca="false">IF(OR(N447="",CONCATENATE(G447,H447)=""),"",CONCATENATE(N447," ",G447))</f>
        <v/>
      </c>
      <c r="AE447" s="37" t="str">
        <f aca="false">IF(K447=1,CONCATENATE(N447," ",1),"")</f>
        <v/>
      </c>
    </row>
    <row r="448" customFormat="false" ht="32.25" hidden="false" customHeight="true" outlineLevel="0" collapsed="false">
      <c r="A448" s="21" t="str">
        <f aca="false">IF(J448="","",J448)</f>
        <v/>
      </c>
      <c r="B448" s="69"/>
      <c r="C448" s="44"/>
      <c r="D448" s="42"/>
      <c r="E448" s="42"/>
      <c r="F448" s="68"/>
      <c r="G448" s="42"/>
      <c r="H448" s="42"/>
      <c r="J448" s="20" t="str">
        <f aca="false">IF(AND(K448="",L448="",N448=""),"",IF(OR(K448=1,L448=1),"ERRORI / ANOMALIE","OK"))</f>
        <v/>
      </c>
      <c r="K448" s="20" t="str">
        <f aca="false">IF(N448="","",IF(SUM(Q448:AA448)&gt;0,1,""))</f>
        <v/>
      </c>
      <c r="L448" s="20" t="str">
        <f aca="false">IF(N448="","",IF(_xlfn.IFNA(VLOOKUP(CONCATENATE(N448," ",1),Lotti!AS$7:AT$601,2,0),1)=1,"",1))</f>
        <v/>
      </c>
      <c r="N448" s="36" t="str">
        <f aca="false">TRIM(B448)</f>
        <v/>
      </c>
      <c r="O448" s="36"/>
      <c r="P448" s="36" t="str">
        <f aca="false">IF(K448="","",1)</f>
        <v/>
      </c>
      <c r="Q448" s="36" t="str">
        <f aca="false">IF(N448="","",_xlfn.IFNA(VLOOKUP(N448,Lotti!C$7:D$1000,2,0),1))</f>
        <v/>
      </c>
      <c r="S448" s="36" t="str">
        <f aca="false">IF(N448="","",IF(OR(AND(E448="",LEN(TRIM(D448))&lt;&gt;11,LEN(TRIM(D448))&lt;&gt;16),AND(D448="",E448=""),AND(D448&lt;&gt;"",E448&lt;&gt;"")),1,""))</f>
        <v/>
      </c>
      <c r="U448" s="36" t="str">
        <f aca="false">IF(N448="","",IF(C448="",1,""))</f>
        <v/>
      </c>
      <c r="V448" s="36" t="str">
        <f aca="false">IF(N448="","",_xlfn.IFNA(VLOOKUP(F448,TabelleFisse!$B$33:$C$34,2,0),1))</f>
        <v/>
      </c>
      <c r="W448" s="36" t="str">
        <f aca="false">IF(N448="","",_xlfn.IFNA(IF(VLOOKUP(CONCATENATE(N448," SI"),AC$10:AC$1203,1,0)=CONCATENATE(N448," SI"),"",1),1))</f>
        <v/>
      </c>
      <c r="Y448" s="36" t="str">
        <f aca="false">IF(OR(N448="",G448=""),"",_xlfn.IFNA(VLOOKUP(H448,TabelleFisse!$B$25:$C$29,2,0),1))</f>
        <v/>
      </c>
      <c r="Z448" s="36" t="str">
        <f aca="false">IF(AND(G448="",H448&lt;&gt;""),1,"")</f>
        <v/>
      </c>
      <c r="AA448" s="36" t="str">
        <f aca="false">IF(N448="","",IF(COUNTIF(AD$10:AD$1203,AD448)=1,1,""))</f>
        <v/>
      </c>
      <c r="AC448" s="37" t="str">
        <f aca="false">IF(N448="","",CONCATENATE(N448," ",F448))</f>
        <v/>
      </c>
      <c r="AD448" s="37" t="str">
        <f aca="false">IF(OR(N448="",CONCATENATE(G448,H448)=""),"",CONCATENATE(N448," ",G448))</f>
        <v/>
      </c>
      <c r="AE448" s="37" t="str">
        <f aca="false">IF(K448=1,CONCATENATE(N448," ",1),"")</f>
        <v/>
      </c>
    </row>
    <row r="449" customFormat="false" ht="32.25" hidden="false" customHeight="true" outlineLevel="0" collapsed="false">
      <c r="A449" s="21" t="str">
        <f aca="false">IF(J449="","",J449)</f>
        <v/>
      </c>
      <c r="B449" s="69"/>
      <c r="C449" s="44"/>
      <c r="D449" s="42"/>
      <c r="E449" s="42"/>
      <c r="F449" s="68"/>
      <c r="G449" s="42"/>
      <c r="H449" s="42"/>
      <c r="J449" s="20" t="str">
        <f aca="false">IF(AND(K449="",L449="",N449=""),"",IF(OR(K449=1,L449=1),"ERRORI / ANOMALIE","OK"))</f>
        <v/>
      </c>
      <c r="K449" s="20" t="str">
        <f aca="false">IF(N449="","",IF(SUM(Q449:AA449)&gt;0,1,""))</f>
        <v/>
      </c>
      <c r="L449" s="20" t="str">
        <f aca="false">IF(N449="","",IF(_xlfn.IFNA(VLOOKUP(CONCATENATE(N449," ",1),Lotti!AS$7:AT$601,2,0),1)=1,"",1))</f>
        <v/>
      </c>
      <c r="N449" s="36" t="str">
        <f aca="false">TRIM(B449)</f>
        <v/>
      </c>
      <c r="O449" s="36"/>
      <c r="P449" s="36" t="str">
        <f aca="false">IF(K449="","",1)</f>
        <v/>
      </c>
      <c r="Q449" s="36" t="str">
        <f aca="false">IF(N449="","",_xlfn.IFNA(VLOOKUP(N449,Lotti!C$7:D$1000,2,0),1))</f>
        <v/>
      </c>
      <c r="S449" s="36" t="str">
        <f aca="false">IF(N449="","",IF(OR(AND(E449="",LEN(TRIM(D449))&lt;&gt;11,LEN(TRIM(D449))&lt;&gt;16),AND(D449="",E449=""),AND(D449&lt;&gt;"",E449&lt;&gt;"")),1,""))</f>
        <v/>
      </c>
      <c r="U449" s="36" t="str">
        <f aca="false">IF(N449="","",IF(C449="",1,""))</f>
        <v/>
      </c>
      <c r="V449" s="36" t="str">
        <f aca="false">IF(N449="","",_xlfn.IFNA(VLOOKUP(F449,TabelleFisse!$B$33:$C$34,2,0),1))</f>
        <v/>
      </c>
      <c r="W449" s="36" t="str">
        <f aca="false">IF(N449="","",_xlfn.IFNA(IF(VLOOKUP(CONCATENATE(N449," SI"),AC$10:AC$1203,1,0)=CONCATENATE(N449," SI"),"",1),1))</f>
        <v/>
      </c>
      <c r="Y449" s="36" t="str">
        <f aca="false">IF(OR(N449="",G449=""),"",_xlfn.IFNA(VLOOKUP(H449,TabelleFisse!$B$25:$C$29,2,0),1))</f>
        <v/>
      </c>
      <c r="Z449" s="36" t="str">
        <f aca="false">IF(AND(G449="",H449&lt;&gt;""),1,"")</f>
        <v/>
      </c>
      <c r="AA449" s="36" t="str">
        <f aca="false">IF(N449="","",IF(COUNTIF(AD$10:AD$1203,AD449)=1,1,""))</f>
        <v/>
      </c>
      <c r="AC449" s="37" t="str">
        <f aca="false">IF(N449="","",CONCATENATE(N449," ",F449))</f>
        <v/>
      </c>
      <c r="AD449" s="37" t="str">
        <f aca="false">IF(OR(N449="",CONCATENATE(G449,H449)=""),"",CONCATENATE(N449," ",G449))</f>
        <v/>
      </c>
      <c r="AE449" s="37" t="str">
        <f aca="false">IF(K449=1,CONCATENATE(N449," ",1),"")</f>
        <v/>
      </c>
    </row>
    <row r="450" customFormat="false" ht="32.25" hidden="false" customHeight="true" outlineLevel="0" collapsed="false">
      <c r="A450" s="21" t="str">
        <f aca="false">IF(J450="","",J450)</f>
        <v/>
      </c>
      <c r="B450" s="69"/>
      <c r="C450" s="44"/>
      <c r="D450" s="42"/>
      <c r="E450" s="42"/>
      <c r="F450" s="68"/>
      <c r="G450" s="42"/>
      <c r="H450" s="42"/>
      <c r="J450" s="20" t="str">
        <f aca="false">IF(AND(K450="",L450="",N450=""),"",IF(OR(K450=1,L450=1),"ERRORI / ANOMALIE","OK"))</f>
        <v/>
      </c>
      <c r="K450" s="20" t="str">
        <f aca="false">IF(N450="","",IF(SUM(Q450:AA450)&gt;0,1,""))</f>
        <v/>
      </c>
      <c r="L450" s="20" t="str">
        <f aca="false">IF(N450="","",IF(_xlfn.IFNA(VLOOKUP(CONCATENATE(N450," ",1),Lotti!AS$7:AT$601,2,0),1)=1,"",1))</f>
        <v/>
      </c>
      <c r="N450" s="36" t="str">
        <f aca="false">TRIM(B450)</f>
        <v/>
      </c>
      <c r="O450" s="36"/>
      <c r="P450" s="36" t="str">
        <f aca="false">IF(K450="","",1)</f>
        <v/>
      </c>
      <c r="Q450" s="36" t="str">
        <f aca="false">IF(N450="","",_xlfn.IFNA(VLOOKUP(N450,Lotti!C$7:D$1000,2,0),1))</f>
        <v/>
      </c>
      <c r="S450" s="36" t="str">
        <f aca="false">IF(N450="","",IF(OR(AND(E450="",LEN(TRIM(D450))&lt;&gt;11,LEN(TRIM(D450))&lt;&gt;16),AND(D450="",E450=""),AND(D450&lt;&gt;"",E450&lt;&gt;"")),1,""))</f>
        <v/>
      </c>
      <c r="U450" s="36" t="str">
        <f aca="false">IF(N450="","",IF(C450="",1,""))</f>
        <v/>
      </c>
      <c r="V450" s="36" t="str">
        <f aca="false">IF(N450="","",_xlfn.IFNA(VLOOKUP(F450,TabelleFisse!$B$33:$C$34,2,0),1))</f>
        <v/>
      </c>
      <c r="W450" s="36" t="str">
        <f aca="false">IF(N450="","",_xlfn.IFNA(IF(VLOOKUP(CONCATENATE(N450," SI"),AC$10:AC$1203,1,0)=CONCATENATE(N450," SI"),"",1),1))</f>
        <v/>
      </c>
      <c r="Y450" s="36" t="str">
        <f aca="false">IF(OR(N450="",G450=""),"",_xlfn.IFNA(VLOOKUP(H450,TabelleFisse!$B$25:$C$29,2,0),1))</f>
        <v/>
      </c>
      <c r="Z450" s="36" t="str">
        <f aca="false">IF(AND(G450="",H450&lt;&gt;""),1,"")</f>
        <v/>
      </c>
      <c r="AA450" s="36" t="str">
        <f aca="false">IF(N450="","",IF(COUNTIF(AD$10:AD$1203,AD450)=1,1,""))</f>
        <v/>
      </c>
      <c r="AC450" s="37" t="str">
        <f aca="false">IF(N450="","",CONCATENATE(N450," ",F450))</f>
        <v/>
      </c>
      <c r="AD450" s="37" t="str">
        <f aca="false">IF(OR(N450="",CONCATENATE(G450,H450)=""),"",CONCATENATE(N450," ",G450))</f>
        <v/>
      </c>
      <c r="AE450" s="37" t="str">
        <f aca="false">IF(K450=1,CONCATENATE(N450," ",1),"")</f>
        <v/>
      </c>
    </row>
    <row r="451" customFormat="false" ht="32.25" hidden="false" customHeight="true" outlineLevel="0" collapsed="false">
      <c r="A451" s="21" t="str">
        <f aca="false">IF(J451="","",J451)</f>
        <v/>
      </c>
      <c r="B451" s="69"/>
      <c r="C451" s="44"/>
      <c r="D451" s="42"/>
      <c r="E451" s="42"/>
      <c r="F451" s="68"/>
      <c r="G451" s="42"/>
      <c r="H451" s="42"/>
      <c r="J451" s="20" t="str">
        <f aca="false">IF(AND(K451="",L451="",N451=""),"",IF(OR(K451=1,L451=1),"ERRORI / ANOMALIE","OK"))</f>
        <v/>
      </c>
      <c r="K451" s="20" t="str">
        <f aca="false">IF(N451="","",IF(SUM(Q451:AA451)&gt;0,1,""))</f>
        <v/>
      </c>
      <c r="L451" s="20" t="str">
        <f aca="false">IF(N451="","",IF(_xlfn.IFNA(VLOOKUP(CONCATENATE(N451," ",1),Lotti!AS$7:AT$601,2,0),1)=1,"",1))</f>
        <v/>
      </c>
      <c r="N451" s="36" t="str">
        <f aca="false">TRIM(B451)</f>
        <v/>
      </c>
      <c r="O451" s="36"/>
      <c r="P451" s="36" t="str">
        <f aca="false">IF(K451="","",1)</f>
        <v/>
      </c>
      <c r="Q451" s="36" t="str">
        <f aca="false">IF(N451="","",_xlfn.IFNA(VLOOKUP(N451,Lotti!C$7:D$1000,2,0),1))</f>
        <v/>
      </c>
      <c r="S451" s="36" t="str">
        <f aca="false">IF(N451="","",IF(OR(AND(E451="",LEN(TRIM(D451))&lt;&gt;11,LEN(TRIM(D451))&lt;&gt;16),AND(D451="",E451=""),AND(D451&lt;&gt;"",E451&lt;&gt;"")),1,""))</f>
        <v/>
      </c>
      <c r="U451" s="36" t="str">
        <f aca="false">IF(N451="","",IF(C451="",1,""))</f>
        <v/>
      </c>
      <c r="V451" s="36" t="str">
        <f aca="false">IF(N451="","",_xlfn.IFNA(VLOOKUP(F451,TabelleFisse!$B$33:$C$34,2,0),1))</f>
        <v/>
      </c>
      <c r="W451" s="36" t="str">
        <f aca="false">IF(N451="","",_xlfn.IFNA(IF(VLOOKUP(CONCATENATE(N451," SI"),AC$10:AC$1203,1,0)=CONCATENATE(N451," SI"),"",1),1))</f>
        <v/>
      </c>
      <c r="Y451" s="36" t="str">
        <f aca="false">IF(OR(N451="",G451=""),"",_xlfn.IFNA(VLOOKUP(H451,TabelleFisse!$B$25:$C$29,2,0),1))</f>
        <v/>
      </c>
      <c r="Z451" s="36" t="str">
        <f aca="false">IF(AND(G451="",H451&lt;&gt;""),1,"")</f>
        <v/>
      </c>
      <c r="AA451" s="36" t="str">
        <f aca="false">IF(N451="","",IF(COUNTIF(AD$10:AD$1203,AD451)=1,1,""))</f>
        <v/>
      </c>
      <c r="AC451" s="37" t="str">
        <f aca="false">IF(N451="","",CONCATENATE(N451," ",F451))</f>
        <v/>
      </c>
      <c r="AD451" s="37" t="str">
        <f aca="false">IF(OR(N451="",CONCATENATE(G451,H451)=""),"",CONCATENATE(N451," ",G451))</f>
        <v/>
      </c>
      <c r="AE451" s="37" t="str">
        <f aca="false">IF(K451=1,CONCATENATE(N451," ",1),"")</f>
        <v/>
      </c>
    </row>
    <row r="452" customFormat="false" ht="32.25" hidden="false" customHeight="true" outlineLevel="0" collapsed="false">
      <c r="A452" s="21" t="str">
        <f aca="false">IF(J452="","",J452)</f>
        <v/>
      </c>
      <c r="B452" s="69"/>
      <c r="C452" s="44"/>
      <c r="D452" s="42"/>
      <c r="E452" s="42"/>
      <c r="F452" s="68"/>
      <c r="G452" s="42"/>
      <c r="H452" s="42"/>
      <c r="J452" s="20" t="str">
        <f aca="false">IF(AND(K452="",L452="",N452=""),"",IF(OR(K452=1,L452=1),"ERRORI / ANOMALIE","OK"))</f>
        <v/>
      </c>
      <c r="K452" s="20" t="str">
        <f aca="false">IF(N452="","",IF(SUM(Q452:AA452)&gt;0,1,""))</f>
        <v/>
      </c>
      <c r="L452" s="20" t="str">
        <f aca="false">IF(N452="","",IF(_xlfn.IFNA(VLOOKUP(CONCATENATE(N452," ",1),Lotti!AS$7:AT$601,2,0),1)=1,"",1))</f>
        <v/>
      </c>
      <c r="N452" s="36" t="str">
        <f aca="false">TRIM(B452)</f>
        <v/>
      </c>
      <c r="O452" s="36"/>
      <c r="P452" s="36" t="str">
        <f aca="false">IF(K452="","",1)</f>
        <v/>
      </c>
      <c r="Q452" s="36" t="str">
        <f aca="false">IF(N452="","",_xlfn.IFNA(VLOOKUP(N452,Lotti!C$7:D$1000,2,0),1))</f>
        <v/>
      </c>
      <c r="S452" s="36" t="str">
        <f aca="false">IF(N452="","",IF(OR(AND(E452="",LEN(TRIM(D452))&lt;&gt;11,LEN(TRIM(D452))&lt;&gt;16),AND(D452="",E452=""),AND(D452&lt;&gt;"",E452&lt;&gt;"")),1,""))</f>
        <v/>
      </c>
      <c r="U452" s="36" t="str">
        <f aca="false">IF(N452="","",IF(C452="",1,""))</f>
        <v/>
      </c>
      <c r="V452" s="36" t="str">
        <f aca="false">IF(N452="","",_xlfn.IFNA(VLOOKUP(F452,TabelleFisse!$B$33:$C$34,2,0),1))</f>
        <v/>
      </c>
      <c r="W452" s="36" t="str">
        <f aca="false">IF(N452="","",_xlfn.IFNA(IF(VLOOKUP(CONCATENATE(N452," SI"),AC$10:AC$1203,1,0)=CONCATENATE(N452," SI"),"",1),1))</f>
        <v/>
      </c>
      <c r="Y452" s="36" t="str">
        <f aca="false">IF(OR(N452="",G452=""),"",_xlfn.IFNA(VLOOKUP(H452,TabelleFisse!$B$25:$C$29,2,0),1))</f>
        <v/>
      </c>
      <c r="Z452" s="36" t="str">
        <f aca="false">IF(AND(G452="",H452&lt;&gt;""),1,"")</f>
        <v/>
      </c>
      <c r="AA452" s="36" t="str">
        <f aca="false">IF(N452="","",IF(COUNTIF(AD$10:AD$1203,AD452)=1,1,""))</f>
        <v/>
      </c>
      <c r="AC452" s="37" t="str">
        <f aca="false">IF(N452="","",CONCATENATE(N452," ",F452))</f>
        <v/>
      </c>
      <c r="AD452" s="37" t="str">
        <f aca="false">IF(OR(N452="",CONCATENATE(G452,H452)=""),"",CONCATENATE(N452," ",G452))</f>
        <v/>
      </c>
      <c r="AE452" s="37" t="str">
        <f aca="false">IF(K452=1,CONCATENATE(N452," ",1),"")</f>
        <v/>
      </c>
    </row>
    <row r="453" customFormat="false" ht="32.25" hidden="false" customHeight="true" outlineLevel="0" collapsed="false">
      <c r="A453" s="21" t="str">
        <f aca="false">IF(J453="","",J453)</f>
        <v/>
      </c>
      <c r="B453" s="69"/>
      <c r="C453" s="44"/>
      <c r="D453" s="42"/>
      <c r="E453" s="42"/>
      <c r="F453" s="68"/>
      <c r="G453" s="42"/>
      <c r="H453" s="42"/>
      <c r="J453" s="20" t="str">
        <f aca="false">IF(AND(K453="",L453="",N453=""),"",IF(OR(K453=1,L453=1),"ERRORI / ANOMALIE","OK"))</f>
        <v/>
      </c>
      <c r="K453" s="20" t="str">
        <f aca="false">IF(N453="","",IF(SUM(Q453:AA453)&gt;0,1,""))</f>
        <v/>
      </c>
      <c r="L453" s="20" t="str">
        <f aca="false">IF(N453="","",IF(_xlfn.IFNA(VLOOKUP(CONCATENATE(N453," ",1),Lotti!AS$7:AT$601,2,0),1)=1,"",1))</f>
        <v/>
      </c>
      <c r="N453" s="36" t="str">
        <f aca="false">TRIM(B453)</f>
        <v/>
      </c>
      <c r="O453" s="36"/>
      <c r="P453" s="36" t="str">
        <f aca="false">IF(K453="","",1)</f>
        <v/>
      </c>
      <c r="Q453" s="36" t="str">
        <f aca="false">IF(N453="","",_xlfn.IFNA(VLOOKUP(N453,Lotti!C$7:D$1000,2,0),1))</f>
        <v/>
      </c>
      <c r="S453" s="36" t="str">
        <f aca="false">IF(N453="","",IF(OR(AND(E453="",LEN(TRIM(D453))&lt;&gt;11,LEN(TRIM(D453))&lt;&gt;16),AND(D453="",E453=""),AND(D453&lt;&gt;"",E453&lt;&gt;"")),1,""))</f>
        <v/>
      </c>
      <c r="U453" s="36" t="str">
        <f aca="false">IF(N453="","",IF(C453="",1,""))</f>
        <v/>
      </c>
      <c r="V453" s="36" t="str">
        <f aca="false">IF(N453="","",_xlfn.IFNA(VLOOKUP(F453,TabelleFisse!$B$33:$C$34,2,0),1))</f>
        <v/>
      </c>
      <c r="W453" s="36" t="str">
        <f aca="false">IF(N453="","",_xlfn.IFNA(IF(VLOOKUP(CONCATENATE(N453," SI"),AC$10:AC$1203,1,0)=CONCATENATE(N453," SI"),"",1),1))</f>
        <v/>
      </c>
      <c r="Y453" s="36" t="str">
        <f aca="false">IF(OR(N453="",G453=""),"",_xlfn.IFNA(VLOOKUP(H453,TabelleFisse!$B$25:$C$29,2,0),1))</f>
        <v/>
      </c>
      <c r="Z453" s="36" t="str">
        <f aca="false">IF(AND(G453="",H453&lt;&gt;""),1,"")</f>
        <v/>
      </c>
      <c r="AA453" s="36" t="str">
        <f aca="false">IF(N453="","",IF(COUNTIF(AD$10:AD$1203,AD453)=1,1,""))</f>
        <v/>
      </c>
      <c r="AC453" s="37" t="str">
        <f aca="false">IF(N453="","",CONCATENATE(N453," ",F453))</f>
        <v/>
      </c>
      <c r="AD453" s="37" t="str">
        <f aca="false">IF(OR(N453="",CONCATENATE(G453,H453)=""),"",CONCATENATE(N453," ",G453))</f>
        <v/>
      </c>
      <c r="AE453" s="37" t="str">
        <f aca="false">IF(K453=1,CONCATENATE(N453," ",1),"")</f>
        <v/>
      </c>
    </row>
    <row r="454" customFormat="false" ht="32.25" hidden="false" customHeight="true" outlineLevel="0" collapsed="false">
      <c r="A454" s="21" t="str">
        <f aca="false">IF(J454="","",J454)</f>
        <v/>
      </c>
      <c r="B454" s="69"/>
      <c r="C454" s="44"/>
      <c r="D454" s="42"/>
      <c r="E454" s="42"/>
      <c r="F454" s="68"/>
      <c r="G454" s="42"/>
      <c r="H454" s="42"/>
      <c r="J454" s="20" t="str">
        <f aca="false">IF(AND(K454="",L454="",N454=""),"",IF(OR(K454=1,L454=1),"ERRORI / ANOMALIE","OK"))</f>
        <v/>
      </c>
      <c r="K454" s="20" t="str">
        <f aca="false">IF(N454="","",IF(SUM(Q454:AA454)&gt;0,1,""))</f>
        <v/>
      </c>
      <c r="L454" s="20" t="str">
        <f aca="false">IF(N454="","",IF(_xlfn.IFNA(VLOOKUP(CONCATENATE(N454," ",1),Lotti!AS$7:AT$601,2,0),1)=1,"",1))</f>
        <v/>
      </c>
      <c r="N454" s="36" t="str">
        <f aca="false">TRIM(B454)</f>
        <v/>
      </c>
      <c r="O454" s="36"/>
      <c r="P454" s="36" t="str">
        <f aca="false">IF(K454="","",1)</f>
        <v/>
      </c>
      <c r="Q454" s="36" t="str">
        <f aca="false">IF(N454="","",_xlfn.IFNA(VLOOKUP(N454,Lotti!C$7:D$1000,2,0),1))</f>
        <v/>
      </c>
      <c r="S454" s="36" t="str">
        <f aca="false">IF(N454="","",IF(OR(AND(E454="",LEN(TRIM(D454))&lt;&gt;11,LEN(TRIM(D454))&lt;&gt;16),AND(D454="",E454=""),AND(D454&lt;&gt;"",E454&lt;&gt;"")),1,""))</f>
        <v/>
      </c>
      <c r="U454" s="36" t="str">
        <f aca="false">IF(N454="","",IF(C454="",1,""))</f>
        <v/>
      </c>
      <c r="V454" s="36" t="str">
        <f aca="false">IF(N454="","",_xlfn.IFNA(VLOOKUP(F454,TabelleFisse!$B$33:$C$34,2,0),1))</f>
        <v/>
      </c>
      <c r="W454" s="36" t="str">
        <f aca="false">IF(N454="","",_xlfn.IFNA(IF(VLOOKUP(CONCATENATE(N454," SI"),AC$10:AC$1203,1,0)=CONCATENATE(N454," SI"),"",1),1))</f>
        <v/>
      </c>
      <c r="Y454" s="36" t="str">
        <f aca="false">IF(OR(N454="",G454=""),"",_xlfn.IFNA(VLOOKUP(H454,TabelleFisse!$B$25:$C$29,2,0),1))</f>
        <v/>
      </c>
      <c r="Z454" s="36" t="str">
        <f aca="false">IF(AND(G454="",H454&lt;&gt;""),1,"")</f>
        <v/>
      </c>
      <c r="AA454" s="36" t="str">
        <f aca="false">IF(N454="","",IF(COUNTIF(AD$10:AD$1203,AD454)=1,1,""))</f>
        <v/>
      </c>
      <c r="AC454" s="37" t="str">
        <f aca="false">IF(N454="","",CONCATENATE(N454," ",F454))</f>
        <v/>
      </c>
      <c r="AD454" s="37" t="str">
        <f aca="false">IF(OR(N454="",CONCATENATE(G454,H454)=""),"",CONCATENATE(N454," ",G454))</f>
        <v/>
      </c>
      <c r="AE454" s="37" t="str">
        <f aca="false">IF(K454=1,CONCATENATE(N454," ",1),"")</f>
        <v/>
      </c>
    </row>
    <row r="455" customFormat="false" ht="32.25" hidden="false" customHeight="true" outlineLevel="0" collapsed="false">
      <c r="A455" s="21" t="str">
        <f aca="false">IF(J455="","",J455)</f>
        <v/>
      </c>
      <c r="B455" s="69"/>
      <c r="C455" s="44"/>
      <c r="D455" s="42"/>
      <c r="E455" s="42"/>
      <c r="F455" s="68"/>
      <c r="G455" s="42"/>
      <c r="H455" s="42"/>
      <c r="J455" s="20" t="str">
        <f aca="false">IF(AND(K455="",L455="",N455=""),"",IF(OR(K455=1,L455=1),"ERRORI / ANOMALIE","OK"))</f>
        <v/>
      </c>
      <c r="K455" s="20" t="str">
        <f aca="false">IF(N455="","",IF(SUM(Q455:AA455)&gt;0,1,""))</f>
        <v/>
      </c>
      <c r="L455" s="20" t="str">
        <f aca="false">IF(N455="","",IF(_xlfn.IFNA(VLOOKUP(CONCATENATE(N455," ",1),Lotti!AS$7:AT$601,2,0),1)=1,"",1))</f>
        <v/>
      </c>
      <c r="N455" s="36" t="str">
        <f aca="false">TRIM(B455)</f>
        <v/>
      </c>
      <c r="O455" s="36"/>
      <c r="P455" s="36" t="str">
        <f aca="false">IF(K455="","",1)</f>
        <v/>
      </c>
      <c r="Q455" s="36" t="str">
        <f aca="false">IF(N455="","",_xlfn.IFNA(VLOOKUP(N455,Lotti!C$7:D$1000,2,0),1))</f>
        <v/>
      </c>
      <c r="S455" s="36" t="str">
        <f aca="false">IF(N455="","",IF(OR(AND(E455="",LEN(TRIM(D455))&lt;&gt;11,LEN(TRIM(D455))&lt;&gt;16),AND(D455="",E455=""),AND(D455&lt;&gt;"",E455&lt;&gt;"")),1,""))</f>
        <v/>
      </c>
      <c r="U455" s="36" t="str">
        <f aca="false">IF(N455="","",IF(C455="",1,""))</f>
        <v/>
      </c>
      <c r="V455" s="36" t="str">
        <f aca="false">IF(N455="","",_xlfn.IFNA(VLOOKUP(F455,TabelleFisse!$B$33:$C$34,2,0),1))</f>
        <v/>
      </c>
      <c r="W455" s="36" t="str">
        <f aca="false">IF(N455="","",_xlfn.IFNA(IF(VLOOKUP(CONCATENATE(N455," SI"),AC$10:AC$1203,1,0)=CONCATENATE(N455," SI"),"",1),1))</f>
        <v/>
      </c>
      <c r="Y455" s="36" t="str">
        <f aca="false">IF(OR(N455="",G455=""),"",_xlfn.IFNA(VLOOKUP(H455,TabelleFisse!$B$25:$C$29,2,0),1))</f>
        <v/>
      </c>
      <c r="Z455" s="36" t="str">
        <f aca="false">IF(AND(G455="",H455&lt;&gt;""),1,"")</f>
        <v/>
      </c>
      <c r="AA455" s="36" t="str">
        <f aca="false">IF(N455="","",IF(COUNTIF(AD$10:AD$1203,AD455)=1,1,""))</f>
        <v/>
      </c>
      <c r="AC455" s="37" t="str">
        <f aca="false">IF(N455="","",CONCATENATE(N455," ",F455))</f>
        <v/>
      </c>
      <c r="AD455" s="37" t="str">
        <f aca="false">IF(OR(N455="",CONCATENATE(G455,H455)=""),"",CONCATENATE(N455," ",G455))</f>
        <v/>
      </c>
      <c r="AE455" s="37" t="str">
        <f aca="false">IF(K455=1,CONCATENATE(N455," ",1),"")</f>
        <v/>
      </c>
    </row>
    <row r="456" customFormat="false" ht="32.25" hidden="false" customHeight="true" outlineLevel="0" collapsed="false">
      <c r="A456" s="21" t="str">
        <f aca="false">IF(J456="","",J456)</f>
        <v/>
      </c>
      <c r="B456" s="69"/>
      <c r="C456" s="44"/>
      <c r="D456" s="42"/>
      <c r="E456" s="42"/>
      <c r="F456" s="68"/>
      <c r="G456" s="42"/>
      <c r="H456" s="42"/>
      <c r="J456" s="20" t="str">
        <f aca="false">IF(AND(K456="",L456="",N456=""),"",IF(OR(K456=1,L456=1),"ERRORI / ANOMALIE","OK"))</f>
        <v/>
      </c>
      <c r="K456" s="20" t="str">
        <f aca="false">IF(N456="","",IF(SUM(Q456:AA456)&gt;0,1,""))</f>
        <v/>
      </c>
      <c r="L456" s="20" t="str">
        <f aca="false">IF(N456="","",IF(_xlfn.IFNA(VLOOKUP(CONCATENATE(N456," ",1),Lotti!AS$7:AT$601,2,0),1)=1,"",1))</f>
        <v/>
      </c>
      <c r="N456" s="36" t="str">
        <f aca="false">TRIM(B456)</f>
        <v/>
      </c>
      <c r="O456" s="36"/>
      <c r="P456" s="36" t="str">
        <f aca="false">IF(K456="","",1)</f>
        <v/>
      </c>
      <c r="Q456" s="36" t="str">
        <f aca="false">IF(N456="","",_xlfn.IFNA(VLOOKUP(N456,Lotti!C$7:D$1000,2,0),1))</f>
        <v/>
      </c>
      <c r="S456" s="36" t="str">
        <f aca="false">IF(N456="","",IF(OR(AND(E456="",LEN(TRIM(D456))&lt;&gt;11,LEN(TRIM(D456))&lt;&gt;16),AND(D456="",E456=""),AND(D456&lt;&gt;"",E456&lt;&gt;"")),1,""))</f>
        <v/>
      </c>
      <c r="U456" s="36" t="str">
        <f aca="false">IF(N456="","",IF(C456="",1,""))</f>
        <v/>
      </c>
      <c r="V456" s="36" t="str">
        <f aca="false">IF(N456="","",_xlfn.IFNA(VLOOKUP(F456,TabelleFisse!$B$33:$C$34,2,0),1))</f>
        <v/>
      </c>
      <c r="W456" s="36" t="str">
        <f aca="false">IF(N456="","",_xlfn.IFNA(IF(VLOOKUP(CONCATENATE(N456," SI"),AC$10:AC$1203,1,0)=CONCATENATE(N456," SI"),"",1),1))</f>
        <v/>
      </c>
      <c r="Y456" s="36" t="str">
        <f aca="false">IF(OR(N456="",G456=""),"",_xlfn.IFNA(VLOOKUP(H456,TabelleFisse!$B$25:$C$29,2,0),1))</f>
        <v/>
      </c>
      <c r="Z456" s="36" t="str">
        <f aca="false">IF(AND(G456="",H456&lt;&gt;""),1,"")</f>
        <v/>
      </c>
      <c r="AA456" s="36" t="str">
        <f aca="false">IF(N456="","",IF(COUNTIF(AD$10:AD$1203,AD456)=1,1,""))</f>
        <v/>
      </c>
      <c r="AC456" s="37" t="str">
        <f aca="false">IF(N456="","",CONCATENATE(N456," ",F456))</f>
        <v/>
      </c>
      <c r="AD456" s="37" t="str">
        <f aca="false">IF(OR(N456="",CONCATENATE(G456,H456)=""),"",CONCATENATE(N456," ",G456))</f>
        <v/>
      </c>
      <c r="AE456" s="37" t="str">
        <f aca="false">IF(K456=1,CONCATENATE(N456," ",1),"")</f>
        <v/>
      </c>
    </row>
    <row r="457" customFormat="false" ht="32.25" hidden="false" customHeight="true" outlineLevel="0" collapsed="false">
      <c r="A457" s="21" t="str">
        <f aca="false">IF(J457="","",J457)</f>
        <v/>
      </c>
      <c r="B457" s="69"/>
      <c r="C457" s="44"/>
      <c r="D457" s="42"/>
      <c r="E457" s="42"/>
      <c r="F457" s="68"/>
      <c r="G457" s="42"/>
      <c r="H457" s="42"/>
      <c r="J457" s="20" t="str">
        <f aca="false">IF(AND(K457="",L457="",N457=""),"",IF(OR(K457=1,L457=1),"ERRORI / ANOMALIE","OK"))</f>
        <v/>
      </c>
      <c r="K457" s="20" t="str">
        <f aca="false">IF(N457="","",IF(SUM(Q457:AA457)&gt;0,1,""))</f>
        <v/>
      </c>
      <c r="L457" s="20" t="str">
        <f aca="false">IF(N457="","",IF(_xlfn.IFNA(VLOOKUP(CONCATENATE(N457," ",1),Lotti!AS$7:AT$601,2,0),1)=1,"",1))</f>
        <v/>
      </c>
      <c r="N457" s="36" t="str">
        <f aca="false">TRIM(B457)</f>
        <v/>
      </c>
      <c r="O457" s="36"/>
      <c r="P457" s="36" t="str">
        <f aca="false">IF(K457="","",1)</f>
        <v/>
      </c>
      <c r="Q457" s="36" t="str">
        <f aca="false">IF(N457="","",_xlfn.IFNA(VLOOKUP(N457,Lotti!C$7:D$1000,2,0),1))</f>
        <v/>
      </c>
      <c r="S457" s="36" t="str">
        <f aca="false">IF(N457="","",IF(OR(AND(E457="",LEN(TRIM(D457))&lt;&gt;11,LEN(TRIM(D457))&lt;&gt;16),AND(D457="",E457=""),AND(D457&lt;&gt;"",E457&lt;&gt;"")),1,""))</f>
        <v/>
      </c>
      <c r="U457" s="36" t="str">
        <f aca="false">IF(N457="","",IF(C457="",1,""))</f>
        <v/>
      </c>
      <c r="V457" s="36" t="str">
        <f aca="false">IF(N457="","",_xlfn.IFNA(VLOOKUP(F457,TabelleFisse!$B$33:$C$34,2,0),1))</f>
        <v/>
      </c>
      <c r="W457" s="36" t="str">
        <f aca="false">IF(N457="","",_xlfn.IFNA(IF(VLOOKUP(CONCATENATE(N457," SI"),AC$10:AC$1203,1,0)=CONCATENATE(N457," SI"),"",1),1))</f>
        <v/>
      </c>
      <c r="Y457" s="36" t="str">
        <f aca="false">IF(OR(N457="",G457=""),"",_xlfn.IFNA(VLOOKUP(H457,TabelleFisse!$B$25:$C$29,2,0),1))</f>
        <v/>
      </c>
      <c r="Z457" s="36" t="str">
        <f aca="false">IF(AND(G457="",H457&lt;&gt;""),1,"")</f>
        <v/>
      </c>
      <c r="AA457" s="36" t="str">
        <f aca="false">IF(N457="","",IF(COUNTIF(AD$10:AD$1203,AD457)=1,1,""))</f>
        <v/>
      </c>
      <c r="AC457" s="37" t="str">
        <f aca="false">IF(N457="","",CONCATENATE(N457," ",F457))</f>
        <v/>
      </c>
      <c r="AD457" s="37" t="str">
        <f aca="false">IF(OR(N457="",CONCATENATE(G457,H457)=""),"",CONCATENATE(N457," ",G457))</f>
        <v/>
      </c>
      <c r="AE457" s="37" t="str">
        <f aca="false">IF(K457=1,CONCATENATE(N457," ",1),"")</f>
        <v/>
      </c>
    </row>
    <row r="458" customFormat="false" ht="32.25" hidden="false" customHeight="true" outlineLevel="0" collapsed="false">
      <c r="A458" s="21" t="str">
        <f aca="false">IF(J458="","",J458)</f>
        <v/>
      </c>
      <c r="B458" s="69"/>
      <c r="C458" s="44"/>
      <c r="D458" s="42"/>
      <c r="E458" s="42"/>
      <c r="F458" s="68"/>
      <c r="G458" s="42"/>
      <c r="H458" s="42"/>
      <c r="J458" s="20" t="str">
        <f aca="false">IF(AND(K458="",L458="",N458=""),"",IF(OR(K458=1,L458=1),"ERRORI / ANOMALIE","OK"))</f>
        <v/>
      </c>
      <c r="K458" s="20" t="str">
        <f aca="false">IF(N458="","",IF(SUM(Q458:AA458)&gt;0,1,""))</f>
        <v/>
      </c>
      <c r="L458" s="20" t="str">
        <f aca="false">IF(N458="","",IF(_xlfn.IFNA(VLOOKUP(CONCATENATE(N458," ",1),Lotti!AS$7:AT$601,2,0),1)=1,"",1))</f>
        <v/>
      </c>
      <c r="N458" s="36" t="str">
        <f aca="false">TRIM(B458)</f>
        <v/>
      </c>
      <c r="O458" s="36"/>
      <c r="P458" s="36" t="str">
        <f aca="false">IF(K458="","",1)</f>
        <v/>
      </c>
      <c r="Q458" s="36" t="str">
        <f aca="false">IF(N458="","",_xlfn.IFNA(VLOOKUP(N458,Lotti!C$7:D$1000,2,0),1))</f>
        <v/>
      </c>
      <c r="S458" s="36" t="str">
        <f aca="false">IF(N458="","",IF(OR(AND(E458="",LEN(TRIM(D458))&lt;&gt;11,LEN(TRIM(D458))&lt;&gt;16),AND(D458="",E458=""),AND(D458&lt;&gt;"",E458&lt;&gt;"")),1,""))</f>
        <v/>
      </c>
      <c r="U458" s="36" t="str">
        <f aca="false">IF(N458="","",IF(C458="",1,""))</f>
        <v/>
      </c>
      <c r="V458" s="36" t="str">
        <f aca="false">IF(N458="","",_xlfn.IFNA(VLOOKUP(F458,TabelleFisse!$B$33:$C$34,2,0),1))</f>
        <v/>
      </c>
      <c r="W458" s="36" t="str">
        <f aca="false">IF(N458="","",_xlfn.IFNA(IF(VLOOKUP(CONCATENATE(N458," SI"),AC$10:AC$1203,1,0)=CONCATENATE(N458," SI"),"",1),1))</f>
        <v/>
      </c>
      <c r="Y458" s="36" t="str">
        <f aca="false">IF(OR(N458="",G458=""),"",_xlfn.IFNA(VLOOKUP(H458,TabelleFisse!$B$25:$C$29,2,0),1))</f>
        <v/>
      </c>
      <c r="Z458" s="36" t="str">
        <f aca="false">IF(AND(G458="",H458&lt;&gt;""),1,"")</f>
        <v/>
      </c>
      <c r="AA458" s="36" t="str">
        <f aca="false">IF(N458="","",IF(COUNTIF(AD$10:AD$1203,AD458)=1,1,""))</f>
        <v/>
      </c>
      <c r="AC458" s="37" t="str">
        <f aca="false">IF(N458="","",CONCATENATE(N458," ",F458))</f>
        <v/>
      </c>
      <c r="AD458" s="37" t="str">
        <f aca="false">IF(OR(N458="",CONCATENATE(G458,H458)=""),"",CONCATENATE(N458," ",G458))</f>
        <v/>
      </c>
      <c r="AE458" s="37" t="str">
        <f aca="false">IF(K458=1,CONCATENATE(N458," ",1),"")</f>
        <v/>
      </c>
    </row>
    <row r="459" customFormat="false" ht="32.25" hidden="false" customHeight="true" outlineLevel="0" collapsed="false">
      <c r="A459" s="21" t="str">
        <f aca="false">IF(J459="","",J459)</f>
        <v/>
      </c>
      <c r="B459" s="69"/>
      <c r="C459" s="44"/>
      <c r="D459" s="42"/>
      <c r="E459" s="42"/>
      <c r="F459" s="68"/>
      <c r="G459" s="42"/>
      <c r="H459" s="42"/>
      <c r="J459" s="20" t="str">
        <f aca="false">IF(AND(K459="",L459="",N459=""),"",IF(OR(K459=1,L459=1),"ERRORI / ANOMALIE","OK"))</f>
        <v/>
      </c>
      <c r="K459" s="20" t="str">
        <f aca="false">IF(N459="","",IF(SUM(Q459:AA459)&gt;0,1,""))</f>
        <v/>
      </c>
      <c r="L459" s="20" t="str">
        <f aca="false">IF(N459="","",IF(_xlfn.IFNA(VLOOKUP(CONCATENATE(N459," ",1),Lotti!AS$7:AT$601,2,0),1)=1,"",1))</f>
        <v/>
      </c>
      <c r="N459" s="36" t="str">
        <f aca="false">TRIM(B459)</f>
        <v/>
      </c>
      <c r="O459" s="36"/>
      <c r="P459" s="36" t="str">
        <f aca="false">IF(K459="","",1)</f>
        <v/>
      </c>
      <c r="Q459" s="36" t="str">
        <f aca="false">IF(N459="","",_xlfn.IFNA(VLOOKUP(N459,Lotti!C$7:D$1000,2,0),1))</f>
        <v/>
      </c>
      <c r="S459" s="36" t="str">
        <f aca="false">IF(N459="","",IF(OR(AND(E459="",LEN(TRIM(D459))&lt;&gt;11,LEN(TRIM(D459))&lt;&gt;16),AND(D459="",E459=""),AND(D459&lt;&gt;"",E459&lt;&gt;"")),1,""))</f>
        <v/>
      </c>
      <c r="U459" s="36" t="str">
        <f aca="false">IF(N459="","",IF(C459="",1,""))</f>
        <v/>
      </c>
      <c r="V459" s="36" t="str">
        <f aca="false">IF(N459="","",_xlfn.IFNA(VLOOKUP(F459,TabelleFisse!$B$33:$C$34,2,0),1))</f>
        <v/>
      </c>
      <c r="W459" s="36" t="str">
        <f aca="false">IF(N459="","",_xlfn.IFNA(IF(VLOOKUP(CONCATENATE(N459," SI"),AC$10:AC$1203,1,0)=CONCATENATE(N459," SI"),"",1),1))</f>
        <v/>
      </c>
      <c r="Y459" s="36" t="str">
        <f aca="false">IF(OR(N459="",G459=""),"",_xlfn.IFNA(VLOOKUP(H459,TabelleFisse!$B$25:$C$29,2,0),1))</f>
        <v/>
      </c>
      <c r="Z459" s="36" t="str">
        <f aca="false">IF(AND(G459="",H459&lt;&gt;""),1,"")</f>
        <v/>
      </c>
      <c r="AA459" s="36" t="str">
        <f aca="false">IF(N459="","",IF(COUNTIF(AD$10:AD$1203,AD459)=1,1,""))</f>
        <v/>
      </c>
      <c r="AC459" s="37" t="str">
        <f aca="false">IF(N459="","",CONCATENATE(N459," ",F459))</f>
        <v/>
      </c>
      <c r="AD459" s="37" t="str">
        <f aca="false">IF(OR(N459="",CONCATENATE(G459,H459)=""),"",CONCATENATE(N459," ",G459))</f>
        <v/>
      </c>
      <c r="AE459" s="37" t="str">
        <f aca="false">IF(K459=1,CONCATENATE(N459," ",1),"")</f>
        <v/>
      </c>
    </row>
    <row r="460" customFormat="false" ht="32.25" hidden="false" customHeight="true" outlineLevel="0" collapsed="false">
      <c r="A460" s="21" t="str">
        <f aca="false">IF(J460="","",J460)</f>
        <v/>
      </c>
      <c r="B460" s="69"/>
      <c r="C460" s="44"/>
      <c r="D460" s="42"/>
      <c r="E460" s="42"/>
      <c r="F460" s="68"/>
      <c r="G460" s="42"/>
      <c r="H460" s="42"/>
      <c r="J460" s="20" t="str">
        <f aca="false">IF(AND(K460="",L460="",N460=""),"",IF(OR(K460=1,L460=1),"ERRORI / ANOMALIE","OK"))</f>
        <v/>
      </c>
      <c r="K460" s="20" t="str">
        <f aca="false">IF(N460="","",IF(SUM(Q460:AA460)&gt;0,1,""))</f>
        <v/>
      </c>
      <c r="L460" s="20" t="str">
        <f aca="false">IF(N460="","",IF(_xlfn.IFNA(VLOOKUP(CONCATENATE(N460," ",1),Lotti!AS$7:AT$601,2,0),1)=1,"",1))</f>
        <v/>
      </c>
      <c r="N460" s="36" t="str">
        <f aca="false">TRIM(B460)</f>
        <v/>
      </c>
      <c r="O460" s="36"/>
      <c r="P460" s="36" t="str">
        <f aca="false">IF(K460="","",1)</f>
        <v/>
      </c>
      <c r="Q460" s="36" t="str">
        <f aca="false">IF(N460="","",_xlfn.IFNA(VLOOKUP(N460,Lotti!C$7:D$1000,2,0),1))</f>
        <v/>
      </c>
      <c r="S460" s="36" t="str">
        <f aca="false">IF(N460="","",IF(OR(AND(E460="",LEN(TRIM(D460))&lt;&gt;11,LEN(TRIM(D460))&lt;&gt;16),AND(D460="",E460=""),AND(D460&lt;&gt;"",E460&lt;&gt;"")),1,""))</f>
        <v/>
      </c>
      <c r="U460" s="36" t="str">
        <f aca="false">IF(N460="","",IF(C460="",1,""))</f>
        <v/>
      </c>
      <c r="V460" s="36" t="str">
        <f aca="false">IF(N460="","",_xlfn.IFNA(VLOOKUP(F460,TabelleFisse!$B$33:$C$34,2,0),1))</f>
        <v/>
      </c>
      <c r="W460" s="36" t="str">
        <f aca="false">IF(N460="","",_xlfn.IFNA(IF(VLOOKUP(CONCATENATE(N460," SI"),AC$10:AC$1203,1,0)=CONCATENATE(N460," SI"),"",1),1))</f>
        <v/>
      </c>
      <c r="Y460" s="36" t="str">
        <f aca="false">IF(OR(N460="",G460=""),"",_xlfn.IFNA(VLOOKUP(H460,TabelleFisse!$B$25:$C$29,2,0),1))</f>
        <v/>
      </c>
      <c r="Z460" s="36" t="str">
        <f aca="false">IF(AND(G460="",H460&lt;&gt;""),1,"")</f>
        <v/>
      </c>
      <c r="AA460" s="36" t="str">
        <f aca="false">IF(N460="","",IF(COUNTIF(AD$10:AD$1203,AD460)=1,1,""))</f>
        <v/>
      </c>
      <c r="AC460" s="37" t="str">
        <f aca="false">IF(N460="","",CONCATENATE(N460," ",F460))</f>
        <v/>
      </c>
      <c r="AD460" s="37" t="str">
        <f aca="false">IF(OR(N460="",CONCATENATE(G460,H460)=""),"",CONCATENATE(N460," ",G460))</f>
        <v/>
      </c>
      <c r="AE460" s="37" t="str">
        <f aca="false">IF(K460=1,CONCATENATE(N460," ",1),"")</f>
        <v/>
      </c>
    </row>
    <row r="461" customFormat="false" ht="32.25" hidden="false" customHeight="true" outlineLevel="0" collapsed="false">
      <c r="A461" s="21" t="str">
        <f aca="false">IF(J461="","",J461)</f>
        <v/>
      </c>
      <c r="B461" s="69"/>
      <c r="C461" s="44"/>
      <c r="D461" s="42"/>
      <c r="E461" s="42"/>
      <c r="F461" s="68"/>
      <c r="G461" s="42"/>
      <c r="H461" s="42"/>
      <c r="J461" s="20" t="str">
        <f aca="false">IF(AND(K461="",L461="",N461=""),"",IF(OR(K461=1,L461=1),"ERRORI / ANOMALIE","OK"))</f>
        <v/>
      </c>
      <c r="K461" s="20" t="str">
        <f aca="false">IF(N461="","",IF(SUM(Q461:AA461)&gt;0,1,""))</f>
        <v/>
      </c>
      <c r="L461" s="20" t="str">
        <f aca="false">IF(N461="","",IF(_xlfn.IFNA(VLOOKUP(CONCATENATE(N461," ",1),Lotti!AS$7:AT$601,2,0),1)=1,"",1))</f>
        <v/>
      </c>
      <c r="N461" s="36" t="str">
        <f aca="false">TRIM(B461)</f>
        <v/>
      </c>
      <c r="O461" s="36"/>
      <c r="P461" s="36" t="str">
        <f aca="false">IF(K461="","",1)</f>
        <v/>
      </c>
      <c r="Q461" s="36" t="str">
        <f aca="false">IF(N461="","",_xlfn.IFNA(VLOOKUP(N461,Lotti!C$7:D$1000,2,0),1))</f>
        <v/>
      </c>
      <c r="S461" s="36" t="str">
        <f aca="false">IF(N461="","",IF(OR(AND(E461="",LEN(TRIM(D461))&lt;&gt;11,LEN(TRIM(D461))&lt;&gt;16),AND(D461="",E461=""),AND(D461&lt;&gt;"",E461&lt;&gt;"")),1,""))</f>
        <v/>
      </c>
      <c r="U461" s="36" t="str">
        <f aca="false">IF(N461="","",IF(C461="",1,""))</f>
        <v/>
      </c>
      <c r="V461" s="36" t="str">
        <f aca="false">IF(N461="","",_xlfn.IFNA(VLOOKUP(F461,TabelleFisse!$B$33:$C$34,2,0),1))</f>
        <v/>
      </c>
      <c r="W461" s="36" t="str">
        <f aca="false">IF(N461="","",_xlfn.IFNA(IF(VLOOKUP(CONCATENATE(N461," SI"),AC$10:AC$1203,1,0)=CONCATENATE(N461," SI"),"",1),1))</f>
        <v/>
      </c>
      <c r="Y461" s="36" t="str">
        <f aca="false">IF(OR(N461="",G461=""),"",_xlfn.IFNA(VLOOKUP(H461,TabelleFisse!$B$25:$C$29,2,0),1))</f>
        <v/>
      </c>
      <c r="Z461" s="36" t="str">
        <f aca="false">IF(AND(G461="",H461&lt;&gt;""),1,"")</f>
        <v/>
      </c>
      <c r="AA461" s="36" t="str">
        <f aca="false">IF(N461="","",IF(COUNTIF(AD$10:AD$1203,AD461)=1,1,""))</f>
        <v/>
      </c>
      <c r="AC461" s="37" t="str">
        <f aca="false">IF(N461="","",CONCATENATE(N461," ",F461))</f>
        <v/>
      </c>
      <c r="AD461" s="37" t="str">
        <f aca="false">IF(OR(N461="",CONCATENATE(G461,H461)=""),"",CONCATENATE(N461," ",G461))</f>
        <v/>
      </c>
      <c r="AE461" s="37" t="str">
        <f aca="false">IF(K461=1,CONCATENATE(N461," ",1),"")</f>
        <v/>
      </c>
    </row>
    <row r="462" customFormat="false" ht="32.25" hidden="false" customHeight="true" outlineLevel="0" collapsed="false">
      <c r="A462" s="21" t="str">
        <f aca="false">IF(J462="","",J462)</f>
        <v/>
      </c>
      <c r="B462" s="69"/>
      <c r="C462" s="44"/>
      <c r="D462" s="42"/>
      <c r="E462" s="42"/>
      <c r="F462" s="68"/>
      <c r="G462" s="42"/>
      <c r="H462" s="42"/>
      <c r="J462" s="20" t="str">
        <f aca="false">IF(AND(K462="",L462="",N462=""),"",IF(OR(K462=1,L462=1),"ERRORI / ANOMALIE","OK"))</f>
        <v/>
      </c>
      <c r="K462" s="20" t="str">
        <f aca="false">IF(N462="","",IF(SUM(Q462:AA462)&gt;0,1,""))</f>
        <v/>
      </c>
      <c r="L462" s="20" t="str">
        <f aca="false">IF(N462="","",IF(_xlfn.IFNA(VLOOKUP(CONCATENATE(N462," ",1),Lotti!AS$7:AT$601,2,0),1)=1,"",1))</f>
        <v/>
      </c>
      <c r="N462" s="36" t="str">
        <f aca="false">TRIM(B462)</f>
        <v/>
      </c>
      <c r="O462" s="36"/>
      <c r="P462" s="36" t="str">
        <f aca="false">IF(K462="","",1)</f>
        <v/>
      </c>
      <c r="Q462" s="36" t="str">
        <f aca="false">IF(N462="","",_xlfn.IFNA(VLOOKUP(N462,Lotti!C$7:D$1000,2,0),1))</f>
        <v/>
      </c>
      <c r="S462" s="36" t="str">
        <f aca="false">IF(N462="","",IF(OR(AND(E462="",LEN(TRIM(D462))&lt;&gt;11,LEN(TRIM(D462))&lt;&gt;16),AND(D462="",E462=""),AND(D462&lt;&gt;"",E462&lt;&gt;"")),1,""))</f>
        <v/>
      </c>
      <c r="U462" s="36" t="str">
        <f aca="false">IF(N462="","",IF(C462="",1,""))</f>
        <v/>
      </c>
      <c r="V462" s="36" t="str">
        <f aca="false">IF(N462="","",_xlfn.IFNA(VLOOKUP(F462,TabelleFisse!$B$33:$C$34,2,0),1))</f>
        <v/>
      </c>
      <c r="W462" s="36" t="str">
        <f aca="false">IF(N462="","",_xlfn.IFNA(IF(VLOOKUP(CONCATENATE(N462," SI"),AC$10:AC$1203,1,0)=CONCATENATE(N462," SI"),"",1),1))</f>
        <v/>
      </c>
      <c r="Y462" s="36" t="str">
        <f aca="false">IF(OR(N462="",G462=""),"",_xlfn.IFNA(VLOOKUP(H462,TabelleFisse!$B$25:$C$29,2,0),1))</f>
        <v/>
      </c>
      <c r="Z462" s="36" t="str">
        <f aca="false">IF(AND(G462="",H462&lt;&gt;""),1,"")</f>
        <v/>
      </c>
      <c r="AA462" s="36" t="str">
        <f aca="false">IF(N462="","",IF(COUNTIF(AD$10:AD$1203,AD462)=1,1,""))</f>
        <v/>
      </c>
      <c r="AC462" s="37" t="str">
        <f aca="false">IF(N462="","",CONCATENATE(N462," ",F462))</f>
        <v/>
      </c>
      <c r="AD462" s="37" t="str">
        <f aca="false">IF(OR(N462="",CONCATENATE(G462,H462)=""),"",CONCATENATE(N462," ",G462))</f>
        <v/>
      </c>
      <c r="AE462" s="37" t="str">
        <f aca="false">IF(K462=1,CONCATENATE(N462," ",1),"")</f>
        <v/>
      </c>
    </row>
    <row r="463" customFormat="false" ht="32.25" hidden="false" customHeight="true" outlineLevel="0" collapsed="false">
      <c r="A463" s="21" t="str">
        <f aca="false">IF(J463="","",J463)</f>
        <v/>
      </c>
      <c r="B463" s="69"/>
      <c r="C463" s="44"/>
      <c r="D463" s="42"/>
      <c r="E463" s="42"/>
      <c r="F463" s="68"/>
      <c r="G463" s="42"/>
      <c r="H463" s="42"/>
      <c r="J463" s="20" t="str">
        <f aca="false">IF(AND(K463="",L463="",N463=""),"",IF(OR(K463=1,L463=1),"ERRORI / ANOMALIE","OK"))</f>
        <v/>
      </c>
      <c r="K463" s="20" t="str">
        <f aca="false">IF(N463="","",IF(SUM(Q463:AA463)&gt;0,1,""))</f>
        <v/>
      </c>
      <c r="L463" s="20" t="str">
        <f aca="false">IF(N463="","",IF(_xlfn.IFNA(VLOOKUP(CONCATENATE(N463," ",1),Lotti!AS$7:AT$601,2,0),1)=1,"",1))</f>
        <v/>
      </c>
      <c r="N463" s="36" t="str">
        <f aca="false">TRIM(B463)</f>
        <v/>
      </c>
      <c r="O463" s="36"/>
      <c r="P463" s="36" t="str">
        <f aca="false">IF(K463="","",1)</f>
        <v/>
      </c>
      <c r="Q463" s="36" t="str">
        <f aca="false">IF(N463="","",_xlfn.IFNA(VLOOKUP(N463,Lotti!C$7:D$1000,2,0),1))</f>
        <v/>
      </c>
      <c r="S463" s="36" t="str">
        <f aca="false">IF(N463="","",IF(OR(AND(E463="",LEN(TRIM(D463))&lt;&gt;11,LEN(TRIM(D463))&lt;&gt;16),AND(D463="",E463=""),AND(D463&lt;&gt;"",E463&lt;&gt;"")),1,""))</f>
        <v/>
      </c>
      <c r="U463" s="36" t="str">
        <f aca="false">IF(N463="","",IF(C463="",1,""))</f>
        <v/>
      </c>
      <c r="V463" s="36" t="str">
        <f aca="false">IF(N463="","",_xlfn.IFNA(VLOOKUP(F463,TabelleFisse!$B$33:$C$34,2,0),1))</f>
        <v/>
      </c>
      <c r="W463" s="36" t="str">
        <f aca="false">IF(N463="","",_xlfn.IFNA(IF(VLOOKUP(CONCATENATE(N463," SI"),AC$10:AC$1203,1,0)=CONCATENATE(N463," SI"),"",1),1))</f>
        <v/>
      </c>
      <c r="Y463" s="36" t="str">
        <f aca="false">IF(OR(N463="",G463=""),"",_xlfn.IFNA(VLOOKUP(H463,TabelleFisse!$B$25:$C$29,2,0),1))</f>
        <v/>
      </c>
      <c r="Z463" s="36" t="str">
        <f aca="false">IF(AND(G463="",H463&lt;&gt;""),1,"")</f>
        <v/>
      </c>
      <c r="AA463" s="36" t="str">
        <f aca="false">IF(N463="","",IF(COUNTIF(AD$10:AD$1203,AD463)=1,1,""))</f>
        <v/>
      </c>
      <c r="AC463" s="37" t="str">
        <f aca="false">IF(N463="","",CONCATENATE(N463," ",F463))</f>
        <v/>
      </c>
      <c r="AD463" s="37" t="str">
        <f aca="false">IF(OR(N463="",CONCATENATE(G463,H463)=""),"",CONCATENATE(N463," ",G463))</f>
        <v/>
      </c>
      <c r="AE463" s="37" t="str">
        <f aca="false">IF(K463=1,CONCATENATE(N463," ",1),"")</f>
        <v/>
      </c>
    </row>
    <row r="464" customFormat="false" ht="32.25" hidden="false" customHeight="true" outlineLevel="0" collapsed="false">
      <c r="A464" s="21" t="str">
        <f aca="false">IF(J464="","",J464)</f>
        <v/>
      </c>
      <c r="B464" s="69"/>
      <c r="C464" s="44"/>
      <c r="D464" s="42"/>
      <c r="E464" s="42"/>
      <c r="F464" s="68"/>
      <c r="G464" s="42"/>
      <c r="H464" s="42"/>
      <c r="J464" s="20" t="str">
        <f aca="false">IF(AND(K464="",L464="",N464=""),"",IF(OR(K464=1,L464=1),"ERRORI / ANOMALIE","OK"))</f>
        <v/>
      </c>
      <c r="K464" s="20" t="str">
        <f aca="false">IF(N464="","",IF(SUM(Q464:AA464)&gt;0,1,""))</f>
        <v/>
      </c>
      <c r="L464" s="20" t="str">
        <f aca="false">IF(N464="","",IF(_xlfn.IFNA(VLOOKUP(CONCATENATE(N464," ",1),Lotti!AS$7:AT$601,2,0),1)=1,"",1))</f>
        <v/>
      </c>
      <c r="N464" s="36" t="str">
        <f aca="false">TRIM(B464)</f>
        <v/>
      </c>
      <c r="O464" s="36"/>
      <c r="P464" s="36" t="str">
        <f aca="false">IF(K464="","",1)</f>
        <v/>
      </c>
      <c r="Q464" s="36" t="str">
        <f aca="false">IF(N464="","",_xlfn.IFNA(VLOOKUP(N464,Lotti!C$7:D$1000,2,0),1))</f>
        <v/>
      </c>
      <c r="S464" s="36" t="str">
        <f aca="false">IF(N464="","",IF(OR(AND(E464="",LEN(TRIM(D464))&lt;&gt;11,LEN(TRIM(D464))&lt;&gt;16),AND(D464="",E464=""),AND(D464&lt;&gt;"",E464&lt;&gt;"")),1,""))</f>
        <v/>
      </c>
      <c r="U464" s="36" t="str">
        <f aca="false">IF(N464="","",IF(C464="",1,""))</f>
        <v/>
      </c>
      <c r="V464" s="36" t="str">
        <f aca="false">IF(N464="","",_xlfn.IFNA(VLOOKUP(F464,TabelleFisse!$B$33:$C$34,2,0),1))</f>
        <v/>
      </c>
      <c r="W464" s="36" t="str">
        <f aca="false">IF(N464="","",_xlfn.IFNA(IF(VLOOKUP(CONCATENATE(N464," SI"),AC$10:AC$1203,1,0)=CONCATENATE(N464," SI"),"",1),1))</f>
        <v/>
      </c>
      <c r="Y464" s="36" t="str">
        <f aca="false">IF(OR(N464="",G464=""),"",_xlfn.IFNA(VLOOKUP(H464,TabelleFisse!$B$25:$C$29,2,0),1))</f>
        <v/>
      </c>
      <c r="Z464" s="36" t="str">
        <f aca="false">IF(AND(G464="",H464&lt;&gt;""),1,"")</f>
        <v/>
      </c>
      <c r="AA464" s="36" t="str">
        <f aca="false">IF(N464="","",IF(COUNTIF(AD$10:AD$1203,AD464)=1,1,""))</f>
        <v/>
      </c>
      <c r="AC464" s="37" t="str">
        <f aca="false">IF(N464="","",CONCATENATE(N464," ",F464))</f>
        <v/>
      </c>
      <c r="AD464" s="37" t="str">
        <f aca="false">IF(OR(N464="",CONCATENATE(G464,H464)=""),"",CONCATENATE(N464," ",G464))</f>
        <v/>
      </c>
      <c r="AE464" s="37" t="str">
        <f aca="false">IF(K464=1,CONCATENATE(N464," ",1),"")</f>
        <v/>
      </c>
    </row>
    <row r="465" customFormat="false" ht="32.25" hidden="false" customHeight="true" outlineLevel="0" collapsed="false">
      <c r="A465" s="21" t="str">
        <f aca="false">IF(J465="","",J465)</f>
        <v/>
      </c>
      <c r="B465" s="69"/>
      <c r="C465" s="44"/>
      <c r="D465" s="42"/>
      <c r="E465" s="42"/>
      <c r="F465" s="68"/>
      <c r="G465" s="42"/>
      <c r="H465" s="42"/>
      <c r="J465" s="20" t="str">
        <f aca="false">IF(AND(K465="",L465="",N465=""),"",IF(OR(K465=1,L465=1),"ERRORI / ANOMALIE","OK"))</f>
        <v/>
      </c>
      <c r="K465" s="20" t="str">
        <f aca="false">IF(N465="","",IF(SUM(Q465:AA465)&gt;0,1,""))</f>
        <v/>
      </c>
      <c r="L465" s="20" t="str">
        <f aca="false">IF(N465="","",IF(_xlfn.IFNA(VLOOKUP(CONCATENATE(N465," ",1),Lotti!AS$7:AT$601,2,0),1)=1,"",1))</f>
        <v/>
      </c>
      <c r="N465" s="36" t="str">
        <f aca="false">TRIM(B465)</f>
        <v/>
      </c>
      <c r="O465" s="36"/>
      <c r="P465" s="36" t="str">
        <f aca="false">IF(K465="","",1)</f>
        <v/>
      </c>
      <c r="Q465" s="36" t="str">
        <f aca="false">IF(N465="","",_xlfn.IFNA(VLOOKUP(N465,Lotti!C$7:D$1000,2,0),1))</f>
        <v/>
      </c>
      <c r="S465" s="36" t="str">
        <f aca="false">IF(N465="","",IF(OR(AND(E465="",LEN(TRIM(D465))&lt;&gt;11,LEN(TRIM(D465))&lt;&gt;16),AND(D465="",E465=""),AND(D465&lt;&gt;"",E465&lt;&gt;"")),1,""))</f>
        <v/>
      </c>
      <c r="U465" s="36" t="str">
        <f aca="false">IF(N465="","",IF(C465="",1,""))</f>
        <v/>
      </c>
      <c r="V465" s="36" t="str">
        <f aca="false">IF(N465="","",_xlfn.IFNA(VLOOKUP(F465,TabelleFisse!$B$33:$C$34,2,0),1))</f>
        <v/>
      </c>
      <c r="W465" s="36" t="str">
        <f aca="false">IF(N465="","",_xlfn.IFNA(IF(VLOOKUP(CONCATENATE(N465," SI"),AC$10:AC$1203,1,0)=CONCATENATE(N465," SI"),"",1),1))</f>
        <v/>
      </c>
      <c r="Y465" s="36" t="str">
        <f aca="false">IF(OR(N465="",G465=""),"",_xlfn.IFNA(VLOOKUP(H465,TabelleFisse!$B$25:$C$29,2,0),1))</f>
        <v/>
      </c>
      <c r="Z465" s="36" t="str">
        <f aca="false">IF(AND(G465="",H465&lt;&gt;""),1,"")</f>
        <v/>
      </c>
      <c r="AA465" s="36" t="str">
        <f aca="false">IF(N465="","",IF(COUNTIF(AD$10:AD$1203,AD465)=1,1,""))</f>
        <v/>
      </c>
      <c r="AC465" s="37" t="str">
        <f aca="false">IF(N465="","",CONCATENATE(N465," ",F465))</f>
        <v/>
      </c>
      <c r="AD465" s="37" t="str">
        <f aca="false">IF(OR(N465="",CONCATENATE(G465,H465)=""),"",CONCATENATE(N465," ",G465))</f>
        <v/>
      </c>
      <c r="AE465" s="37" t="str">
        <f aca="false">IF(K465=1,CONCATENATE(N465," ",1),"")</f>
        <v/>
      </c>
    </row>
    <row r="466" customFormat="false" ht="32.25" hidden="false" customHeight="true" outlineLevel="0" collapsed="false">
      <c r="A466" s="21" t="str">
        <f aca="false">IF(J466="","",J466)</f>
        <v/>
      </c>
      <c r="B466" s="69"/>
      <c r="C466" s="44"/>
      <c r="D466" s="42"/>
      <c r="E466" s="42"/>
      <c r="F466" s="68"/>
      <c r="G466" s="42"/>
      <c r="H466" s="42"/>
      <c r="J466" s="20" t="str">
        <f aca="false">IF(AND(K466="",L466="",N466=""),"",IF(OR(K466=1,L466=1),"ERRORI / ANOMALIE","OK"))</f>
        <v/>
      </c>
      <c r="K466" s="20" t="str">
        <f aca="false">IF(N466="","",IF(SUM(Q466:AA466)&gt;0,1,""))</f>
        <v/>
      </c>
      <c r="L466" s="20" t="str">
        <f aca="false">IF(N466="","",IF(_xlfn.IFNA(VLOOKUP(CONCATENATE(N466," ",1),Lotti!AS$7:AT$601,2,0),1)=1,"",1))</f>
        <v/>
      </c>
      <c r="N466" s="36" t="str">
        <f aca="false">TRIM(B466)</f>
        <v/>
      </c>
      <c r="O466" s="36"/>
      <c r="P466" s="36" t="str">
        <f aca="false">IF(K466="","",1)</f>
        <v/>
      </c>
      <c r="Q466" s="36" t="str">
        <f aca="false">IF(N466="","",_xlfn.IFNA(VLOOKUP(N466,Lotti!C$7:D$1000,2,0),1))</f>
        <v/>
      </c>
      <c r="S466" s="36" t="str">
        <f aca="false">IF(N466="","",IF(OR(AND(E466="",LEN(TRIM(D466))&lt;&gt;11,LEN(TRIM(D466))&lt;&gt;16),AND(D466="",E466=""),AND(D466&lt;&gt;"",E466&lt;&gt;"")),1,""))</f>
        <v/>
      </c>
      <c r="U466" s="36" t="str">
        <f aca="false">IF(N466="","",IF(C466="",1,""))</f>
        <v/>
      </c>
      <c r="V466" s="36" t="str">
        <f aca="false">IF(N466="","",_xlfn.IFNA(VLOOKUP(F466,TabelleFisse!$B$33:$C$34,2,0),1))</f>
        <v/>
      </c>
      <c r="W466" s="36" t="str">
        <f aca="false">IF(N466="","",_xlfn.IFNA(IF(VLOOKUP(CONCATENATE(N466," SI"),AC$10:AC$1203,1,0)=CONCATENATE(N466," SI"),"",1),1))</f>
        <v/>
      </c>
      <c r="Y466" s="36" t="str">
        <f aca="false">IF(OR(N466="",G466=""),"",_xlfn.IFNA(VLOOKUP(H466,TabelleFisse!$B$25:$C$29,2,0),1))</f>
        <v/>
      </c>
      <c r="Z466" s="36" t="str">
        <f aca="false">IF(AND(G466="",H466&lt;&gt;""),1,"")</f>
        <v/>
      </c>
      <c r="AA466" s="36" t="str">
        <f aca="false">IF(N466="","",IF(COUNTIF(AD$10:AD$1203,AD466)=1,1,""))</f>
        <v/>
      </c>
      <c r="AC466" s="37" t="str">
        <f aca="false">IF(N466="","",CONCATENATE(N466," ",F466))</f>
        <v/>
      </c>
      <c r="AD466" s="37" t="str">
        <f aca="false">IF(OR(N466="",CONCATENATE(G466,H466)=""),"",CONCATENATE(N466," ",G466))</f>
        <v/>
      </c>
      <c r="AE466" s="37" t="str">
        <f aca="false">IF(K466=1,CONCATENATE(N466," ",1),"")</f>
        <v/>
      </c>
    </row>
    <row r="467" customFormat="false" ht="32.25" hidden="false" customHeight="true" outlineLevel="0" collapsed="false">
      <c r="A467" s="21" t="str">
        <f aca="false">IF(J467="","",J467)</f>
        <v/>
      </c>
      <c r="B467" s="69"/>
      <c r="C467" s="44"/>
      <c r="D467" s="42"/>
      <c r="E467" s="42"/>
      <c r="F467" s="68"/>
      <c r="G467" s="42"/>
      <c r="H467" s="42"/>
      <c r="J467" s="20" t="str">
        <f aca="false">IF(AND(K467="",L467="",N467=""),"",IF(OR(K467=1,L467=1),"ERRORI / ANOMALIE","OK"))</f>
        <v/>
      </c>
      <c r="K467" s="20" t="str">
        <f aca="false">IF(N467="","",IF(SUM(Q467:AA467)&gt;0,1,""))</f>
        <v/>
      </c>
      <c r="L467" s="20" t="str">
        <f aca="false">IF(N467="","",IF(_xlfn.IFNA(VLOOKUP(CONCATENATE(N467," ",1),Lotti!AS$7:AT$601,2,0),1)=1,"",1))</f>
        <v/>
      </c>
      <c r="N467" s="36" t="str">
        <f aca="false">TRIM(B467)</f>
        <v/>
      </c>
      <c r="O467" s="36"/>
      <c r="P467" s="36" t="str">
        <f aca="false">IF(K467="","",1)</f>
        <v/>
      </c>
      <c r="Q467" s="36" t="str">
        <f aca="false">IF(N467="","",_xlfn.IFNA(VLOOKUP(N467,Lotti!C$7:D$1000,2,0),1))</f>
        <v/>
      </c>
      <c r="S467" s="36" t="str">
        <f aca="false">IF(N467="","",IF(OR(AND(E467="",LEN(TRIM(D467))&lt;&gt;11,LEN(TRIM(D467))&lt;&gt;16),AND(D467="",E467=""),AND(D467&lt;&gt;"",E467&lt;&gt;"")),1,""))</f>
        <v/>
      </c>
      <c r="U467" s="36" t="str">
        <f aca="false">IF(N467="","",IF(C467="",1,""))</f>
        <v/>
      </c>
      <c r="V467" s="36" t="str">
        <f aca="false">IF(N467="","",_xlfn.IFNA(VLOOKUP(F467,TabelleFisse!$B$33:$C$34,2,0),1))</f>
        <v/>
      </c>
      <c r="W467" s="36" t="str">
        <f aca="false">IF(N467="","",_xlfn.IFNA(IF(VLOOKUP(CONCATENATE(N467," SI"),AC$10:AC$1203,1,0)=CONCATENATE(N467," SI"),"",1),1))</f>
        <v/>
      </c>
      <c r="Y467" s="36" t="str">
        <f aca="false">IF(OR(N467="",G467=""),"",_xlfn.IFNA(VLOOKUP(H467,TabelleFisse!$B$25:$C$29,2,0),1))</f>
        <v/>
      </c>
      <c r="Z467" s="36" t="str">
        <f aca="false">IF(AND(G467="",H467&lt;&gt;""),1,"")</f>
        <v/>
      </c>
      <c r="AA467" s="36" t="str">
        <f aca="false">IF(N467="","",IF(COUNTIF(AD$10:AD$1203,AD467)=1,1,""))</f>
        <v/>
      </c>
      <c r="AC467" s="37" t="str">
        <f aca="false">IF(N467="","",CONCATENATE(N467," ",F467))</f>
        <v/>
      </c>
      <c r="AD467" s="37" t="str">
        <f aca="false">IF(OR(N467="",CONCATENATE(G467,H467)=""),"",CONCATENATE(N467," ",G467))</f>
        <v/>
      </c>
      <c r="AE467" s="37" t="str">
        <f aca="false">IF(K467=1,CONCATENATE(N467," ",1),"")</f>
        <v/>
      </c>
    </row>
    <row r="468" customFormat="false" ht="32.25" hidden="false" customHeight="true" outlineLevel="0" collapsed="false">
      <c r="A468" s="21" t="str">
        <f aca="false">IF(J468="","",J468)</f>
        <v/>
      </c>
      <c r="B468" s="69"/>
      <c r="C468" s="44"/>
      <c r="D468" s="42"/>
      <c r="E468" s="42"/>
      <c r="F468" s="68"/>
      <c r="G468" s="42"/>
      <c r="H468" s="42"/>
      <c r="J468" s="20" t="str">
        <f aca="false">IF(AND(K468="",L468="",N468=""),"",IF(OR(K468=1,L468=1),"ERRORI / ANOMALIE","OK"))</f>
        <v/>
      </c>
      <c r="K468" s="20" t="str">
        <f aca="false">IF(N468="","",IF(SUM(Q468:AA468)&gt;0,1,""))</f>
        <v/>
      </c>
      <c r="L468" s="20" t="str">
        <f aca="false">IF(N468="","",IF(_xlfn.IFNA(VLOOKUP(CONCATENATE(N468," ",1),Lotti!AS$7:AT$601,2,0),1)=1,"",1))</f>
        <v/>
      </c>
      <c r="N468" s="36" t="str">
        <f aca="false">TRIM(B468)</f>
        <v/>
      </c>
      <c r="O468" s="36"/>
      <c r="P468" s="36" t="str">
        <f aca="false">IF(K468="","",1)</f>
        <v/>
      </c>
      <c r="Q468" s="36" t="str">
        <f aca="false">IF(N468="","",_xlfn.IFNA(VLOOKUP(N468,Lotti!C$7:D$1000,2,0),1))</f>
        <v/>
      </c>
      <c r="S468" s="36" t="str">
        <f aca="false">IF(N468="","",IF(OR(AND(E468="",LEN(TRIM(D468))&lt;&gt;11,LEN(TRIM(D468))&lt;&gt;16),AND(D468="",E468=""),AND(D468&lt;&gt;"",E468&lt;&gt;"")),1,""))</f>
        <v/>
      </c>
      <c r="U468" s="36" t="str">
        <f aca="false">IF(N468="","",IF(C468="",1,""))</f>
        <v/>
      </c>
      <c r="V468" s="36" t="str">
        <f aca="false">IF(N468="","",_xlfn.IFNA(VLOOKUP(F468,TabelleFisse!$B$33:$C$34,2,0),1))</f>
        <v/>
      </c>
      <c r="W468" s="36" t="str">
        <f aca="false">IF(N468="","",_xlfn.IFNA(IF(VLOOKUP(CONCATENATE(N468," SI"),AC$10:AC$1203,1,0)=CONCATENATE(N468," SI"),"",1),1))</f>
        <v/>
      </c>
      <c r="Y468" s="36" t="str">
        <f aca="false">IF(OR(N468="",G468=""),"",_xlfn.IFNA(VLOOKUP(H468,TabelleFisse!$B$25:$C$29,2,0),1))</f>
        <v/>
      </c>
      <c r="Z468" s="36" t="str">
        <f aca="false">IF(AND(G468="",H468&lt;&gt;""),1,"")</f>
        <v/>
      </c>
      <c r="AA468" s="36" t="str">
        <f aca="false">IF(N468="","",IF(COUNTIF(AD$10:AD$1203,AD468)=1,1,""))</f>
        <v/>
      </c>
      <c r="AC468" s="37" t="str">
        <f aca="false">IF(N468="","",CONCATENATE(N468," ",F468))</f>
        <v/>
      </c>
      <c r="AD468" s="37" t="str">
        <f aca="false">IF(OR(N468="",CONCATENATE(G468,H468)=""),"",CONCATENATE(N468," ",G468))</f>
        <v/>
      </c>
      <c r="AE468" s="37" t="str">
        <f aca="false">IF(K468=1,CONCATENATE(N468," ",1),"")</f>
        <v/>
      </c>
    </row>
    <row r="469" customFormat="false" ht="32.25" hidden="false" customHeight="true" outlineLevel="0" collapsed="false">
      <c r="A469" s="21" t="str">
        <f aca="false">IF(J469="","",J469)</f>
        <v/>
      </c>
      <c r="B469" s="69"/>
      <c r="C469" s="44"/>
      <c r="D469" s="42"/>
      <c r="E469" s="42"/>
      <c r="F469" s="68"/>
      <c r="G469" s="42"/>
      <c r="H469" s="42"/>
      <c r="J469" s="20" t="str">
        <f aca="false">IF(AND(K469="",L469="",N469=""),"",IF(OR(K469=1,L469=1),"ERRORI / ANOMALIE","OK"))</f>
        <v/>
      </c>
      <c r="K469" s="20" t="str">
        <f aca="false">IF(N469="","",IF(SUM(Q469:AA469)&gt;0,1,""))</f>
        <v/>
      </c>
      <c r="L469" s="20" t="str">
        <f aca="false">IF(N469="","",IF(_xlfn.IFNA(VLOOKUP(CONCATENATE(N469," ",1),Lotti!AS$7:AT$601,2,0),1)=1,"",1))</f>
        <v/>
      </c>
      <c r="N469" s="36" t="str">
        <f aca="false">TRIM(B469)</f>
        <v/>
      </c>
      <c r="O469" s="36"/>
      <c r="P469" s="36" t="str">
        <f aca="false">IF(K469="","",1)</f>
        <v/>
      </c>
      <c r="Q469" s="36" t="str">
        <f aca="false">IF(N469="","",_xlfn.IFNA(VLOOKUP(N469,Lotti!C$7:D$1000,2,0),1))</f>
        <v/>
      </c>
      <c r="S469" s="36" t="str">
        <f aca="false">IF(N469="","",IF(OR(AND(E469="",LEN(TRIM(D469))&lt;&gt;11,LEN(TRIM(D469))&lt;&gt;16),AND(D469="",E469=""),AND(D469&lt;&gt;"",E469&lt;&gt;"")),1,""))</f>
        <v/>
      </c>
      <c r="U469" s="36" t="str">
        <f aca="false">IF(N469="","",IF(C469="",1,""))</f>
        <v/>
      </c>
      <c r="V469" s="36" t="str">
        <f aca="false">IF(N469="","",_xlfn.IFNA(VLOOKUP(F469,TabelleFisse!$B$33:$C$34,2,0),1))</f>
        <v/>
      </c>
      <c r="W469" s="36" t="str">
        <f aca="false">IF(N469="","",_xlfn.IFNA(IF(VLOOKUP(CONCATENATE(N469," SI"),AC$10:AC$1203,1,0)=CONCATENATE(N469," SI"),"",1),1))</f>
        <v/>
      </c>
      <c r="Y469" s="36" t="str">
        <f aca="false">IF(OR(N469="",G469=""),"",_xlfn.IFNA(VLOOKUP(H469,TabelleFisse!$B$25:$C$29,2,0),1))</f>
        <v/>
      </c>
      <c r="Z469" s="36" t="str">
        <f aca="false">IF(AND(G469="",H469&lt;&gt;""),1,"")</f>
        <v/>
      </c>
      <c r="AA469" s="36" t="str">
        <f aca="false">IF(N469="","",IF(COUNTIF(AD$10:AD$1203,AD469)=1,1,""))</f>
        <v/>
      </c>
      <c r="AC469" s="37" t="str">
        <f aca="false">IF(N469="","",CONCATENATE(N469," ",F469))</f>
        <v/>
      </c>
      <c r="AD469" s="37" t="str">
        <f aca="false">IF(OR(N469="",CONCATENATE(G469,H469)=""),"",CONCATENATE(N469," ",G469))</f>
        <v/>
      </c>
      <c r="AE469" s="37" t="str">
        <f aca="false">IF(K469=1,CONCATENATE(N469," ",1),"")</f>
        <v/>
      </c>
    </row>
    <row r="470" customFormat="false" ht="32.25" hidden="false" customHeight="true" outlineLevel="0" collapsed="false">
      <c r="A470" s="21" t="str">
        <f aca="false">IF(J470="","",J470)</f>
        <v/>
      </c>
      <c r="B470" s="69"/>
      <c r="C470" s="44"/>
      <c r="D470" s="42"/>
      <c r="E470" s="42"/>
      <c r="F470" s="68"/>
      <c r="G470" s="42"/>
      <c r="H470" s="42"/>
      <c r="J470" s="20" t="str">
        <f aca="false">IF(AND(K470="",L470="",N470=""),"",IF(OR(K470=1,L470=1),"ERRORI / ANOMALIE","OK"))</f>
        <v/>
      </c>
      <c r="K470" s="20" t="str">
        <f aca="false">IF(N470="","",IF(SUM(Q470:AA470)&gt;0,1,""))</f>
        <v/>
      </c>
      <c r="L470" s="20" t="str">
        <f aca="false">IF(N470="","",IF(_xlfn.IFNA(VLOOKUP(CONCATENATE(N470," ",1),Lotti!AS$7:AT$601,2,0),1)=1,"",1))</f>
        <v/>
      </c>
      <c r="N470" s="36" t="str">
        <f aca="false">TRIM(B470)</f>
        <v/>
      </c>
      <c r="O470" s="36"/>
      <c r="P470" s="36" t="str">
        <f aca="false">IF(K470="","",1)</f>
        <v/>
      </c>
      <c r="Q470" s="36" t="str">
        <f aca="false">IF(N470="","",_xlfn.IFNA(VLOOKUP(N470,Lotti!C$7:D$1000,2,0),1))</f>
        <v/>
      </c>
      <c r="S470" s="36" t="str">
        <f aca="false">IF(N470="","",IF(OR(AND(E470="",LEN(TRIM(D470))&lt;&gt;11,LEN(TRIM(D470))&lt;&gt;16),AND(D470="",E470=""),AND(D470&lt;&gt;"",E470&lt;&gt;"")),1,""))</f>
        <v/>
      </c>
      <c r="U470" s="36" t="str">
        <f aca="false">IF(N470="","",IF(C470="",1,""))</f>
        <v/>
      </c>
      <c r="V470" s="36" t="str">
        <f aca="false">IF(N470="","",_xlfn.IFNA(VLOOKUP(F470,TabelleFisse!$B$33:$C$34,2,0),1))</f>
        <v/>
      </c>
      <c r="W470" s="36" t="str">
        <f aca="false">IF(N470="","",_xlfn.IFNA(IF(VLOOKUP(CONCATENATE(N470," SI"),AC$10:AC$1203,1,0)=CONCATENATE(N470," SI"),"",1),1))</f>
        <v/>
      </c>
      <c r="Y470" s="36" t="str">
        <f aca="false">IF(OR(N470="",G470=""),"",_xlfn.IFNA(VLOOKUP(H470,TabelleFisse!$B$25:$C$29,2,0),1))</f>
        <v/>
      </c>
      <c r="Z470" s="36" t="str">
        <f aca="false">IF(AND(G470="",H470&lt;&gt;""),1,"")</f>
        <v/>
      </c>
      <c r="AA470" s="36" t="str">
        <f aca="false">IF(N470="","",IF(COUNTIF(AD$10:AD$1203,AD470)=1,1,""))</f>
        <v/>
      </c>
      <c r="AC470" s="37" t="str">
        <f aca="false">IF(N470="","",CONCATENATE(N470," ",F470))</f>
        <v/>
      </c>
      <c r="AD470" s="37" t="str">
        <f aca="false">IF(OR(N470="",CONCATENATE(G470,H470)=""),"",CONCATENATE(N470," ",G470))</f>
        <v/>
      </c>
      <c r="AE470" s="37" t="str">
        <f aca="false">IF(K470=1,CONCATENATE(N470," ",1),"")</f>
        <v/>
      </c>
    </row>
    <row r="471" customFormat="false" ht="32.25" hidden="false" customHeight="true" outlineLevel="0" collapsed="false">
      <c r="A471" s="21" t="str">
        <f aca="false">IF(J471="","",J471)</f>
        <v/>
      </c>
      <c r="B471" s="69"/>
      <c r="C471" s="44"/>
      <c r="D471" s="42"/>
      <c r="E471" s="42"/>
      <c r="F471" s="68"/>
      <c r="G471" s="42"/>
      <c r="H471" s="42"/>
      <c r="J471" s="20" t="str">
        <f aca="false">IF(AND(K471="",L471="",N471=""),"",IF(OR(K471=1,L471=1),"ERRORI / ANOMALIE","OK"))</f>
        <v/>
      </c>
      <c r="K471" s="20" t="str">
        <f aca="false">IF(N471="","",IF(SUM(Q471:AA471)&gt;0,1,""))</f>
        <v/>
      </c>
      <c r="L471" s="20" t="str">
        <f aca="false">IF(N471="","",IF(_xlfn.IFNA(VLOOKUP(CONCATENATE(N471," ",1),Lotti!AS$7:AT$601,2,0),1)=1,"",1))</f>
        <v/>
      </c>
      <c r="N471" s="36" t="str">
        <f aca="false">TRIM(B471)</f>
        <v/>
      </c>
      <c r="O471" s="36"/>
      <c r="P471" s="36" t="str">
        <f aca="false">IF(K471="","",1)</f>
        <v/>
      </c>
      <c r="Q471" s="36" t="str">
        <f aca="false">IF(N471="","",_xlfn.IFNA(VLOOKUP(N471,Lotti!C$7:D$1000,2,0),1))</f>
        <v/>
      </c>
      <c r="S471" s="36" t="str">
        <f aca="false">IF(N471="","",IF(OR(AND(E471="",LEN(TRIM(D471))&lt;&gt;11,LEN(TRIM(D471))&lt;&gt;16),AND(D471="",E471=""),AND(D471&lt;&gt;"",E471&lt;&gt;"")),1,""))</f>
        <v/>
      </c>
      <c r="U471" s="36" t="str">
        <f aca="false">IF(N471="","",IF(C471="",1,""))</f>
        <v/>
      </c>
      <c r="V471" s="36" t="str">
        <f aca="false">IF(N471="","",_xlfn.IFNA(VLOOKUP(F471,TabelleFisse!$B$33:$C$34,2,0),1))</f>
        <v/>
      </c>
      <c r="W471" s="36" t="str">
        <f aca="false">IF(N471="","",_xlfn.IFNA(IF(VLOOKUP(CONCATENATE(N471," SI"),AC$10:AC$1203,1,0)=CONCATENATE(N471," SI"),"",1),1))</f>
        <v/>
      </c>
      <c r="Y471" s="36" t="str">
        <f aca="false">IF(OR(N471="",G471=""),"",_xlfn.IFNA(VLOOKUP(H471,TabelleFisse!$B$25:$C$29,2,0),1))</f>
        <v/>
      </c>
      <c r="Z471" s="36" t="str">
        <f aca="false">IF(AND(G471="",H471&lt;&gt;""),1,"")</f>
        <v/>
      </c>
      <c r="AA471" s="36" t="str">
        <f aca="false">IF(N471="","",IF(COUNTIF(AD$10:AD$1203,AD471)=1,1,""))</f>
        <v/>
      </c>
      <c r="AC471" s="37" t="str">
        <f aca="false">IF(N471="","",CONCATENATE(N471," ",F471))</f>
        <v/>
      </c>
      <c r="AD471" s="37" t="str">
        <f aca="false">IF(OR(N471="",CONCATENATE(G471,H471)=""),"",CONCATENATE(N471," ",G471))</f>
        <v/>
      </c>
      <c r="AE471" s="37" t="str">
        <f aca="false">IF(K471=1,CONCATENATE(N471," ",1),"")</f>
        <v/>
      </c>
    </row>
    <row r="472" customFormat="false" ht="32.25" hidden="false" customHeight="true" outlineLevel="0" collapsed="false">
      <c r="A472" s="21" t="str">
        <f aca="false">IF(J472="","",J472)</f>
        <v/>
      </c>
      <c r="B472" s="69"/>
      <c r="C472" s="44"/>
      <c r="D472" s="42"/>
      <c r="E472" s="42"/>
      <c r="F472" s="68"/>
      <c r="G472" s="42"/>
      <c r="H472" s="42"/>
      <c r="J472" s="20" t="str">
        <f aca="false">IF(AND(K472="",L472="",N472=""),"",IF(OR(K472=1,L472=1),"ERRORI / ANOMALIE","OK"))</f>
        <v/>
      </c>
      <c r="K472" s="20" t="str">
        <f aca="false">IF(N472="","",IF(SUM(Q472:AA472)&gt;0,1,""))</f>
        <v/>
      </c>
      <c r="L472" s="20" t="str">
        <f aca="false">IF(N472="","",IF(_xlfn.IFNA(VLOOKUP(CONCATENATE(N472," ",1),Lotti!AS$7:AT$601,2,0),1)=1,"",1))</f>
        <v/>
      </c>
      <c r="N472" s="36" t="str">
        <f aca="false">TRIM(B472)</f>
        <v/>
      </c>
      <c r="O472" s="36"/>
      <c r="P472" s="36" t="str">
        <f aca="false">IF(K472="","",1)</f>
        <v/>
      </c>
      <c r="Q472" s="36" t="str">
        <f aca="false">IF(N472="","",_xlfn.IFNA(VLOOKUP(N472,Lotti!C$7:D$1000,2,0),1))</f>
        <v/>
      </c>
      <c r="S472" s="36" t="str">
        <f aca="false">IF(N472="","",IF(OR(AND(E472="",LEN(TRIM(D472))&lt;&gt;11,LEN(TRIM(D472))&lt;&gt;16),AND(D472="",E472=""),AND(D472&lt;&gt;"",E472&lt;&gt;"")),1,""))</f>
        <v/>
      </c>
      <c r="U472" s="36" t="str">
        <f aca="false">IF(N472="","",IF(C472="",1,""))</f>
        <v/>
      </c>
      <c r="V472" s="36" t="str">
        <f aca="false">IF(N472="","",_xlfn.IFNA(VLOOKUP(F472,TabelleFisse!$B$33:$C$34,2,0),1))</f>
        <v/>
      </c>
      <c r="W472" s="36" t="str">
        <f aca="false">IF(N472="","",_xlfn.IFNA(IF(VLOOKUP(CONCATENATE(N472," SI"),AC$10:AC$1203,1,0)=CONCATENATE(N472," SI"),"",1),1))</f>
        <v/>
      </c>
      <c r="Y472" s="36" t="str">
        <f aca="false">IF(OR(N472="",G472=""),"",_xlfn.IFNA(VLOOKUP(H472,TabelleFisse!$B$25:$C$29,2,0),1))</f>
        <v/>
      </c>
      <c r="Z472" s="36" t="str">
        <f aca="false">IF(AND(G472="",H472&lt;&gt;""),1,"")</f>
        <v/>
      </c>
      <c r="AA472" s="36" t="str">
        <f aca="false">IF(N472="","",IF(COUNTIF(AD$10:AD$1203,AD472)=1,1,""))</f>
        <v/>
      </c>
      <c r="AC472" s="37" t="str">
        <f aca="false">IF(N472="","",CONCATENATE(N472," ",F472))</f>
        <v/>
      </c>
      <c r="AD472" s="37" t="str">
        <f aca="false">IF(OR(N472="",CONCATENATE(G472,H472)=""),"",CONCATENATE(N472," ",G472))</f>
        <v/>
      </c>
      <c r="AE472" s="37" t="str">
        <f aca="false">IF(K472=1,CONCATENATE(N472," ",1),"")</f>
        <v/>
      </c>
    </row>
    <row r="473" customFormat="false" ht="32.25" hidden="false" customHeight="true" outlineLevel="0" collapsed="false">
      <c r="A473" s="21" t="str">
        <f aca="false">IF(J473="","",J473)</f>
        <v/>
      </c>
      <c r="B473" s="69"/>
      <c r="C473" s="44"/>
      <c r="D473" s="42"/>
      <c r="E473" s="42"/>
      <c r="F473" s="68"/>
      <c r="G473" s="42"/>
      <c r="H473" s="42"/>
      <c r="J473" s="20" t="str">
        <f aca="false">IF(AND(K473="",L473="",N473=""),"",IF(OR(K473=1,L473=1),"ERRORI / ANOMALIE","OK"))</f>
        <v/>
      </c>
      <c r="K473" s="20" t="str">
        <f aca="false">IF(N473="","",IF(SUM(Q473:AA473)&gt;0,1,""))</f>
        <v/>
      </c>
      <c r="L473" s="20" t="str">
        <f aca="false">IF(N473="","",IF(_xlfn.IFNA(VLOOKUP(CONCATENATE(N473," ",1),Lotti!AS$7:AT$601,2,0),1)=1,"",1))</f>
        <v/>
      </c>
      <c r="N473" s="36" t="str">
        <f aca="false">TRIM(B473)</f>
        <v/>
      </c>
      <c r="O473" s="36"/>
      <c r="P473" s="36" t="str">
        <f aca="false">IF(K473="","",1)</f>
        <v/>
      </c>
      <c r="Q473" s="36" t="str">
        <f aca="false">IF(N473="","",_xlfn.IFNA(VLOOKUP(N473,Lotti!C$7:D$1000,2,0),1))</f>
        <v/>
      </c>
      <c r="S473" s="36" t="str">
        <f aca="false">IF(N473="","",IF(OR(AND(E473="",LEN(TRIM(D473))&lt;&gt;11,LEN(TRIM(D473))&lt;&gt;16),AND(D473="",E473=""),AND(D473&lt;&gt;"",E473&lt;&gt;"")),1,""))</f>
        <v/>
      </c>
      <c r="U473" s="36" t="str">
        <f aca="false">IF(N473="","",IF(C473="",1,""))</f>
        <v/>
      </c>
      <c r="V473" s="36" t="str">
        <f aca="false">IF(N473="","",_xlfn.IFNA(VLOOKUP(F473,TabelleFisse!$B$33:$C$34,2,0),1))</f>
        <v/>
      </c>
      <c r="W473" s="36" t="str">
        <f aca="false">IF(N473="","",_xlfn.IFNA(IF(VLOOKUP(CONCATENATE(N473," SI"),AC$10:AC$1203,1,0)=CONCATENATE(N473," SI"),"",1),1))</f>
        <v/>
      </c>
      <c r="Y473" s="36" t="str">
        <f aca="false">IF(OR(N473="",G473=""),"",_xlfn.IFNA(VLOOKUP(H473,TabelleFisse!$B$25:$C$29,2,0),1))</f>
        <v/>
      </c>
      <c r="Z473" s="36" t="str">
        <f aca="false">IF(AND(G473="",H473&lt;&gt;""),1,"")</f>
        <v/>
      </c>
      <c r="AA473" s="36" t="str">
        <f aca="false">IF(N473="","",IF(COUNTIF(AD$10:AD$1203,AD473)=1,1,""))</f>
        <v/>
      </c>
      <c r="AC473" s="37" t="str">
        <f aca="false">IF(N473="","",CONCATENATE(N473," ",F473))</f>
        <v/>
      </c>
      <c r="AD473" s="37" t="str">
        <f aca="false">IF(OR(N473="",CONCATENATE(G473,H473)=""),"",CONCATENATE(N473," ",G473))</f>
        <v/>
      </c>
      <c r="AE473" s="37" t="str">
        <f aca="false">IF(K473=1,CONCATENATE(N473," ",1),"")</f>
        <v/>
      </c>
    </row>
    <row r="474" customFormat="false" ht="32.25" hidden="false" customHeight="true" outlineLevel="0" collapsed="false">
      <c r="A474" s="21" t="str">
        <f aca="false">IF(J474="","",J474)</f>
        <v/>
      </c>
      <c r="B474" s="69"/>
      <c r="C474" s="44"/>
      <c r="D474" s="42"/>
      <c r="E474" s="42"/>
      <c r="F474" s="68"/>
      <c r="G474" s="42"/>
      <c r="H474" s="42"/>
      <c r="J474" s="20" t="str">
        <f aca="false">IF(AND(K474="",L474="",N474=""),"",IF(OR(K474=1,L474=1),"ERRORI / ANOMALIE","OK"))</f>
        <v/>
      </c>
      <c r="K474" s="20" t="str">
        <f aca="false">IF(N474="","",IF(SUM(Q474:AA474)&gt;0,1,""))</f>
        <v/>
      </c>
      <c r="L474" s="20" t="str">
        <f aca="false">IF(N474="","",IF(_xlfn.IFNA(VLOOKUP(CONCATENATE(N474," ",1),Lotti!AS$7:AT$601,2,0),1)=1,"",1))</f>
        <v/>
      </c>
      <c r="N474" s="36" t="str">
        <f aca="false">TRIM(B474)</f>
        <v/>
      </c>
      <c r="O474" s="36"/>
      <c r="P474" s="36" t="str">
        <f aca="false">IF(K474="","",1)</f>
        <v/>
      </c>
      <c r="Q474" s="36" t="str">
        <f aca="false">IF(N474="","",_xlfn.IFNA(VLOOKUP(N474,Lotti!C$7:D$1000,2,0),1))</f>
        <v/>
      </c>
      <c r="S474" s="36" t="str">
        <f aca="false">IF(N474="","",IF(OR(AND(E474="",LEN(TRIM(D474))&lt;&gt;11,LEN(TRIM(D474))&lt;&gt;16),AND(D474="",E474=""),AND(D474&lt;&gt;"",E474&lt;&gt;"")),1,""))</f>
        <v/>
      </c>
      <c r="U474" s="36" t="str">
        <f aca="false">IF(N474="","",IF(C474="",1,""))</f>
        <v/>
      </c>
      <c r="V474" s="36" t="str">
        <f aca="false">IF(N474="","",_xlfn.IFNA(VLOOKUP(F474,TabelleFisse!$B$33:$C$34,2,0),1))</f>
        <v/>
      </c>
      <c r="W474" s="36" t="str">
        <f aca="false">IF(N474="","",_xlfn.IFNA(IF(VLOOKUP(CONCATENATE(N474," SI"),AC$10:AC$1203,1,0)=CONCATENATE(N474," SI"),"",1),1))</f>
        <v/>
      </c>
      <c r="Y474" s="36" t="str">
        <f aca="false">IF(OR(N474="",G474=""),"",_xlfn.IFNA(VLOOKUP(H474,TabelleFisse!$B$25:$C$29,2,0),1))</f>
        <v/>
      </c>
      <c r="Z474" s="36" t="str">
        <f aca="false">IF(AND(G474="",H474&lt;&gt;""),1,"")</f>
        <v/>
      </c>
      <c r="AA474" s="36" t="str">
        <f aca="false">IF(N474="","",IF(COUNTIF(AD$10:AD$1203,AD474)=1,1,""))</f>
        <v/>
      </c>
      <c r="AC474" s="37" t="str">
        <f aca="false">IF(N474="","",CONCATENATE(N474," ",F474))</f>
        <v/>
      </c>
      <c r="AD474" s="37" t="str">
        <f aca="false">IF(OR(N474="",CONCATENATE(G474,H474)=""),"",CONCATENATE(N474," ",G474))</f>
        <v/>
      </c>
      <c r="AE474" s="37" t="str">
        <f aca="false">IF(K474=1,CONCATENATE(N474," ",1),"")</f>
        <v/>
      </c>
    </row>
    <row r="475" customFormat="false" ht="32.25" hidden="false" customHeight="true" outlineLevel="0" collapsed="false">
      <c r="A475" s="21" t="str">
        <f aca="false">IF(J475="","",J475)</f>
        <v/>
      </c>
      <c r="B475" s="69"/>
      <c r="C475" s="44"/>
      <c r="D475" s="42"/>
      <c r="E475" s="42"/>
      <c r="F475" s="68"/>
      <c r="G475" s="42"/>
      <c r="H475" s="42"/>
      <c r="J475" s="20" t="str">
        <f aca="false">IF(AND(K475="",L475="",N475=""),"",IF(OR(K475=1,L475=1),"ERRORI / ANOMALIE","OK"))</f>
        <v/>
      </c>
      <c r="K475" s="20" t="str">
        <f aca="false">IF(N475="","",IF(SUM(Q475:AA475)&gt;0,1,""))</f>
        <v/>
      </c>
      <c r="L475" s="20" t="str">
        <f aca="false">IF(N475="","",IF(_xlfn.IFNA(VLOOKUP(CONCATENATE(N475," ",1),Lotti!AS$7:AT$601,2,0),1)=1,"",1))</f>
        <v/>
      </c>
      <c r="N475" s="36" t="str">
        <f aca="false">TRIM(B475)</f>
        <v/>
      </c>
      <c r="O475" s="36"/>
      <c r="P475" s="36" t="str">
        <f aca="false">IF(K475="","",1)</f>
        <v/>
      </c>
      <c r="Q475" s="36" t="str">
        <f aca="false">IF(N475="","",_xlfn.IFNA(VLOOKUP(N475,Lotti!C$7:D$1000,2,0),1))</f>
        <v/>
      </c>
      <c r="S475" s="36" t="str">
        <f aca="false">IF(N475="","",IF(OR(AND(E475="",LEN(TRIM(D475))&lt;&gt;11,LEN(TRIM(D475))&lt;&gt;16),AND(D475="",E475=""),AND(D475&lt;&gt;"",E475&lt;&gt;"")),1,""))</f>
        <v/>
      </c>
      <c r="U475" s="36" t="str">
        <f aca="false">IF(N475="","",IF(C475="",1,""))</f>
        <v/>
      </c>
      <c r="V475" s="36" t="str">
        <f aca="false">IF(N475="","",_xlfn.IFNA(VLOOKUP(F475,TabelleFisse!$B$33:$C$34,2,0),1))</f>
        <v/>
      </c>
      <c r="W475" s="36" t="str">
        <f aca="false">IF(N475="","",_xlfn.IFNA(IF(VLOOKUP(CONCATENATE(N475," SI"),AC$10:AC$1203,1,0)=CONCATENATE(N475," SI"),"",1),1))</f>
        <v/>
      </c>
      <c r="Y475" s="36" t="str">
        <f aca="false">IF(OR(N475="",G475=""),"",_xlfn.IFNA(VLOOKUP(H475,TabelleFisse!$B$25:$C$29,2,0),1))</f>
        <v/>
      </c>
      <c r="Z475" s="36" t="str">
        <f aca="false">IF(AND(G475="",H475&lt;&gt;""),1,"")</f>
        <v/>
      </c>
      <c r="AA475" s="36" t="str">
        <f aca="false">IF(N475="","",IF(COUNTIF(AD$10:AD$1203,AD475)=1,1,""))</f>
        <v/>
      </c>
      <c r="AC475" s="37" t="str">
        <f aca="false">IF(N475="","",CONCATENATE(N475," ",F475))</f>
        <v/>
      </c>
      <c r="AD475" s="37" t="str">
        <f aca="false">IF(OR(N475="",CONCATENATE(G475,H475)=""),"",CONCATENATE(N475," ",G475))</f>
        <v/>
      </c>
      <c r="AE475" s="37" t="str">
        <f aca="false">IF(K475=1,CONCATENATE(N475," ",1),"")</f>
        <v/>
      </c>
    </row>
    <row r="476" customFormat="false" ht="32.25" hidden="false" customHeight="true" outlineLevel="0" collapsed="false">
      <c r="A476" s="21" t="str">
        <f aca="false">IF(J476="","",J476)</f>
        <v/>
      </c>
      <c r="B476" s="69"/>
      <c r="C476" s="44"/>
      <c r="D476" s="42"/>
      <c r="E476" s="42"/>
      <c r="F476" s="68"/>
      <c r="G476" s="42"/>
      <c r="H476" s="42"/>
      <c r="J476" s="20" t="str">
        <f aca="false">IF(AND(K476="",L476="",N476=""),"",IF(OR(K476=1,L476=1),"ERRORI / ANOMALIE","OK"))</f>
        <v/>
      </c>
      <c r="K476" s="20" t="str">
        <f aca="false">IF(N476="","",IF(SUM(Q476:AA476)&gt;0,1,""))</f>
        <v/>
      </c>
      <c r="L476" s="20" t="str">
        <f aca="false">IF(N476="","",IF(_xlfn.IFNA(VLOOKUP(CONCATENATE(N476," ",1),Lotti!AS$7:AT$601,2,0),1)=1,"",1))</f>
        <v/>
      </c>
      <c r="N476" s="36" t="str">
        <f aca="false">TRIM(B476)</f>
        <v/>
      </c>
      <c r="O476" s="36"/>
      <c r="P476" s="36" t="str">
        <f aca="false">IF(K476="","",1)</f>
        <v/>
      </c>
      <c r="Q476" s="36" t="str">
        <f aca="false">IF(N476="","",_xlfn.IFNA(VLOOKUP(N476,Lotti!C$7:D$1000,2,0),1))</f>
        <v/>
      </c>
      <c r="S476" s="36" t="str">
        <f aca="false">IF(N476="","",IF(OR(AND(E476="",LEN(TRIM(D476))&lt;&gt;11,LEN(TRIM(D476))&lt;&gt;16),AND(D476="",E476=""),AND(D476&lt;&gt;"",E476&lt;&gt;"")),1,""))</f>
        <v/>
      </c>
      <c r="U476" s="36" t="str">
        <f aca="false">IF(N476="","",IF(C476="",1,""))</f>
        <v/>
      </c>
      <c r="V476" s="36" t="str">
        <f aca="false">IF(N476="","",_xlfn.IFNA(VLOOKUP(F476,TabelleFisse!$B$33:$C$34,2,0),1))</f>
        <v/>
      </c>
      <c r="W476" s="36" t="str">
        <f aca="false">IF(N476="","",_xlfn.IFNA(IF(VLOOKUP(CONCATENATE(N476," SI"),AC$10:AC$1203,1,0)=CONCATENATE(N476," SI"),"",1),1))</f>
        <v/>
      </c>
      <c r="Y476" s="36" t="str">
        <f aca="false">IF(OR(N476="",G476=""),"",_xlfn.IFNA(VLOOKUP(H476,TabelleFisse!$B$25:$C$29,2,0),1))</f>
        <v/>
      </c>
      <c r="Z476" s="36" t="str">
        <f aca="false">IF(AND(G476="",H476&lt;&gt;""),1,"")</f>
        <v/>
      </c>
      <c r="AA476" s="36" t="str">
        <f aca="false">IF(N476="","",IF(COUNTIF(AD$10:AD$1203,AD476)=1,1,""))</f>
        <v/>
      </c>
      <c r="AC476" s="37" t="str">
        <f aca="false">IF(N476="","",CONCATENATE(N476," ",F476))</f>
        <v/>
      </c>
      <c r="AD476" s="37" t="str">
        <f aca="false">IF(OR(N476="",CONCATENATE(G476,H476)=""),"",CONCATENATE(N476," ",G476))</f>
        <v/>
      </c>
      <c r="AE476" s="37" t="str">
        <f aca="false">IF(K476=1,CONCATENATE(N476," ",1),"")</f>
        <v/>
      </c>
    </row>
    <row r="477" customFormat="false" ht="32.25" hidden="false" customHeight="true" outlineLevel="0" collapsed="false">
      <c r="A477" s="21" t="str">
        <f aca="false">IF(J477="","",J477)</f>
        <v/>
      </c>
      <c r="B477" s="69"/>
      <c r="C477" s="44"/>
      <c r="D477" s="42"/>
      <c r="E477" s="42"/>
      <c r="F477" s="68"/>
      <c r="G477" s="42"/>
      <c r="H477" s="42"/>
      <c r="J477" s="20" t="str">
        <f aca="false">IF(AND(K477="",L477="",N477=""),"",IF(OR(K477=1,L477=1),"ERRORI / ANOMALIE","OK"))</f>
        <v/>
      </c>
      <c r="K477" s="20" t="str">
        <f aca="false">IF(N477="","",IF(SUM(Q477:AA477)&gt;0,1,""))</f>
        <v/>
      </c>
      <c r="L477" s="20" t="str">
        <f aca="false">IF(N477="","",IF(_xlfn.IFNA(VLOOKUP(CONCATENATE(N477," ",1),Lotti!AS$7:AT$601,2,0),1)=1,"",1))</f>
        <v/>
      </c>
      <c r="N477" s="36" t="str">
        <f aca="false">TRIM(B477)</f>
        <v/>
      </c>
      <c r="O477" s="36"/>
      <c r="P477" s="36" t="str">
        <f aca="false">IF(K477="","",1)</f>
        <v/>
      </c>
      <c r="Q477" s="36" t="str">
        <f aca="false">IF(N477="","",_xlfn.IFNA(VLOOKUP(N477,Lotti!C$7:D$1000,2,0),1))</f>
        <v/>
      </c>
      <c r="S477" s="36" t="str">
        <f aca="false">IF(N477="","",IF(OR(AND(E477="",LEN(TRIM(D477))&lt;&gt;11,LEN(TRIM(D477))&lt;&gt;16),AND(D477="",E477=""),AND(D477&lt;&gt;"",E477&lt;&gt;"")),1,""))</f>
        <v/>
      </c>
      <c r="U477" s="36" t="str">
        <f aca="false">IF(N477="","",IF(C477="",1,""))</f>
        <v/>
      </c>
      <c r="V477" s="36" t="str">
        <f aca="false">IF(N477="","",_xlfn.IFNA(VLOOKUP(F477,TabelleFisse!$B$33:$C$34,2,0),1))</f>
        <v/>
      </c>
      <c r="W477" s="36" t="str">
        <f aca="false">IF(N477="","",_xlfn.IFNA(IF(VLOOKUP(CONCATENATE(N477," SI"),AC$10:AC$1203,1,0)=CONCATENATE(N477," SI"),"",1),1))</f>
        <v/>
      </c>
      <c r="Y477" s="36" t="str">
        <f aca="false">IF(OR(N477="",G477=""),"",_xlfn.IFNA(VLOOKUP(H477,TabelleFisse!$B$25:$C$29,2,0),1))</f>
        <v/>
      </c>
      <c r="Z477" s="36" t="str">
        <f aca="false">IF(AND(G477="",H477&lt;&gt;""),1,"")</f>
        <v/>
      </c>
      <c r="AA477" s="36" t="str">
        <f aca="false">IF(N477="","",IF(COUNTIF(AD$10:AD$1203,AD477)=1,1,""))</f>
        <v/>
      </c>
      <c r="AC477" s="37" t="str">
        <f aca="false">IF(N477="","",CONCATENATE(N477," ",F477))</f>
        <v/>
      </c>
      <c r="AD477" s="37" t="str">
        <f aca="false">IF(OR(N477="",CONCATENATE(G477,H477)=""),"",CONCATENATE(N477," ",G477))</f>
        <v/>
      </c>
      <c r="AE477" s="37" t="str">
        <f aca="false">IF(K477=1,CONCATENATE(N477," ",1),"")</f>
        <v/>
      </c>
    </row>
    <row r="478" customFormat="false" ht="32.25" hidden="false" customHeight="true" outlineLevel="0" collapsed="false">
      <c r="A478" s="21" t="str">
        <f aca="false">IF(J478="","",J478)</f>
        <v/>
      </c>
      <c r="B478" s="69"/>
      <c r="C478" s="44"/>
      <c r="D478" s="42"/>
      <c r="E478" s="42"/>
      <c r="F478" s="68"/>
      <c r="G478" s="42"/>
      <c r="H478" s="42"/>
      <c r="J478" s="20" t="str">
        <f aca="false">IF(AND(K478="",L478="",N478=""),"",IF(OR(K478=1,L478=1),"ERRORI / ANOMALIE","OK"))</f>
        <v/>
      </c>
      <c r="K478" s="20" t="str">
        <f aca="false">IF(N478="","",IF(SUM(Q478:AA478)&gt;0,1,""))</f>
        <v/>
      </c>
      <c r="L478" s="20" t="str">
        <f aca="false">IF(N478="","",IF(_xlfn.IFNA(VLOOKUP(CONCATENATE(N478," ",1),Lotti!AS$7:AT$601,2,0),1)=1,"",1))</f>
        <v/>
      </c>
      <c r="N478" s="36" t="str">
        <f aca="false">TRIM(B478)</f>
        <v/>
      </c>
      <c r="O478" s="36"/>
      <c r="P478" s="36" t="str">
        <f aca="false">IF(K478="","",1)</f>
        <v/>
      </c>
      <c r="Q478" s="36" t="str">
        <f aca="false">IF(N478="","",_xlfn.IFNA(VLOOKUP(N478,Lotti!C$7:D$1000,2,0),1))</f>
        <v/>
      </c>
      <c r="S478" s="36" t="str">
        <f aca="false">IF(N478="","",IF(OR(AND(E478="",LEN(TRIM(D478))&lt;&gt;11,LEN(TRIM(D478))&lt;&gt;16),AND(D478="",E478=""),AND(D478&lt;&gt;"",E478&lt;&gt;"")),1,""))</f>
        <v/>
      </c>
      <c r="U478" s="36" t="str">
        <f aca="false">IF(N478="","",IF(C478="",1,""))</f>
        <v/>
      </c>
      <c r="V478" s="36" t="str">
        <f aca="false">IF(N478="","",_xlfn.IFNA(VLOOKUP(F478,TabelleFisse!$B$33:$C$34,2,0),1))</f>
        <v/>
      </c>
      <c r="W478" s="36" t="str">
        <f aca="false">IF(N478="","",_xlfn.IFNA(IF(VLOOKUP(CONCATENATE(N478," SI"),AC$10:AC$1203,1,0)=CONCATENATE(N478," SI"),"",1),1))</f>
        <v/>
      </c>
      <c r="Y478" s="36" t="str">
        <f aca="false">IF(OR(N478="",G478=""),"",_xlfn.IFNA(VLOOKUP(H478,TabelleFisse!$B$25:$C$29,2,0),1))</f>
        <v/>
      </c>
      <c r="Z478" s="36" t="str">
        <f aca="false">IF(AND(G478="",H478&lt;&gt;""),1,"")</f>
        <v/>
      </c>
      <c r="AA478" s="36" t="str">
        <f aca="false">IF(N478="","",IF(COUNTIF(AD$10:AD$1203,AD478)=1,1,""))</f>
        <v/>
      </c>
      <c r="AC478" s="37" t="str">
        <f aca="false">IF(N478="","",CONCATENATE(N478," ",F478))</f>
        <v/>
      </c>
      <c r="AD478" s="37" t="str">
        <f aca="false">IF(OR(N478="",CONCATENATE(G478,H478)=""),"",CONCATENATE(N478," ",G478))</f>
        <v/>
      </c>
      <c r="AE478" s="37" t="str">
        <f aca="false">IF(K478=1,CONCATENATE(N478," ",1),"")</f>
        <v/>
      </c>
    </row>
    <row r="479" customFormat="false" ht="32.25" hidden="false" customHeight="true" outlineLevel="0" collapsed="false">
      <c r="A479" s="21" t="str">
        <f aca="false">IF(J479="","",J479)</f>
        <v/>
      </c>
      <c r="B479" s="69"/>
      <c r="C479" s="44"/>
      <c r="D479" s="42"/>
      <c r="E479" s="42"/>
      <c r="F479" s="68"/>
      <c r="G479" s="42"/>
      <c r="H479" s="42"/>
      <c r="J479" s="20" t="str">
        <f aca="false">IF(AND(K479="",L479="",N479=""),"",IF(OR(K479=1,L479=1),"ERRORI / ANOMALIE","OK"))</f>
        <v/>
      </c>
      <c r="K479" s="20" t="str">
        <f aca="false">IF(N479="","",IF(SUM(Q479:AA479)&gt;0,1,""))</f>
        <v/>
      </c>
      <c r="L479" s="20" t="str">
        <f aca="false">IF(N479="","",IF(_xlfn.IFNA(VLOOKUP(CONCATENATE(N479," ",1),Lotti!AS$7:AT$601,2,0),1)=1,"",1))</f>
        <v/>
      </c>
      <c r="N479" s="36" t="str">
        <f aca="false">TRIM(B479)</f>
        <v/>
      </c>
      <c r="O479" s="36"/>
      <c r="P479" s="36" t="str">
        <f aca="false">IF(K479="","",1)</f>
        <v/>
      </c>
      <c r="Q479" s="36" t="str">
        <f aca="false">IF(N479="","",_xlfn.IFNA(VLOOKUP(N479,Lotti!C$7:D$1000,2,0),1))</f>
        <v/>
      </c>
      <c r="S479" s="36" t="str">
        <f aca="false">IF(N479="","",IF(OR(AND(E479="",LEN(TRIM(D479))&lt;&gt;11,LEN(TRIM(D479))&lt;&gt;16),AND(D479="",E479=""),AND(D479&lt;&gt;"",E479&lt;&gt;"")),1,""))</f>
        <v/>
      </c>
      <c r="U479" s="36" t="str">
        <f aca="false">IF(N479="","",IF(C479="",1,""))</f>
        <v/>
      </c>
      <c r="V479" s="36" t="str">
        <f aca="false">IF(N479="","",_xlfn.IFNA(VLOOKUP(F479,TabelleFisse!$B$33:$C$34,2,0),1))</f>
        <v/>
      </c>
      <c r="W479" s="36" t="str">
        <f aca="false">IF(N479="","",_xlfn.IFNA(IF(VLOOKUP(CONCATENATE(N479," SI"),AC$10:AC$1203,1,0)=CONCATENATE(N479," SI"),"",1),1))</f>
        <v/>
      </c>
      <c r="Y479" s="36" t="str">
        <f aca="false">IF(OR(N479="",G479=""),"",_xlfn.IFNA(VLOOKUP(H479,TabelleFisse!$B$25:$C$29,2,0),1))</f>
        <v/>
      </c>
      <c r="Z479" s="36" t="str">
        <f aca="false">IF(AND(G479="",H479&lt;&gt;""),1,"")</f>
        <v/>
      </c>
      <c r="AA479" s="36" t="str">
        <f aca="false">IF(N479="","",IF(COUNTIF(AD$10:AD$1203,AD479)=1,1,""))</f>
        <v/>
      </c>
      <c r="AC479" s="37" t="str">
        <f aca="false">IF(N479="","",CONCATENATE(N479," ",F479))</f>
        <v/>
      </c>
      <c r="AD479" s="37" t="str">
        <f aca="false">IF(OR(N479="",CONCATENATE(G479,H479)=""),"",CONCATENATE(N479," ",G479))</f>
        <v/>
      </c>
      <c r="AE479" s="37" t="str">
        <f aca="false">IF(K479=1,CONCATENATE(N479," ",1),"")</f>
        <v/>
      </c>
    </row>
    <row r="480" customFormat="false" ht="32.25" hidden="false" customHeight="true" outlineLevel="0" collapsed="false">
      <c r="A480" s="21" t="str">
        <f aca="false">IF(J480="","",J480)</f>
        <v/>
      </c>
      <c r="B480" s="69"/>
      <c r="C480" s="44"/>
      <c r="D480" s="42"/>
      <c r="E480" s="42"/>
      <c r="F480" s="68"/>
      <c r="G480" s="42"/>
      <c r="H480" s="42"/>
      <c r="J480" s="20" t="str">
        <f aca="false">IF(AND(K480="",L480="",N480=""),"",IF(OR(K480=1,L480=1),"ERRORI / ANOMALIE","OK"))</f>
        <v/>
      </c>
      <c r="K480" s="20" t="str">
        <f aca="false">IF(N480="","",IF(SUM(Q480:AA480)&gt;0,1,""))</f>
        <v/>
      </c>
      <c r="L480" s="20" t="str">
        <f aca="false">IF(N480="","",IF(_xlfn.IFNA(VLOOKUP(CONCATENATE(N480," ",1),Lotti!AS$7:AT$601,2,0),1)=1,"",1))</f>
        <v/>
      </c>
      <c r="N480" s="36" t="str">
        <f aca="false">TRIM(B480)</f>
        <v/>
      </c>
      <c r="O480" s="36"/>
      <c r="P480" s="36" t="str">
        <f aca="false">IF(K480="","",1)</f>
        <v/>
      </c>
      <c r="Q480" s="36" t="str">
        <f aca="false">IF(N480="","",_xlfn.IFNA(VLOOKUP(N480,Lotti!C$7:D$1000,2,0),1))</f>
        <v/>
      </c>
      <c r="S480" s="36" t="str">
        <f aca="false">IF(N480="","",IF(OR(AND(E480="",LEN(TRIM(D480))&lt;&gt;11,LEN(TRIM(D480))&lt;&gt;16),AND(D480="",E480=""),AND(D480&lt;&gt;"",E480&lt;&gt;"")),1,""))</f>
        <v/>
      </c>
      <c r="U480" s="36" t="str">
        <f aca="false">IF(N480="","",IF(C480="",1,""))</f>
        <v/>
      </c>
      <c r="V480" s="36" t="str">
        <f aca="false">IF(N480="","",_xlfn.IFNA(VLOOKUP(F480,TabelleFisse!$B$33:$C$34,2,0),1))</f>
        <v/>
      </c>
      <c r="W480" s="36" t="str">
        <f aca="false">IF(N480="","",_xlfn.IFNA(IF(VLOOKUP(CONCATENATE(N480," SI"),AC$10:AC$1203,1,0)=CONCATENATE(N480," SI"),"",1),1))</f>
        <v/>
      </c>
      <c r="Y480" s="36" t="str">
        <f aca="false">IF(OR(N480="",G480=""),"",_xlfn.IFNA(VLOOKUP(H480,TabelleFisse!$B$25:$C$29,2,0),1))</f>
        <v/>
      </c>
      <c r="Z480" s="36" t="str">
        <f aca="false">IF(AND(G480="",H480&lt;&gt;""),1,"")</f>
        <v/>
      </c>
      <c r="AA480" s="36" t="str">
        <f aca="false">IF(N480="","",IF(COUNTIF(AD$10:AD$1203,AD480)=1,1,""))</f>
        <v/>
      </c>
      <c r="AC480" s="37" t="str">
        <f aca="false">IF(N480="","",CONCATENATE(N480," ",F480))</f>
        <v/>
      </c>
      <c r="AD480" s="37" t="str">
        <f aca="false">IF(OR(N480="",CONCATENATE(G480,H480)=""),"",CONCATENATE(N480," ",G480))</f>
        <v/>
      </c>
      <c r="AE480" s="37" t="str">
        <f aca="false">IF(K480=1,CONCATENATE(N480," ",1),"")</f>
        <v/>
      </c>
    </row>
    <row r="481" customFormat="false" ht="32.25" hidden="false" customHeight="true" outlineLevel="0" collapsed="false">
      <c r="A481" s="21" t="str">
        <f aca="false">IF(J481="","",J481)</f>
        <v/>
      </c>
      <c r="B481" s="69"/>
      <c r="C481" s="44"/>
      <c r="D481" s="42"/>
      <c r="E481" s="42"/>
      <c r="F481" s="68"/>
      <c r="G481" s="42"/>
      <c r="H481" s="42"/>
      <c r="J481" s="20" t="str">
        <f aca="false">IF(AND(K481="",L481="",N481=""),"",IF(OR(K481=1,L481=1),"ERRORI / ANOMALIE","OK"))</f>
        <v/>
      </c>
      <c r="K481" s="20" t="str">
        <f aca="false">IF(N481="","",IF(SUM(Q481:AA481)&gt;0,1,""))</f>
        <v/>
      </c>
      <c r="L481" s="20" t="str">
        <f aca="false">IF(N481="","",IF(_xlfn.IFNA(VLOOKUP(CONCATENATE(N481," ",1),Lotti!AS$7:AT$601,2,0),1)=1,"",1))</f>
        <v/>
      </c>
      <c r="N481" s="36" t="str">
        <f aca="false">TRIM(B481)</f>
        <v/>
      </c>
      <c r="O481" s="36"/>
      <c r="P481" s="36" t="str">
        <f aca="false">IF(K481="","",1)</f>
        <v/>
      </c>
      <c r="Q481" s="36" t="str">
        <f aca="false">IF(N481="","",_xlfn.IFNA(VLOOKUP(N481,Lotti!C$7:D$1000,2,0),1))</f>
        <v/>
      </c>
      <c r="S481" s="36" t="str">
        <f aca="false">IF(N481="","",IF(OR(AND(E481="",LEN(TRIM(D481))&lt;&gt;11,LEN(TRIM(D481))&lt;&gt;16),AND(D481="",E481=""),AND(D481&lt;&gt;"",E481&lt;&gt;"")),1,""))</f>
        <v/>
      </c>
      <c r="U481" s="36" t="str">
        <f aca="false">IF(N481="","",IF(C481="",1,""))</f>
        <v/>
      </c>
      <c r="V481" s="36" t="str">
        <f aca="false">IF(N481="","",_xlfn.IFNA(VLOOKUP(F481,TabelleFisse!$B$33:$C$34,2,0),1))</f>
        <v/>
      </c>
      <c r="W481" s="36" t="str">
        <f aca="false">IF(N481="","",_xlfn.IFNA(IF(VLOOKUP(CONCATENATE(N481," SI"),AC$10:AC$1203,1,0)=CONCATENATE(N481," SI"),"",1),1))</f>
        <v/>
      </c>
      <c r="Y481" s="36" t="str">
        <f aca="false">IF(OR(N481="",G481=""),"",_xlfn.IFNA(VLOOKUP(H481,TabelleFisse!$B$25:$C$29,2,0),1))</f>
        <v/>
      </c>
      <c r="Z481" s="36" t="str">
        <f aca="false">IF(AND(G481="",H481&lt;&gt;""),1,"")</f>
        <v/>
      </c>
      <c r="AA481" s="36" t="str">
        <f aca="false">IF(N481="","",IF(COUNTIF(AD$10:AD$1203,AD481)=1,1,""))</f>
        <v/>
      </c>
      <c r="AC481" s="37" t="str">
        <f aca="false">IF(N481="","",CONCATENATE(N481," ",F481))</f>
        <v/>
      </c>
      <c r="AD481" s="37" t="str">
        <f aca="false">IF(OR(N481="",CONCATENATE(G481,H481)=""),"",CONCATENATE(N481," ",G481))</f>
        <v/>
      </c>
      <c r="AE481" s="37" t="str">
        <f aca="false">IF(K481=1,CONCATENATE(N481," ",1),"")</f>
        <v/>
      </c>
    </row>
    <row r="482" customFormat="false" ht="32.25" hidden="false" customHeight="true" outlineLevel="0" collapsed="false">
      <c r="A482" s="21" t="str">
        <f aca="false">IF(J482="","",J482)</f>
        <v/>
      </c>
      <c r="B482" s="69"/>
      <c r="C482" s="44"/>
      <c r="D482" s="42"/>
      <c r="E482" s="42"/>
      <c r="F482" s="68"/>
      <c r="G482" s="42"/>
      <c r="H482" s="42"/>
      <c r="J482" s="20" t="str">
        <f aca="false">IF(AND(K482="",L482="",N482=""),"",IF(OR(K482=1,L482=1),"ERRORI / ANOMALIE","OK"))</f>
        <v/>
      </c>
      <c r="K482" s="20" t="str">
        <f aca="false">IF(N482="","",IF(SUM(Q482:AA482)&gt;0,1,""))</f>
        <v/>
      </c>
      <c r="L482" s="20" t="str">
        <f aca="false">IF(N482="","",IF(_xlfn.IFNA(VLOOKUP(CONCATENATE(N482," ",1),Lotti!AS$7:AT$601,2,0),1)=1,"",1))</f>
        <v/>
      </c>
      <c r="N482" s="36" t="str">
        <f aca="false">TRIM(B482)</f>
        <v/>
      </c>
      <c r="O482" s="36"/>
      <c r="P482" s="36" t="str">
        <f aca="false">IF(K482="","",1)</f>
        <v/>
      </c>
      <c r="Q482" s="36" t="str">
        <f aca="false">IF(N482="","",_xlfn.IFNA(VLOOKUP(N482,Lotti!C$7:D$1000,2,0),1))</f>
        <v/>
      </c>
      <c r="S482" s="36" t="str">
        <f aca="false">IF(N482="","",IF(OR(AND(E482="",LEN(TRIM(D482))&lt;&gt;11,LEN(TRIM(D482))&lt;&gt;16),AND(D482="",E482=""),AND(D482&lt;&gt;"",E482&lt;&gt;"")),1,""))</f>
        <v/>
      </c>
      <c r="U482" s="36" t="str">
        <f aca="false">IF(N482="","",IF(C482="",1,""))</f>
        <v/>
      </c>
      <c r="V482" s="36" t="str">
        <f aca="false">IF(N482="","",_xlfn.IFNA(VLOOKUP(F482,TabelleFisse!$B$33:$C$34,2,0),1))</f>
        <v/>
      </c>
      <c r="W482" s="36" t="str">
        <f aca="false">IF(N482="","",_xlfn.IFNA(IF(VLOOKUP(CONCATENATE(N482," SI"),AC$10:AC$1203,1,0)=CONCATENATE(N482," SI"),"",1),1))</f>
        <v/>
      </c>
      <c r="Y482" s="36" t="str">
        <f aca="false">IF(OR(N482="",G482=""),"",_xlfn.IFNA(VLOOKUP(H482,TabelleFisse!$B$25:$C$29,2,0),1))</f>
        <v/>
      </c>
      <c r="Z482" s="36" t="str">
        <f aca="false">IF(AND(G482="",H482&lt;&gt;""),1,"")</f>
        <v/>
      </c>
      <c r="AA482" s="36" t="str">
        <f aca="false">IF(N482="","",IF(COUNTIF(AD$10:AD$1203,AD482)=1,1,""))</f>
        <v/>
      </c>
      <c r="AC482" s="37" t="str">
        <f aca="false">IF(N482="","",CONCATENATE(N482," ",F482))</f>
        <v/>
      </c>
      <c r="AD482" s="37" t="str">
        <f aca="false">IF(OR(N482="",CONCATENATE(G482,H482)=""),"",CONCATENATE(N482," ",G482))</f>
        <v/>
      </c>
      <c r="AE482" s="37" t="str">
        <f aca="false">IF(K482=1,CONCATENATE(N482," ",1),"")</f>
        <v/>
      </c>
    </row>
    <row r="483" customFormat="false" ht="32.25" hidden="false" customHeight="true" outlineLevel="0" collapsed="false">
      <c r="A483" s="21" t="str">
        <f aca="false">IF(J483="","",J483)</f>
        <v/>
      </c>
      <c r="B483" s="69"/>
      <c r="C483" s="44"/>
      <c r="D483" s="42"/>
      <c r="E483" s="42"/>
      <c r="F483" s="68"/>
      <c r="G483" s="42"/>
      <c r="H483" s="42"/>
      <c r="J483" s="20" t="str">
        <f aca="false">IF(AND(K483="",L483="",N483=""),"",IF(OR(K483=1,L483=1),"ERRORI / ANOMALIE","OK"))</f>
        <v/>
      </c>
      <c r="K483" s="20" t="str">
        <f aca="false">IF(N483="","",IF(SUM(Q483:AA483)&gt;0,1,""))</f>
        <v/>
      </c>
      <c r="L483" s="20" t="str">
        <f aca="false">IF(N483="","",IF(_xlfn.IFNA(VLOOKUP(CONCATENATE(N483," ",1),Lotti!AS$7:AT$601,2,0),1)=1,"",1))</f>
        <v/>
      </c>
      <c r="N483" s="36" t="str">
        <f aca="false">TRIM(B483)</f>
        <v/>
      </c>
      <c r="O483" s="36"/>
      <c r="P483" s="36" t="str">
        <f aca="false">IF(K483="","",1)</f>
        <v/>
      </c>
      <c r="Q483" s="36" t="str">
        <f aca="false">IF(N483="","",_xlfn.IFNA(VLOOKUP(N483,Lotti!C$7:D$1000,2,0),1))</f>
        <v/>
      </c>
      <c r="S483" s="36" t="str">
        <f aca="false">IF(N483="","",IF(OR(AND(E483="",LEN(TRIM(D483))&lt;&gt;11,LEN(TRIM(D483))&lt;&gt;16),AND(D483="",E483=""),AND(D483&lt;&gt;"",E483&lt;&gt;"")),1,""))</f>
        <v/>
      </c>
      <c r="U483" s="36" t="str">
        <f aca="false">IF(N483="","",IF(C483="",1,""))</f>
        <v/>
      </c>
      <c r="V483" s="36" t="str">
        <f aca="false">IF(N483="","",_xlfn.IFNA(VLOOKUP(F483,TabelleFisse!$B$33:$C$34,2,0),1))</f>
        <v/>
      </c>
      <c r="W483" s="36" t="str">
        <f aca="false">IF(N483="","",_xlfn.IFNA(IF(VLOOKUP(CONCATENATE(N483," SI"),AC$10:AC$1203,1,0)=CONCATENATE(N483," SI"),"",1),1))</f>
        <v/>
      </c>
      <c r="Y483" s="36" t="str">
        <f aca="false">IF(OR(N483="",G483=""),"",_xlfn.IFNA(VLOOKUP(H483,TabelleFisse!$B$25:$C$29,2,0),1))</f>
        <v/>
      </c>
      <c r="Z483" s="36" t="str">
        <f aca="false">IF(AND(G483="",H483&lt;&gt;""),1,"")</f>
        <v/>
      </c>
      <c r="AA483" s="36" t="str">
        <f aca="false">IF(N483="","",IF(COUNTIF(AD$10:AD$1203,AD483)=1,1,""))</f>
        <v/>
      </c>
      <c r="AC483" s="37" t="str">
        <f aca="false">IF(N483="","",CONCATENATE(N483," ",F483))</f>
        <v/>
      </c>
      <c r="AD483" s="37" t="str">
        <f aca="false">IF(OR(N483="",CONCATENATE(G483,H483)=""),"",CONCATENATE(N483," ",G483))</f>
        <v/>
      </c>
      <c r="AE483" s="37" t="str">
        <f aca="false">IF(K483=1,CONCATENATE(N483," ",1),"")</f>
        <v/>
      </c>
    </row>
    <row r="484" customFormat="false" ht="32.25" hidden="false" customHeight="true" outlineLevel="0" collapsed="false">
      <c r="A484" s="21" t="str">
        <f aca="false">IF(J484="","",J484)</f>
        <v/>
      </c>
      <c r="B484" s="69"/>
      <c r="C484" s="44"/>
      <c r="D484" s="42"/>
      <c r="E484" s="42"/>
      <c r="F484" s="68"/>
      <c r="G484" s="42"/>
      <c r="H484" s="42"/>
      <c r="J484" s="20" t="str">
        <f aca="false">IF(AND(K484="",L484="",N484=""),"",IF(OR(K484=1,L484=1),"ERRORI / ANOMALIE","OK"))</f>
        <v/>
      </c>
      <c r="K484" s="20" t="str">
        <f aca="false">IF(N484="","",IF(SUM(Q484:AA484)&gt;0,1,""))</f>
        <v/>
      </c>
      <c r="L484" s="20" t="str">
        <f aca="false">IF(N484="","",IF(_xlfn.IFNA(VLOOKUP(CONCATENATE(N484," ",1),Lotti!AS$7:AT$601,2,0),1)=1,"",1))</f>
        <v/>
      </c>
      <c r="N484" s="36" t="str">
        <f aca="false">TRIM(B484)</f>
        <v/>
      </c>
      <c r="O484" s="36"/>
      <c r="P484" s="36" t="str">
        <f aca="false">IF(K484="","",1)</f>
        <v/>
      </c>
      <c r="Q484" s="36" t="str">
        <f aca="false">IF(N484="","",_xlfn.IFNA(VLOOKUP(N484,Lotti!C$7:D$1000,2,0),1))</f>
        <v/>
      </c>
      <c r="S484" s="36" t="str">
        <f aca="false">IF(N484="","",IF(OR(AND(E484="",LEN(TRIM(D484))&lt;&gt;11,LEN(TRIM(D484))&lt;&gt;16),AND(D484="",E484=""),AND(D484&lt;&gt;"",E484&lt;&gt;"")),1,""))</f>
        <v/>
      </c>
      <c r="U484" s="36" t="str">
        <f aca="false">IF(N484="","",IF(C484="",1,""))</f>
        <v/>
      </c>
      <c r="V484" s="36" t="str">
        <f aca="false">IF(N484="","",_xlfn.IFNA(VLOOKUP(F484,TabelleFisse!$B$33:$C$34,2,0),1))</f>
        <v/>
      </c>
      <c r="W484" s="36" t="str">
        <f aca="false">IF(N484="","",_xlfn.IFNA(IF(VLOOKUP(CONCATENATE(N484," SI"),AC$10:AC$1203,1,0)=CONCATENATE(N484," SI"),"",1),1))</f>
        <v/>
      </c>
      <c r="Y484" s="36" t="str">
        <f aca="false">IF(OR(N484="",G484=""),"",_xlfn.IFNA(VLOOKUP(H484,TabelleFisse!$B$25:$C$29,2,0),1))</f>
        <v/>
      </c>
      <c r="Z484" s="36" t="str">
        <f aca="false">IF(AND(G484="",H484&lt;&gt;""),1,"")</f>
        <v/>
      </c>
      <c r="AA484" s="36" t="str">
        <f aca="false">IF(N484="","",IF(COUNTIF(AD$10:AD$1203,AD484)=1,1,""))</f>
        <v/>
      </c>
      <c r="AC484" s="37" t="str">
        <f aca="false">IF(N484="","",CONCATENATE(N484," ",F484))</f>
        <v/>
      </c>
      <c r="AD484" s="37" t="str">
        <f aca="false">IF(OR(N484="",CONCATENATE(G484,H484)=""),"",CONCATENATE(N484," ",G484))</f>
        <v/>
      </c>
      <c r="AE484" s="37" t="str">
        <f aca="false">IF(K484=1,CONCATENATE(N484," ",1),"")</f>
        <v/>
      </c>
    </row>
    <row r="485" customFormat="false" ht="32.25" hidden="false" customHeight="true" outlineLevel="0" collapsed="false">
      <c r="A485" s="21" t="str">
        <f aca="false">IF(J485="","",J485)</f>
        <v/>
      </c>
      <c r="B485" s="69"/>
      <c r="C485" s="44"/>
      <c r="D485" s="42"/>
      <c r="E485" s="42"/>
      <c r="F485" s="68"/>
      <c r="G485" s="42"/>
      <c r="H485" s="42"/>
      <c r="J485" s="20" t="str">
        <f aca="false">IF(AND(K485="",L485="",N485=""),"",IF(OR(K485=1,L485=1),"ERRORI / ANOMALIE","OK"))</f>
        <v/>
      </c>
      <c r="K485" s="20" t="str">
        <f aca="false">IF(N485="","",IF(SUM(Q485:AA485)&gt;0,1,""))</f>
        <v/>
      </c>
      <c r="L485" s="20" t="str">
        <f aca="false">IF(N485="","",IF(_xlfn.IFNA(VLOOKUP(CONCATENATE(N485," ",1),Lotti!AS$7:AT$601,2,0),1)=1,"",1))</f>
        <v/>
      </c>
      <c r="N485" s="36" t="str">
        <f aca="false">TRIM(B485)</f>
        <v/>
      </c>
      <c r="O485" s="36"/>
      <c r="P485" s="36" t="str">
        <f aca="false">IF(K485="","",1)</f>
        <v/>
      </c>
      <c r="Q485" s="36" t="str">
        <f aca="false">IF(N485="","",_xlfn.IFNA(VLOOKUP(N485,Lotti!C$7:D$1000,2,0),1))</f>
        <v/>
      </c>
      <c r="S485" s="36" t="str">
        <f aca="false">IF(N485="","",IF(OR(AND(E485="",LEN(TRIM(D485))&lt;&gt;11,LEN(TRIM(D485))&lt;&gt;16),AND(D485="",E485=""),AND(D485&lt;&gt;"",E485&lt;&gt;"")),1,""))</f>
        <v/>
      </c>
      <c r="U485" s="36" t="str">
        <f aca="false">IF(N485="","",IF(C485="",1,""))</f>
        <v/>
      </c>
      <c r="V485" s="36" t="str">
        <f aca="false">IF(N485="","",_xlfn.IFNA(VLOOKUP(F485,TabelleFisse!$B$33:$C$34,2,0),1))</f>
        <v/>
      </c>
      <c r="W485" s="36" t="str">
        <f aca="false">IF(N485="","",_xlfn.IFNA(IF(VLOOKUP(CONCATENATE(N485," SI"),AC$10:AC$1203,1,0)=CONCATENATE(N485," SI"),"",1),1))</f>
        <v/>
      </c>
      <c r="Y485" s="36" t="str">
        <f aca="false">IF(OR(N485="",G485=""),"",_xlfn.IFNA(VLOOKUP(H485,TabelleFisse!$B$25:$C$29,2,0),1))</f>
        <v/>
      </c>
      <c r="Z485" s="36" t="str">
        <f aca="false">IF(AND(G485="",H485&lt;&gt;""),1,"")</f>
        <v/>
      </c>
      <c r="AA485" s="36" t="str">
        <f aca="false">IF(N485="","",IF(COUNTIF(AD$10:AD$1203,AD485)=1,1,""))</f>
        <v/>
      </c>
      <c r="AC485" s="37" t="str">
        <f aca="false">IF(N485="","",CONCATENATE(N485," ",F485))</f>
        <v/>
      </c>
      <c r="AD485" s="37" t="str">
        <f aca="false">IF(OR(N485="",CONCATENATE(G485,H485)=""),"",CONCATENATE(N485," ",G485))</f>
        <v/>
      </c>
      <c r="AE485" s="37" t="str">
        <f aca="false">IF(K485=1,CONCATENATE(N485," ",1),"")</f>
        <v/>
      </c>
    </row>
    <row r="486" customFormat="false" ht="32.25" hidden="false" customHeight="true" outlineLevel="0" collapsed="false">
      <c r="A486" s="21" t="str">
        <f aca="false">IF(J486="","",J486)</f>
        <v/>
      </c>
      <c r="B486" s="69"/>
      <c r="C486" s="44"/>
      <c r="D486" s="42"/>
      <c r="E486" s="42"/>
      <c r="F486" s="68"/>
      <c r="G486" s="42"/>
      <c r="H486" s="42"/>
      <c r="J486" s="20" t="str">
        <f aca="false">IF(AND(K486="",L486="",N486=""),"",IF(OR(K486=1,L486=1),"ERRORI / ANOMALIE","OK"))</f>
        <v/>
      </c>
      <c r="K486" s="20" t="str">
        <f aca="false">IF(N486="","",IF(SUM(Q486:AA486)&gt;0,1,""))</f>
        <v/>
      </c>
      <c r="L486" s="20" t="str">
        <f aca="false">IF(N486="","",IF(_xlfn.IFNA(VLOOKUP(CONCATENATE(N486," ",1),Lotti!AS$7:AT$601,2,0),1)=1,"",1))</f>
        <v/>
      </c>
      <c r="N486" s="36" t="str">
        <f aca="false">TRIM(B486)</f>
        <v/>
      </c>
      <c r="O486" s="36"/>
      <c r="P486" s="36" t="str">
        <f aca="false">IF(K486="","",1)</f>
        <v/>
      </c>
      <c r="Q486" s="36" t="str">
        <f aca="false">IF(N486="","",_xlfn.IFNA(VLOOKUP(N486,Lotti!C$7:D$1000,2,0),1))</f>
        <v/>
      </c>
      <c r="S486" s="36" t="str">
        <f aca="false">IF(N486="","",IF(OR(AND(E486="",LEN(TRIM(D486))&lt;&gt;11,LEN(TRIM(D486))&lt;&gt;16),AND(D486="",E486=""),AND(D486&lt;&gt;"",E486&lt;&gt;"")),1,""))</f>
        <v/>
      </c>
      <c r="U486" s="36" t="str">
        <f aca="false">IF(N486="","",IF(C486="",1,""))</f>
        <v/>
      </c>
      <c r="V486" s="36" t="str">
        <f aca="false">IF(N486="","",_xlfn.IFNA(VLOOKUP(F486,TabelleFisse!$B$33:$C$34,2,0),1))</f>
        <v/>
      </c>
      <c r="W486" s="36" t="str">
        <f aca="false">IF(N486="","",_xlfn.IFNA(IF(VLOOKUP(CONCATENATE(N486," SI"),AC$10:AC$1203,1,0)=CONCATENATE(N486," SI"),"",1),1))</f>
        <v/>
      </c>
      <c r="Y486" s="36" t="str">
        <f aca="false">IF(OR(N486="",G486=""),"",_xlfn.IFNA(VLOOKUP(H486,TabelleFisse!$B$25:$C$29,2,0),1))</f>
        <v/>
      </c>
      <c r="Z486" s="36" t="str">
        <f aca="false">IF(AND(G486="",H486&lt;&gt;""),1,"")</f>
        <v/>
      </c>
      <c r="AA486" s="36" t="str">
        <f aca="false">IF(N486="","",IF(COUNTIF(AD$10:AD$1203,AD486)=1,1,""))</f>
        <v/>
      </c>
      <c r="AC486" s="37" t="str">
        <f aca="false">IF(N486="","",CONCATENATE(N486," ",F486))</f>
        <v/>
      </c>
      <c r="AD486" s="37" t="str">
        <f aca="false">IF(OR(N486="",CONCATENATE(G486,H486)=""),"",CONCATENATE(N486," ",G486))</f>
        <v/>
      </c>
      <c r="AE486" s="37" t="str">
        <f aca="false">IF(K486=1,CONCATENATE(N486," ",1),"")</f>
        <v/>
      </c>
    </row>
    <row r="487" customFormat="false" ht="32.25" hidden="false" customHeight="true" outlineLevel="0" collapsed="false">
      <c r="A487" s="21" t="str">
        <f aca="false">IF(J487="","",J487)</f>
        <v/>
      </c>
      <c r="B487" s="69"/>
      <c r="C487" s="44"/>
      <c r="D487" s="42"/>
      <c r="E487" s="42"/>
      <c r="F487" s="68"/>
      <c r="G487" s="42"/>
      <c r="H487" s="42"/>
      <c r="J487" s="20" t="str">
        <f aca="false">IF(AND(K487="",L487="",N487=""),"",IF(OR(K487=1,L487=1),"ERRORI / ANOMALIE","OK"))</f>
        <v/>
      </c>
      <c r="K487" s="20" t="str">
        <f aca="false">IF(N487="","",IF(SUM(Q487:AA487)&gt;0,1,""))</f>
        <v/>
      </c>
      <c r="L487" s="20" t="str">
        <f aca="false">IF(N487="","",IF(_xlfn.IFNA(VLOOKUP(CONCATENATE(N487," ",1),Lotti!AS$7:AT$601,2,0),1)=1,"",1))</f>
        <v/>
      </c>
      <c r="N487" s="36" t="str">
        <f aca="false">TRIM(B487)</f>
        <v/>
      </c>
      <c r="O487" s="36"/>
      <c r="P487" s="36" t="str">
        <f aca="false">IF(K487="","",1)</f>
        <v/>
      </c>
      <c r="Q487" s="36" t="str">
        <f aca="false">IF(N487="","",_xlfn.IFNA(VLOOKUP(N487,Lotti!C$7:D$1000,2,0),1))</f>
        <v/>
      </c>
      <c r="S487" s="36" t="str">
        <f aca="false">IF(N487="","",IF(OR(AND(E487="",LEN(TRIM(D487))&lt;&gt;11,LEN(TRIM(D487))&lt;&gt;16),AND(D487="",E487=""),AND(D487&lt;&gt;"",E487&lt;&gt;"")),1,""))</f>
        <v/>
      </c>
      <c r="U487" s="36" t="str">
        <f aca="false">IF(N487="","",IF(C487="",1,""))</f>
        <v/>
      </c>
      <c r="V487" s="36" t="str">
        <f aca="false">IF(N487="","",_xlfn.IFNA(VLOOKUP(F487,TabelleFisse!$B$33:$C$34,2,0),1))</f>
        <v/>
      </c>
      <c r="W487" s="36" t="str">
        <f aca="false">IF(N487="","",_xlfn.IFNA(IF(VLOOKUP(CONCATENATE(N487," SI"),AC$10:AC$1203,1,0)=CONCATENATE(N487," SI"),"",1),1))</f>
        <v/>
      </c>
      <c r="Y487" s="36" t="str">
        <f aca="false">IF(OR(N487="",G487=""),"",_xlfn.IFNA(VLOOKUP(H487,TabelleFisse!$B$25:$C$29,2,0),1))</f>
        <v/>
      </c>
      <c r="Z487" s="36" t="str">
        <f aca="false">IF(AND(G487="",H487&lt;&gt;""),1,"")</f>
        <v/>
      </c>
      <c r="AA487" s="36" t="str">
        <f aca="false">IF(N487="","",IF(COUNTIF(AD$10:AD$1203,AD487)=1,1,""))</f>
        <v/>
      </c>
      <c r="AC487" s="37" t="str">
        <f aca="false">IF(N487="","",CONCATENATE(N487," ",F487))</f>
        <v/>
      </c>
      <c r="AD487" s="37" t="str">
        <f aca="false">IF(OR(N487="",CONCATENATE(G487,H487)=""),"",CONCATENATE(N487," ",G487))</f>
        <v/>
      </c>
      <c r="AE487" s="37" t="str">
        <f aca="false">IF(K487=1,CONCATENATE(N487," ",1),"")</f>
        <v/>
      </c>
    </row>
    <row r="488" customFormat="false" ht="32.25" hidden="false" customHeight="true" outlineLevel="0" collapsed="false">
      <c r="A488" s="21" t="str">
        <f aca="false">IF(J488="","",J488)</f>
        <v/>
      </c>
      <c r="B488" s="69"/>
      <c r="C488" s="44"/>
      <c r="D488" s="42"/>
      <c r="E488" s="42"/>
      <c r="F488" s="68"/>
      <c r="G488" s="42"/>
      <c r="H488" s="42"/>
      <c r="J488" s="20" t="str">
        <f aca="false">IF(AND(K488="",L488="",N488=""),"",IF(OR(K488=1,L488=1),"ERRORI / ANOMALIE","OK"))</f>
        <v/>
      </c>
      <c r="K488" s="20" t="str">
        <f aca="false">IF(N488="","",IF(SUM(Q488:AA488)&gt;0,1,""))</f>
        <v/>
      </c>
      <c r="L488" s="20" t="str">
        <f aca="false">IF(N488="","",IF(_xlfn.IFNA(VLOOKUP(CONCATENATE(N488," ",1),Lotti!AS$7:AT$601,2,0),1)=1,"",1))</f>
        <v/>
      </c>
      <c r="N488" s="36" t="str">
        <f aca="false">TRIM(B488)</f>
        <v/>
      </c>
      <c r="O488" s="36"/>
      <c r="P488" s="36" t="str">
        <f aca="false">IF(K488="","",1)</f>
        <v/>
      </c>
      <c r="Q488" s="36" t="str">
        <f aca="false">IF(N488="","",_xlfn.IFNA(VLOOKUP(N488,Lotti!C$7:D$1000,2,0),1))</f>
        <v/>
      </c>
      <c r="S488" s="36" t="str">
        <f aca="false">IF(N488="","",IF(OR(AND(E488="",LEN(TRIM(D488))&lt;&gt;11,LEN(TRIM(D488))&lt;&gt;16),AND(D488="",E488=""),AND(D488&lt;&gt;"",E488&lt;&gt;"")),1,""))</f>
        <v/>
      </c>
      <c r="U488" s="36" t="str">
        <f aca="false">IF(N488="","",IF(C488="",1,""))</f>
        <v/>
      </c>
      <c r="V488" s="36" t="str">
        <f aca="false">IF(N488="","",_xlfn.IFNA(VLOOKUP(F488,TabelleFisse!$B$33:$C$34,2,0),1))</f>
        <v/>
      </c>
      <c r="W488" s="36" t="str">
        <f aca="false">IF(N488="","",_xlfn.IFNA(IF(VLOOKUP(CONCATENATE(N488," SI"),AC$10:AC$1203,1,0)=CONCATENATE(N488," SI"),"",1),1))</f>
        <v/>
      </c>
      <c r="Y488" s="36" t="str">
        <f aca="false">IF(OR(N488="",G488=""),"",_xlfn.IFNA(VLOOKUP(H488,TabelleFisse!$B$25:$C$29,2,0),1))</f>
        <v/>
      </c>
      <c r="Z488" s="36" t="str">
        <f aca="false">IF(AND(G488="",H488&lt;&gt;""),1,"")</f>
        <v/>
      </c>
      <c r="AA488" s="36" t="str">
        <f aca="false">IF(N488="","",IF(COUNTIF(AD$10:AD$1203,AD488)=1,1,""))</f>
        <v/>
      </c>
      <c r="AC488" s="37" t="str">
        <f aca="false">IF(N488="","",CONCATENATE(N488," ",F488))</f>
        <v/>
      </c>
      <c r="AD488" s="37" t="str">
        <f aca="false">IF(OR(N488="",CONCATENATE(G488,H488)=""),"",CONCATENATE(N488," ",G488))</f>
        <v/>
      </c>
      <c r="AE488" s="37" t="str">
        <f aca="false">IF(K488=1,CONCATENATE(N488," ",1),"")</f>
        <v/>
      </c>
    </row>
    <row r="489" customFormat="false" ht="32.25" hidden="false" customHeight="true" outlineLevel="0" collapsed="false">
      <c r="A489" s="21" t="str">
        <f aca="false">IF(J489="","",J489)</f>
        <v/>
      </c>
      <c r="B489" s="69"/>
      <c r="C489" s="44"/>
      <c r="D489" s="42"/>
      <c r="E489" s="42"/>
      <c r="F489" s="68"/>
      <c r="G489" s="42"/>
      <c r="H489" s="42"/>
      <c r="J489" s="20" t="str">
        <f aca="false">IF(AND(K489="",L489="",N489=""),"",IF(OR(K489=1,L489=1),"ERRORI / ANOMALIE","OK"))</f>
        <v/>
      </c>
      <c r="K489" s="20" t="str">
        <f aca="false">IF(N489="","",IF(SUM(Q489:AA489)&gt;0,1,""))</f>
        <v/>
      </c>
      <c r="L489" s="20" t="str">
        <f aca="false">IF(N489="","",IF(_xlfn.IFNA(VLOOKUP(CONCATENATE(N489," ",1),Lotti!AS$7:AT$601,2,0),1)=1,"",1))</f>
        <v/>
      </c>
      <c r="N489" s="36" t="str">
        <f aca="false">TRIM(B489)</f>
        <v/>
      </c>
      <c r="O489" s="36"/>
      <c r="P489" s="36" t="str">
        <f aca="false">IF(K489="","",1)</f>
        <v/>
      </c>
      <c r="Q489" s="36" t="str">
        <f aca="false">IF(N489="","",_xlfn.IFNA(VLOOKUP(N489,Lotti!C$7:D$1000,2,0),1))</f>
        <v/>
      </c>
      <c r="S489" s="36" t="str">
        <f aca="false">IF(N489="","",IF(OR(AND(E489="",LEN(TRIM(D489))&lt;&gt;11,LEN(TRIM(D489))&lt;&gt;16),AND(D489="",E489=""),AND(D489&lt;&gt;"",E489&lt;&gt;"")),1,""))</f>
        <v/>
      </c>
      <c r="U489" s="36" t="str">
        <f aca="false">IF(N489="","",IF(C489="",1,""))</f>
        <v/>
      </c>
      <c r="V489" s="36" t="str">
        <f aca="false">IF(N489="","",_xlfn.IFNA(VLOOKUP(F489,TabelleFisse!$B$33:$C$34,2,0),1))</f>
        <v/>
      </c>
      <c r="W489" s="36" t="str">
        <f aca="false">IF(N489="","",_xlfn.IFNA(IF(VLOOKUP(CONCATENATE(N489," SI"),AC$10:AC$1203,1,0)=CONCATENATE(N489," SI"),"",1),1))</f>
        <v/>
      </c>
      <c r="Y489" s="36" t="str">
        <f aca="false">IF(OR(N489="",G489=""),"",_xlfn.IFNA(VLOOKUP(H489,TabelleFisse!$B$25:$C$29,2,0),1))</f>
        <v/>
      </c>
      <c r="Z489" s="36" t="str">
        <f aca="false">IF(AND(G489="",H489&lt;&gt;""),1,"")</f>
        <v/>
      </c>
      <c r="AA489" s="36" t="str">
        <f aca="false">IF(N489="","",IF(COUNTIF(AD$10:AD$1203,AD489)=1,1,""))</f>
        <v/>
      </c>
      <c r="AC489" s="37" t="str">
        <f aca="false">IF(N489="","",CONCATENATE(N489," ",F489))</f>
        <v/>
      </c>
      <c r="AD489" s="37" t="str">
        <f aca="false">IF(OR(N489="",CONCATENATE(G489,H489)=""),"",CONCATENATE(N489," ",G489))</f>
        <v/>
      </c>
      <c r="AE489" s="37" t="str">
        <f aca="false">IF(K489=1,CONCATENATE(N489," ",1),"")</f>
        <v/>
      </c>
    </row>
    <row r="490" customFormat="false" ht="32.25" hidden="false" customHeight="true" outlineLevel="0" collapsed="false">
      <c r="A490" s="21" t="str">
        <f aca="false">IF(J490="","",J490)</f>
        <v/>
      </c>
      <c r="B490" s="69"/>
      <c r="C490" s="44"/>
      <c r="D490" s="42"/>
      <c r="E490" s="42"/>
      <c r="F490" s="68"/>
      <c r="G490" s="42"/>
      <c r="H490" s="42"/>
      <c r="J490" s="20" t="str">
        <f aca="false">IF(AND(K490="",L490="",N490=""),"",IF(OR(K490=1,L490=1),"ERRORI / ANOMALIE","OK"))</f>
        <v/>
      </c>
      <c r="K490" s="20" t="str">
        <f aca="false">IF(N490="","",IF(SUM(Q490:AA490)&gt;0,1,""))</f>
        <v/>
      </c>
      <c r="L490" s="20" t="str">
        <f aca="false">IF(N490="","",IF(_xlfn.IFNA(VLOOKUP(CONCATENATE(N490," ",1),Lotti!AS$7:AT$601,2,0),1)=1,"",1))</f>
        <v/>
      </c>
      <c r="N490" s="36" t="str">
        <f aca="false">TRIM(B490)</f>
        <v/>
      </c>
      <c r="O490" s="36"/>
      <c r="P490" s="36" t="str">
        <f aca="false">IF(K490="","",1)</f>
        <v/>
      </c>
      <c r="Q490" s="36" t="str">
        <f aca="false">IF(N490="","",_xlfn.IFNA(VLOOKUP(N490,Lotti!C$7:D$1000,2,0),1))</f>
        <v/>
      </c>
      <c r="S490" s="36" t="str">
        <f aca="false">IF(N490="","",IF(OR(AND(E490="",LEN(TRIM(D490))&lt;&gt;11,LEN(TRIM(D490))&lt;&gt;16),AND(D490="",E490=""),AND(D490&lt;&gt;"",E490&lt;&gt;"")),1,""))</f>
        <v/>
      </c>
      <c r="U490" s="36" t="str">
        <f aca="false">IF(N490="","",IF(C490="",1,""))</f>
        <v/>
      </c>
      <c r="V490" s="36" t="str">
        <f aca="false">IF(N490="","",_xlfn.IFNA(VLOOKUP(F490,TabelleFisse!$B$33:$C$34,2,0),1))</f>
        <v/>
      </c>
      <c r="W490" s="36" t="str">
        <f aca="false">IF(N490="","",_xlfn.IFNA(IF(VLOOKUP(CONCATENATE(N490," SI"),AC$10:AC$1203,1,0)=CONCATENATE(N490," SI"),"",1),1))</f>
        <v/>
      </c>
      <c r="Y490" s="36" t="str">
        <f aca="false">IF(OR(N490="",G490=""),"",_xlfn.IFNA(VLOOKUP(H490,TabelleFisse!$B$25:$C$29,2,0),1))</f>
        <v/>
      </c>
      <c r="Z490" s="36" t="str">
        <f aca="false">IF(AND(G490="",H490&lt;&gt;""),1,"")</f>
        <v/>
      </c>
      <c r="AA490" s="36" t="str">
        <f aca="false">IF(N490="","",IF(COUNTIF(AD$10:AD$1203,AD490)=1,1,""))</f>
        <v/>
      </c>
      <c r="AC490" s="37" t="str">
        <f aca="false">IF(N490="","",CONCATENATE(N490," ",F490))</f>
        <v/>
      </c>
      <c r="AD490" s="37" t="str">
        <f aca="false">IF(OR(N490="",CONCATENATE(G490,H490)=""),"",CONCATENATE(N490," ",G490))</f>
        <v/>
      </c>
      <c r="AE490" s="37" t="str">
        <f aca="false">IF(K490=1,CONCATENATE(N490," ",1),"")</f>
        <v/>
      </c>
    </row>
    <row r="491" customFormat="false" ht="32.25" hidden="false" customHeight="true" outlineLevel="0" collapsed="false">
      <c r="A491" s="21" t="str">
        <f aca="false">IF(J491="","",J491)</f>
        <v/>
      </c>
      <c r="B491" s="69"/>
      <c r="C491" s="44"/>
      <c r="D491" s="42"/>
      <c r="E491" s="42"/>
      <c r="F491" s="68"/>
      <c r="G491" s="42"/>
      <c r="H491" s="42"/>
      <c r="J491" s="20" t="str">
        <f aca="false">IF(AND(K491="",L491="",N491=""),"",IF(OR(K491=1,L491=1),"ERRORI / ANOMALIE","OK"))</f>
        <v/>
      </c>
      <c r="K491" s="20" t="str">
        <f aca="false">IF(N491="","",IF(SUM(Q491:AA491)&gt;0,1,""))</f>
        <v/>
      </c>
      <c r="L491" s="20" t="str">
        <f aca="false">IF(N491="","",IF(_xlfn.IFNA(VLOOKUP(CONCATENATE(N491," ",1),Lotti!AS$7:AT$601,2,0),1)=1,"",1))</f>
        <v/>
      </c>
      <c r="N491" s="36" t="str">
        <f aca="false">TRIM(B491)</f>
        <v/>
      </c>
      <c r="O491" s="36"/>
      <c r="P491" s="36" t="str">
        <f aca="false">IF(K491="","",1)</f>
        <v/>
      </c>
      <c r="Q491" s="36" t="str">
        <f aca="false">IF(N491="","",_xlfn.IFNA(VLOOKUP(N491,Lotti!C$7:D$1000,2,0),1))</f>
        <v/>
      </c>
      <c r="S491" s="36" t="str">
        <f aca="false">IF(N491="","",IF(OR(AND(E491="",LEN(TRIM(D491))&lt;&gt;11,LEN(TRIM(D491))&lt;&gt;16),AND(D491="",E491=""),AND(D491&lt;&gt;"",E491&lt;&gt;"")),1,""))</f>
        <v/>
      </c>
      <c r="U491" s="36" t="str">
        <f aca="false">IF(N491="","",IF(C491="",1,""))</f>
        <v/>
      </c>
      <c r="V491" s="36" t="str">
        <f aca="false">IF(N491="","",_xlfn.IFNA(VLOOKUP(F491,TabelleFisse!$B$33:$C$34,2,0),1))</f>
        <v/>
      </c>
      <c r="W491" s="36" t="str">
        <f aca="false">IF(N491="","",_xlfn.IFNA(IF(VLOOKUP(CONCATENATE(N491," SI"),AC$10:AC$1203,1,0)=CONCATENATE(N491," SI"),"",1),1))</f>
        <v/>
      </c>
      <c r="Y491" s="36" t="str">
        <f aca="false">IF(OR(N491="",G491=""),"",_xlfn.IFNA(VLOOKUP(H491,TabelleFisse!$B$25:$C$29,2,0),1))</f>
        <v/>
      </c>
      <c r="Z491" s="36" t="str">
        <f aca="false">IF(AND(G491="",H491&lt;&gt;""),1,"")</f>
        <v/>
      </c>
      <c r="AA491" s="36" t="str">
        <f aca="false">IF(N491="","",IF(COUNTIF(AD$10:AD$1203,AD491)=1,1,""))</f>
        <v/>
      </c>
      <c r="AC491" s="37" t="str">
        <f aca="false">IF(N491="","",CONCATENATE(N491," ",F491))</f>
        <v/>
      </c>
      <c r="AD491" s="37" t="str">
        <f aca="false">IF(OR(N491="",CONCATENATE(G491,H491)=""),"",CONCATENATE(N491," ",G491))</f>
        <v/>
      </c>
      <c r="AE491" s="37" t="str">
        <f aca="false">IF(K491=1,CONCATENATE(N491," ",1),"")</f>
        <v/>
      </c>
    </row>
    <row r="492" customFormat="false" ht="32.25" hidden="false" customHeight="true" outlineLevel="0" collapsed="false">
      <c r="A492" s="21" t="str">
        <f aca="false">IF(J492="","",J492)</f>
        <v/>
      </c>
      <c r="B492" s="69"/>
      <c r="C492" s="44"/>
      <c r="D492" s="42"/>
      <c r="E492" s="42"/>
      <c r="F492" s="68"/>
      <c r="G492" s="42"/>
      <c r="H492" s="42"/>
      <c r="J492" s="20" t="str">
        <f aca="false">IF(AND(K492="",L492="",N492=""),"",IF(OR(K492=1,L492=1),"ERRORI / ANOMALIE","OK"))</f>
        <v/>
      </c>
      <c r="K492" s="20" t="str">
        <f aca="false">IF(N492="","",IF(SUM(Q492:AA492)&gt;0,1,""))</f>
        <v/>
      </c>
      <c r="L492" s="20" t="str">
        <f aca="false">IF(N492="","",IF(_xlfn.IFNA(VLOOKUP(CONCATENATE(N492," ",1),Lotti!AS$7:AT$601,2,0),1)=1,"",1))</f>
        <v/>
      </c>
      <c r="N492" s="36" t="str">
        <f aca="false">TRIM(B492)</f>
        <v/>
      </c>
      <c r="O492" s="36"/>
      <c r="P492" s="36" t="str">
        <f aca="false">IF(K492="","",1)</f>
        <v/>
      </c>
      <c r="Q492" s="36" t="str">
        <f aca="false">IF(N492="","",_xlfn.IFNA(VLOOKUP(N492,Lotti!C$7:D$1000,2,0),1))</f>
        <v/>
      </c>
      <c r="S492" s="36" t="str">
        <f aca="false">IF(N492="","",IF(OR(AND(E492="",LEN(TRIM(D492))&lt;&gt;11,LEN(TRIM(D492))&lt;&gt;16),AND(D492="",E492=""),AND(D492&lt;&gt;"",E492&lt;&gt;"")),1,""))</f>
        <v/>
      </c>
      <c r="U492" s="36" t="str">
        <f aca="false">IF(N492="","",IF(C492="",1,""))</f>
        <v/>
      </c>
      <c r="V492" s="36" t="str">
        <f aca="false">IF(N492="","",_xlfn.IFNA(VLOOKUP(F492,TabelleFisse!$B$33:$C$34,2,0),1))</f>
        <v/>
      </c>
      <c r="W492" s="36" t="str">
        <f aca="false">IF(N492="","",_xlfn.IFNA(IF(VLOOKUP(CONCATENATE(N492," SI"),AC$10:AC$1203,1,0)=CONCATENATE(N492," SI"),"",1),1))</f>
        <v/>
      </c>
      <c r="Y492" s="36" t="str">
        <f aca="false">IF(OR(N492="",G492=""),"",_xlfn.IFNA(VLOOKUP(H492,TabelleFisse!$B$25:$C$29,2,0),1))</f>
        <v/>
      </c>
      <c r="Z492" s="36" t="str">
        <f aca="false">IF(AND(G492="",H492&lt;&gt;""),1,"")</f>
        <v/>
      </c>
      <c r="AA492" s="36" t="str">
        <f aca="false">IF(N492="","",IF(COUNTIF(AD$10:AD$1203,AD492)=1,1,""))</f>
        <v/>
      </c>
      <c r="AC492" s="37" t="str">
        <f aca="false">IF(N492="","",CONCATENATE(N492," ",F492))</f>
        <v/>
      </c>
      <c r="AD492" s="37" t="str">
        <f aca="false">IF(OR(N492="",CONCATENATE(G492,H492)=""),"",CONCATENATE(N492," ",G492))</f>
        <v/>
      </c>
      <c r="AE492" s="37" t="str">
        <f aca="false">IF(K492=1,CONCATENATE(N492," ",1),"")</f>
        <v/>
      </c>
    </row>
    <row r="493" customFormat="false" ht="32.25" hidden="false" customHeight="true" outlineLevel="0" collapsed="false">
      <c r="A493" s="21" t="str">
        <f aca="false">IF(J493="","",J493)</f>
        <v/>
      </c>
      <c r="B493" s="69"/>
      <c r="C493" s="44"/>
      <c r="D493" s="42"/>
      <c r="E493" s="42"/>
      <c r="F493" s="68"/>
      <c r="G493" s="42"/>
      <c r="H493" s="42"/>
      <c r="J493" s="20" t="str">
        <f aca="false">IF(AND(K493="",L493="",N493=""),"",IF(OR(K493=1,L493=1),"ERRORI / ANOMALIE","OK"))</f>
        <v/>
      </c>
      <c r="K493" s="20" t="str">
        <f aca="false">IF(N493="","",IF(SUM(Q493:AA493)&gt;0,1,""))</f>
        <v/>
      </c>
      <c r="L493" s="20" t="str">
        <f aca="false">IF(N493="","",IF(_xlfn.IFNA(VLOOKUP(CONCATENATE(N493," ",1),Lotti!AS$7:AT$601,2,0),1)=1,"",1))</f>
        <v/>
      </c>
      <c r="N493" s="36" t="str">
        <f aca="false">TRIM(B493)</f>
        <v/>
      </c>
      <c r="O493" s="36"/>
      <c r="P493" s="36" t="str">
        <f aca="false">IF(K493="","",1)</f>
        <v/>
      </c>
      <c r="Q493" s="36" t="str">
        <f aca="false">IF(N493="","",_xlfn.IFNA(VLOOKUP(N493,Lotti!C$7:D$1000,2,0),1))</f>
        <v/>
      </c>
      <c r="S493" s="36" t="str">
        <f aca="false">IF(N493="","",IF(OR(AND(E493="",LEN(TRIM(D493))&lt;&gt;11,LEN(TRIM(D493))&lt;&gt;16),AND(D493="",E493=""),AND(D493&lt;&gt;"",E493&lt;&gt;"")),1,""))</f>
        <v/>
      </c>
      <c r="U493" s="36" t="str">
        <f aca="false">IF(N493="","",IF(C493="",1,""))</f>
        <v/>
      </c>
      <c r="V493" s="36" t="str">
        <f aca="false">IF(N493="","",_xlfn.IFNA(VLOOKUP(F493,TabelleFisse!$B$33:$C$34,2,0),1))</f>
        <v/>
      </c>
      <c r="W493" s="36" t="str">
        <f aca="false">IF(N493="","",_xlfn.IFNA(IF(VLOOKUP(CONCATENATE(N493," SI"),AC$10:AC$1203,1,0)=CONCATENATE(N493," SI"),"",1),1))</f>
        <v/>
      </c>
      <c r="Y493" s="36" t="str">
        <f aca="false">IF(OR(N493="",G493=""),"",_xlfn.IFNA(VLOOKUP(H493,TabelleFisse!$B$25:$C$29,2,0),1))</f>
        <v/>
      </c>
      <c r="Z493" s="36" t="str">
        <f aca="false">IF(AND(G493="",H493&lt;&gt;""),1,"")</f>
        <v/>
      </c>
      <c r="AA493" s="36" t="str">
        <f aca="false">IF(N493="","",IF(COUNTIF(AD$10:AD$1203,AD493)=1,1,""))</f>
        <v/>
      </c>
      <c r="AC493" s="37" t="str">
        <f aca="false">IF(N493="","",CONCATENATE(N493," ",F493))</f>
        <v/>
      </c>
      <c r="AD493" s="37" t="str">
        <f aca="false">IF(OR(N493="",CONCATENATE(G493,H493)=""),"",CONCATENATE(N493," ",G493))</f>
        <v/>
      </c>
      <c r="AE493" s="37" t="str">
        <f aca="false">IF(K493=1,CONCATENATE(N493," ",1),"")</f>
        <v/>
      </c>
    </row>
    <row r="494" customFormat="false" ht="32.25" hidden="false" customHeight="true" outlineLevel="0" collapsed="false">
      <c r="A494" s="21" t="str">
        <f aca="false">IF(J494="","",J494)</f>
        <v/>
      </c>
      <c r="B494" s="69"/>
      <c r="C494" s="44"/>
      <c r="D494" s="42"/>
      <c r="E494" s="42"/>
      <c r="F494" s="68"/>
      <c r="G494" s="42"/>
      <c r="H494" s="42"/>
      <c r="J494" s="20" t="str">
        <f aca="false">IF(AND(K494="",L494="",N494=""),"",IF(OR(K494=1,L494=1),"ERRORI / ANOMALIE","OK"))</f>
        <v/>
      </c>
      <c r="K494" s="20" t="str">
        <f aca="false">IF(N494="","",IF(SUM(Q494:AA494)&gt;0,1,""))</f>
        <v/>
      </c>
      <c r="L494" s="20" t="str">
        <f aca="false">IF(N494="","",IF(_xlfn.IFNA(VLOOKUP(CONCATENATE(N494," ",1),Lotti!AS$7:AT$601,2,0),1)=1,"",1))</f>
        <v/>
      </c>
      <c r="N494" s="36" t="str">
        <f aca="false">TRIM(B494)</f>
        <v/>
      </c>
      <c r="O494" s="36"/>
      <c r="P494" s="36" t="str">
        <f aca="false">IF(K494="","",1)</f>
        <v/>
      </c>
      <c r="Q494" s="36" t="str">
        <f aca="false">IF(N494="","",_xlfn.IFNA(VLOOKUP(N494,Lotti!C$7:D$1000,2,0),1))</f>
        <v/>
      </c>
      <c r="S494" s="36" t="str">
        <f aca="false">IF(N494="","",IF(OR(AND(E494="",LEN(TRIM(D494))&lt;&gt;11,LEN(TRIM(D494))&lt;&gt;16),AND(D494="",E494=""),AND(D494&lt;&gt;"",E494&lt;&gt;"")),1,""))</f>
        <v/>
      </c>
      <c r="U494" s="36" t="str">
        <f aca="false">IF(N494="","",IF(C494="",1,""))</f>
        <v/>
      </c>
      <c r="V494" s="36" t="str">
        <f aca="false">IF(N494="","",_xlfn.IFNA(VLOOKUP(F494,TabelleFisse!$B$33:$C$34,2,0),1))</f>
        <v/>
      </c>
      <c r="W494" s="36" t="str">
        <f aca="false">IF(N494="","",_xlfn.IFNA(IF(VLOOKUP(CONCATENATE(N494," SI"),AC$10:AC$1203,1,0)=CONCATENATE(N494," SI"),"",1),1))</f>
        <v/>
      </c>
      <c r="Y494" s="36" t="str">
        <f aca="false">IF(OR(N494="",G494=""),"",_xlfn.IFNA(VLOOKUP(H494,TabelleFisse!$B$25:$C$29,2,0),1))</f>
        <v/>
      </c>
      <c r="Z494" s="36" t="str">
        <f aca="false">IF(AND(G494="",H494&lt;&gt;""),1,"")</f>
        <v/>
      </c>
      <c r="AA494" s="36" t="str">
        <f aca="false">IF(N494="","",IF(COUNTIF(AD$10:AD$1203,AD494)=1,1,""))</f>
        <v/>
      </c>
      <c r="AC494" s="37" t="str">
        <f aca="false">IF(N494="","",CONCATENATE(N494," ",F494))</f>
        <v/>
      </c>
      <c r="AD494" s="37" t="str">
        <f aca="false">IF(OR(N494="",CONCATENATE(G494,H494)=""),"",CONCATENATE(N494," ",G494))</f>
        <v/>
      </c>
      <c r="AE494" s="37" t="str">
        <f aca="false">IF(K494=1,CONCATENATE(N494," ",1),"")</f>
        <v/>
      </c>
    </row>
    <row r="495" customFormat="false" ht="32.25" hidden="false" customHeight="true" outlineLevel="0" collapsed="false">
      <c r="A495" s="21" t="str">
        <f aca="false">IF(J495="","",J495)</f>
        <v/>
      </c>
      <c r="B495" s="69"/>
      <c r="C495" s="44"/>
      <c r="D495" s="42"/>
      <c r="E495" s="42"/>
      <c r="F495" s="68"/>
      <c r="G495" s="42"/>
      <c r="H495" s="42"/>
      <c r="J495" s="20" t="str">
        <f aca="false">IF(AND(K495="",L495="",N495=""),"",IF(OR(K495=1,L495=1),"ERRORI / ANOMALIE","OK"))</f>
        <v/>
      </c>
      <c r="K495" s="20" t="str">
        <f aca="false">IF(N495="","",IF(SUM(Q495:AA495)&gt;0,1,""))</f>
        <v/>
      </c>
      <c r="L495" s="20" t="str">
        <f aca="false">IF(N495="","",IF(_xlfn.IFNA(VLOOKUP(CONCATENATE(N495," ",1),Lotti!AS$7:AT$601,2,0),1)=1,"",1))</f>
        <v/>
      </c>
      <c r="N495" s="36" t="str">
        <f aca="false">TRIM(B495)</f>
        <v/>
      </c>
      <c r="O495" s="36"/>
      <c r="P495" s="36" t="str">
        <f aca="false">IF(K495="","",1)</f>
        <v/>
      </c>
      <c r="Q495" s="36" t="str">
        <f aca="false">IF(N495="","",_xlfn.IFNA(VLOOKUP(N495,Lotti!C$7:D$1000,2,0),1))</f>
        <v/>
      </c>
      <c r="S495" s="36" t="str">
        <f aca="false">IF(N495="","",IF(OR(AND(E495="",LEN(TRIM(D495))&lt;&gt;11,LEN(TRIM(D495))&lt;&gt;16),AND(D495="",E495=""),AND(D495&lt;&gt;"",E495&lt;&gt;"")),1,""))</f>
        <v/>
      </c>
      <c r="U495" s="36" t="str">
        <f aca="false">IF(N495="","",IF(C495="",1,""))</f>
        <v/>
      </c>
      <c r="V495" s="36" t="str">
        <f aca="false">IF(N495="","",_xlfn.IFNA(VLOOKUP(F495,TabelleFisse!$B$33:$C$34,2,0),1))</f>
        <v/>
      </c>
      <c r="W495" s="36" t="str">
        <f aca="false">IF(N495="","",_xlfn.IFNA(IF(VLOOKUP(CONCATENATE(N495," SI"),AC$10:AC$1203,1,0)=CONCATENATE(N495," SI"),"",1),1))</f>
        <v/>
      </c>
      <c r="Y495" s="36" t="str">
        <f aca="false">IF(OR(N495="",G495=""),"",_xlfn.IFNA(VLOOKUP(H495,TabelleFisse!$B$25:$C$29,2,0),1))</f>
        <v/>
      </c>
      <c r="Z495" s="36" t="str">
        <f aca="false">IF(AND(G495="",H495&lt;&gt;""),1,"")</f>
        <v/>
      </c>
      <c r="AA495" s="36" t="str">
        <f aca="false">IF(N495="","",IF(COUNTIF(AD$10:AD$1203,AD495)=1,1,""))</f>
        <v/>
      </c>
      <c r="AC495" s="37" t="str">
        <f aca="false">IF(N495="","",CONCATENATE(N495," ",F495))</f>
        <v/>
      </c>
      <c r="AD495" s="37" t="str">
        <f aca="false">IF(OR(N495="",CONCATENATE(G495,H495)=""),"",CONCATENATE(N495," ",G495))</f>
        <v/>
      </c>
      <c r="AE495" s="37" t="str">
        <f aca="false">IF(K495=1,CONCATENATE(N495," ",1),"")</f>
        <v/>
      </c>
    </row>
    <row r="496" customFormat="false" ht="32.25" hidden="false" customHeight="true" outlineLevel="0" collapsed="false">
      <c r="A496" s="21" t="str">
        <f aca="false">IF(J496="","",J496)</f>
        <v/>
      </c>
      <c r="B496" s="69"/>
      <c r="C496" s="44"/>
      <c r="D496" s="42"/>
      <c r="E496" s="42"/>
      <c r="F496" s="68"/>
      <c r="G496" s="42"/>
      <c r="H496" s="42"/>
      <c r="J496" s="20" t="str">
        <f aca="false">IF(AND(K496="",L496="",N496=""),"",IF(OR(K496=1,L496=1),"ERRORI / ANOMALIE","OK"))</f>
        <v/>
      </c>
      <c r="K496" s="20" t="str">
        <f aca="false">IF(N496="","",IF(SUM(Q496:AA496)&gt;0,1,""))</f>
        <v/>
      </c>
      <c r="L496" s="20" t="str">
        <f aca="false">IF(N496="","",IF(_xlfn.IFNA(VLOOKUP(CONCATENATE(N496," ",1),Lotti!AS$7:AT$601,2,0),1)=1,"",1))</f>
        <v/>
      </c>
      <c r="N496" s="36" t="str">
        <f aca="false">TRIM(B496)</f>
        <v/>
      </c>
      <c r="O496" s="36"/>
      <c r="P496" s="36" t="str">
        <f aca="false">IF(K496="","",1)</f>
        <v/>
      </c>
      <c r="Q496" s="36" t="str">
        <f aca="false">IF(N496="","",_xlfn.IFNA(VLOOKUP(N496,Lotti!C$7:D$1000,2,0),1))</f>
        <v/>
      </c>
      <c r="S496" s="36" t="str">
        <f aca="false">IF(N496="","",IF(OR(AND(E496="",LEN(TRIM(D496))&lt;&gt;11,LEN(TRIM(D496))&lt;&gt;16),AND(D496="",E496=""),AND(D496&lt;&gt;"",E496&lt;&gt;"")),1,""))</f>
        <v/>
      </c>
      <c r="U496" s="36" t="str">
        <f aca="false">IF(N496="","",IF(C496="",1,""))</f>
        <v/>
      </c>
      <c r="V496" s="36" t="str">
        <f aca="false">IF(N496="","",_xlfn.IFNA(VLOOKUP(F496,TabelleFisse!$B$33:$C$34,2,0),1))</f>
        <v/>
      </c>
      <c r="W496" s="36" t="str">
        <f aca="false">IF(N496="","",_xlfn.IFNA(IF(VLOOKUP(CONCATENATE(N496," SI"),AC$10:AC$1203,1,0)=CONCATENATE(N496," SI"),"",1),1))</f>
        <v/>
      </c>
      <c r="Y496" s="36" t="str">
        <f aca="false">IF(OR(N496="",G496=""),"",_xlfn.IFNA(VLOOKUP(H496,TabelleFisse!$B$25:$C$29,2,0),1))</f>
        <v/>
      </c>
      <c r="Z496" s="36" t="str">
        <f aca="false">IF(AND(G496="",H496&lt;&gt;""),1,"")</f>
        <v/>
      </c>
      <c r="AA496" s="36" t="str">
        <f aca="false">IF(N496="","",IF(COUNTIF(AD$10:AD$1203,AD496)=1,1,""))</f>
        <v/>
      </c>
      <c r="AC496" s="37" t="str">
        <f aca="false">IF(N496="","",CONCATENATE(N496," ",F496))</f>
        <v/>
      </c>
      <c r="AD496" s="37" t="str">
        <f aca="false">IF(OR(N496="",CONCATENATE(G496,H496)=""),"",CONCATENATE(N496," ",G496))</f>
        <v/>
      </c>
      <c r="AE496" s="37" t="str">
        <f aca="false">IF(K496=1,CONCATENATE(N496," ",1),"")</f>
        <v/>
      </c>
    </row>
    <row r="497" customFormat="false" ht="32.25" hidden="false" customHeight="true" outlineLevel="0" collapsed="false">
      <c r="A497" s="21" t="str">
        <f aca="false">IF(J497="","",J497)</f>
        <v/>
      </c>
      <c r="B497" s="69"/>
      <c r="C497" s="44"/>
      <c r="D497" s="42"/>
      <c r="E497" s="42"/>
      <c r="F497" s="68"/>
      <c r="G497" s="42"/>
      <c r="H497" s="42"/>
      <c r="J497" s="20" t="str">
        <f aca="false">IF(AND(K497="",L497="",N497=""),"",IF(OR(K497=1,L497=1),"ERRORI / ANOMALIE","OK"))</f>
        <v/>
      </c>
      <c r="K497" s="20" t="str">
        <f aca="false">IF(N497="","",IF(SUM(Q497:AA497)&gt;0,1,""))</f>
        <v/>
      </c>
      <c r="L497" s="20" t="str">
        <f aca="false">IF(N497="","",IF(_xlfn.IFNA(VLOOKUP(CONCATENATE(N497," ",1),Lotti!AS$7:AT$601,2,0),1)=1,"",1))</f>
        <v/>
      </c>
      <c r="N497" s="36" t="str">
        <f aca="false">TRIM(B497)</f>
        <v/>
      </c>
      <c r="O497" s="36"/>
      <c r="P497" s="36" t="str">
        <f aca="false">IF(K497="","",1)</f>
        <v/>
      </c>
      <c r="Q497" s="36" t="str">
        <f aca="false">IF(N497="","",_xlfn.IFNA(VLOOKUP(N497,Lotti!C$7:D$1000,2,0),1))</f>
        <v/>
      </c>
      <c r="S497" s="36" t="str">
        <f aca="false">IF(N497="","",IF(OR(AND(E497="",LEN(TRIM(D497))&lt;&gt;11,LEN(TRIM(D497))&lt;&gt;16),AND(D497="",E497=""),AND(D497&lt;&gt;"",E497&lt;&gt;"")),1,""))</f>
        <v/>
      </c>
      <c r="U497" s="36" t="str">
        <f aca="false">IF(N497="","",IF(C497="",1,""))</f>
        <v/>
      </c>
      <c r="V497" s="36" t="str">
        <f aca="false">IF(N497="","",_xlfn.IFNA(VLOOKUP(F497,TabelleFisse!$B$33:$C$34,2,0),1))</f>
        <v/>
      </c>
      <c r="W497" s="36" t="str">
        <f aca="false">IF(N497="","",_xlfn.IFNA(IF(VLOOKUP(CONCATENATE(N497," SI"),AC$10:AC$1203,1,0)=CONCATENATE(N497," SI"),"",1),1))</f>
        <v/>
      </c>
      <c r="Y497" s="36" t="str">
        <f aca="false">IF(OR(N497="",G497=""),"",_xlfn.IFNA(VLOOKUP(H497,TabelleFisse!$B$25:$C$29,2,0),1))</f>
        <v/>
      </c>
      <c r="Z497" s="36" t="str">
        <f aca="false">IF(AND(G497="",H497&lt;&gt;""),1,"")</f>
        <v/>
      </c>
      <c r="AA497" s="36" t="str">
        <f aca="false">IF(N497="","",IF(COUNTIF(AD$10:AD$1203,AD497)=1,1,""))</f>
        <v/>
      </c>
      <c r="AC497" s="37" t="str">
        <f aca="false">IF(N497="","",CONCATENATE(N497," ",F497))</f>
        <v/>
      </c>
      <c r="AD497" s="37" t="str">
        <f aca="false">IF(OR(N497="",CONCATENATE(G497,H497)=""),"",CONCATENATE(N497," ",G497))</f>
        <v/>
      </c>
      <c r="AE497" s="37" t="str">
        <f aca="false">IF(K497=1,CONCATENATE(N497," ",1),"")</f>
        <v/>
      </c>
    </row>
    <row r="498" customFormat="false" ht="32.25" hidden="false" customHeight="true" outlineLevel="0" collapsed="false">
      <c r="A498" s="21" t="str">
        <f aca="false">IF(J498="","",J498)</f>
        <v/>
      </c>
      <c r="B498" s="69"/>
      <c r="C498" s="44"/>
      <c r="D498" s="42"/>
      <c r="E498" s="42"/>
      <c r="F498" s="68"/>
      <c r="G498" s="42"/>
      <c r="H498" s="42"/>
      <c r="J498" s="20" t="str">
        <f aca="false">IF(AND(K498="",L498="",N498=""),"",IF(OR(K498=1,L498=1),"ERRORI / ANOMALIE","OK"))</f>
        <v/>
      </c>
      <c r="K498" s="20" t="str">
        <f aca="false">IF(N498="","",IF(SUM(Q498:AA498)&gt;0,1,""))</f>
        <v/>
      </c>
      <c r="L498" s="20" t="str">
        <f aca="false">IF(N498="","",IF(_xlfn.IFNA(VLOOKUP(CONCATENATE(N498," ",1),Lotti!AS$7:AT$601,2,0),1)=1,"",1))</f>
        <v/>
      </c>
      <c r="N498" s="36" t="str">
        <f aca="false">TRIM(B498)</f>
        <v/>
      </c>
      <c r="O498" s="36"/>
      <c r="P498" s="36" t="str">
        <f aca="false">IF(K498="","",1)</f>
        <v/>
      </c>
      <c r="Q498" s="36" t="str">
        <f aca="false">IF(N498="","",_xlfn.IFNA(VLOOKUP(N498,Lotti!C$7:D$1000,2,0),1))</f>
        <v/>
      </c>
      <c r="S498" s="36" t="str">
        <f aca="false">IF(N498="","",IF(OR(AND(E498="",LEN(TRIM(D498))&lt;&gt;11,LEN(TRIM(D498))&lt;&gt;16),AND(D498="",E498=""),AND(D498&lt;&gt;"",E498&lt;&gt;"")),1,""))</f>
        <v/>
      </c>
      <c r="U498" s="36" t="str">
        <f aca="false">IF(N498="","",IF(C498="",1,""))</f>
        <v/>
      </c>
      <c r="V498" s="36" t="str">
        <f aca="false">IF(N498="","",_xlfn.IFNA(VLOOKUP(F498,TabelleFisse!$B$33:$C$34,2,0),1))</f>
        <v/>
      </c>
      <c r="W498" s="36" t="str">
        <f aca="false">IF(N498="","",_xlfn.IFNA(IF(VLOOKUP(CONCATENATE(N498," SI"),AC$10:AC$1203,1,0)=CONCATENATE(N498," SI"),"",1),1))</f>
        <v/>
      </c>
      <c r="Y498" s="36" t="str">
        <f aca="false">IF(OR(N498="",G498=""),"",_xlfn.IFNA(VLOOKUP(H498,TabelleFisse!$B$25:$C$29,2,0),1))</f>
        <v/>
      </c>
      <c r="Z498" s="36" t="str">
        <f aca="false">IF(AND(G498="",H498&lt;&gt;""),1,"")</f>
        <v/>
      </c>
      <c r="AA498" s="36" t="str">
        <f aca="false">IF(N498="","",IF(COUNTIF(AD$10:AD$1203,AD498)=1,1,""))</f>
        <v/>
      </c>
      <c r="AC498" s="37" t="str">
        <f aca="false">IF(N498="","",CONCATENATE(N498," ",F498))</f>
        <v/>
      </c>
      <c r="AD498" s="37" t="str">
        <f aca="false">IF(OR(N498="",CONCATENATE(G498,H498)=""),"",CONCATENATE(N498," ",G498))</f>
        <v/>
      </c>
      <c r="AE498" s="37" t="str">
        <f aca="false">IF(K498=1,CONCATENATE(N498," ",1),"")</f>
        <v/>
      </c>
    </row>
    <row r="499" customFormat="false" ht="32.25" hidden="false" customHeight="true" outlineLevel="0" collapsed="false">
      <c r="A499" s="21" t="str">
        <f aca="false">IF(J499="","",J499)</f>
        <v/>
      </c>
      <c r="B499" s="69"/>
      <c r="C499" s="44"/>
      <c r="D499" s="42"/>
      <c r="E499" s="42"/>
      <c r="F499" s="68"/>
      <c r="G499" s="42"/>
      <c r="H499" s="42"/>
      <c r="J499" s="20" t="str">
        <f aca="false">IF(AND(K499="",L499="",N499=""),"",IF(OR(K499=1,L499=1),"ERRORI / ANOMALIE","OK"))</f>
        <v/>
      </c>
      <c r="K499" s="20" t="str">
        <f aca="false">IF(N499="","",IF(SUM(Q499:AA499)&gt;0,1,""))</f>
        <v/>
      </c>
      <c r="L499" s="20" t="str">
        <f aca="false">IF(N499="","",IF(_xlfn.IFNA(VLOOKUP(CONCATENATE(N499," ",1),Lotti!AS$7:AT$601,2,0),1)=1,"",1))</f>
        <v/>
      </c>
      <c r="N499" s="36" t="str">
        <f aca="false">TRIM(B499)</f>
        <v/>
      </c>
      <c r="O499" s="36"/>
      <c r="P499" s="36" t="str">
        <f aca="false">IF(K499="","",1)</f>
        <v/>
      </c>
      <c r="Q499" s="36" t="str">
        <f aca="false">IF(N499="","",_xlfn.IFNA(VLOOKUP(N499,Lotti!C$7:D$1000,2,0),1))</f>
        <v/>
      </c>
      <c r="S499" s="36" t="str">
        <f aca="false">IF(N499="","",IF(OR(AND(E499="",LEN(TRIM(D499))&lt;&gt;11,LEN(TRIM(D499))&lt;&gt;16),AND(D499="",E499=""),AND(D499&lt;&gt;"",E499&lt;&gt;"")),1,""))</f>
        <v/>
      </c>
      <c r="U499" s="36" t="str">
        <f aca="false">IF(N499="","",IF(C499="",1,""))</f>
        <v/>
      </c>
      <c r="V499" s="36" t="str">
        <f aca="false">IF(N499="","",_xlfn.IFNA(VLOOKUP(F499,TabelleFisse!$B$33:$C$34,2,0),1))</f>
        <v/>
      </c>
      <c r="W499" s="36" t="str">
        <f aca="false">IF(N499="","",_xlfn.IFNA(IF(VLOOKUP(CONCATENATE(N499," SI"),AC$10:AC$1203,1,0)=CONCATENATE(N499," SI"),"",1),1))</f>
        <v/>
      </c>
      <c r="Y499" s="36" t="str">
        <f aca="false">IF(OR(N499="",G499=""),"",_xlfn.IFNA(VLOOKUP(H499,TabelleFisse!$B$25:$C$29,2,0),1))</f>
        <v/>
      </c>
      <c r="Z499" s="36" t="str">
        <f aca="false">IF(AND(G499="",H499&lt;&gt;""),1,"")</f>
        <v/>
      </c>
      <c r="AA499" s="36" t="str">
        <f aca="false">IF(N499="","",IF(COUNTIF(AD$10:AD$1203,AD499)=1,1,""))</f>
        <v/>
      </c>
      <c r="AC499" s="37" t="str">
        <f aca="false">IF(N499="","",CONCATENATE(N499," ",F499))</f>
        <v/>
      </c>
      <c r="AD499" s="37" t="str">
        <f aca="false">IF(OR(N499="",CONCATENATE(G499,H499)=""),"",CONCATENATE(N499," ",G499))</f>
        <v/>
      </c>
      <c r="AE499" s="37" t="str">
        <f aca="false">IF(K499=1,CONCATENATE(N499," ",1),"")</f>
        <v/>
      </c>
    </row>
    <row r="500" customFormat="false" ht="32.25" hidden="false" customHeight="true" outlineLevel="0" collapsed="false">
      <c r="A500" s="21" t="str">
        <f aca="false">IF(J500="","",J500)</f>
        <v/>
      </c>
      <c r="B500" s="69"/>
      <c r="C500" s="44"/>
      <c r="D500" s="42"/>
      <c r="E500" s="42"/>
      <c r="F500" s="68"/>
      <c r="G500" s="42"/>
      <c r="H500" s="42"/>
      <c r="J500" s="20" t="str">
        <f aca="false">IF(AND(K500="",L500="",N500=""),"",IF(OR(K500=1,L500=1),"ERRORI / ANOMALIE","OK"))</f>
        <v/>
      </c>
      <c r="K500" s="20" t="str">
        <f aca="false">IF(N500="","",IF(SUM(Q500:AA500)&gt;0,1,""))</f>
        <v/>
      </c>
      <c r="L500" s="20" t="str">
        <f aca="false">IF(N500="","",IF(_xlfn.IFNA(VLOOKUP(CONCATENATE(N500," ",1),Lotti!AS$7:AT$601,2,0),1)=1,"",1))</f>
        <v/>
      </c>
      <c r="N500" s="36" t="str">
        <f aca="false">TRIM(B500)</f>
        <v/>
      </c>
      <c r="O500" s="36"/>
      <c r="P500" s="36" t="str">
        <f aca="false">IF(K500="","",1)</f>
        <v/>
      </c>
      <c r="Q500" s="36" t="str">
        <f aca="false">IF(N500="","",_xlfn.IFNA(VLOOKUP(N500,Lotti!C$7:D$1000,2,0),1))</f>
        <v/>
      </c>
      <c r="S500" s="36" t="str">
        <f aca="false">IF(N500="","",IF(OR(AND(E500="",LEN(TRIM(D500))&lt;&gt;11,LEN(TRIM(D500))&lt;&gt;16),AND(D500="",E500=""),AND(D500&lt;&gt;"",E500&lt;&gt;"")),1,""))</f>
        <v/>
      </c>
      <c r="U500" s="36" t="str">
        <f aca="false">IF(N500="","",IF(C500="",1,""))</f>
        <v/>
      </c>
      <c r="V500" s="36" t="str">
        <f aca="false">IF(N500="","",_xlfn.IFNA(VLOOKUP(F500,TabelleFisse!$B$33:$C$34,2,0),1))</f>
        <v/>
      </c>
      <c r="W500" s="36" t="str">
        <f aca="false">IF(N500="","",_xlfn.IFNA(IF(VLOOKUP(CONCATENATE(N500," SI"),AC$10:AC$1203,1,0)=CONCATENATE(N500," SI"),"",1),1))</f>
        <v/>
      </c>
      <c r="Y500" s="36" t="str">
        <f aca="false">IF(OR(N500="",G500=""),"",_xlfn.IFNA(VLOOKUP(H500,TabelleFisse!$B$25:$C$29,2,0),1))</f>
        <v/>
      </c>
      <c r="Z500" s="36" t="str">
        <f aca="false">IF(AND(G500="",H500&lt;&gt;""),1,"")</f>
        <v/>
      </c>
      <c r="AA500" s="36" t="str">
        <f aca="false">IF(N500="","",IF(COUNTIF(AD$10:AD$1203,AD500)=1,1,""))</f>
        <v/>
      </c>
      <c r="AC500" s="37" t="str">
        <f aca="false">IF(N500="","",CONCATENATE(N500," ",F500))</f>
        <v/>
      </c>
      <c r="AD500" s="37" t="str">
        <f aca="false">IF(OR(N500="",CONCATENATE(G500,H500)=""),"",CONCATENATE(N500," ",G500))</f>
        <v/>
      </c>
      <c r="AE500" s="37" t="str">
        <f aca="false">IF(K500=1,CONCATENATE(N500," ",1),"")</f>
        <v/>
      </c>
    </row>
    <row r="501" customFormat="false" ht="32.25" hidden="false" customHeight="true" outlineLevel="0" collapsed="false">
      <c r="A501" s="21" t="str">
        <f aca="false">IF(J501="","",J501)</f>
        <v/>
      </c>
      <c r="B501" s="69"/>
      <c r="C501" s="44"/>
      <c r="D501" s="42"/>
      <c r="E501" s="42"/>
      <c r="F501" s="68"/>
      <c r="G501" s="42"/>
      <c r="H501" s="42"/>
      <c r="J501" s="20" t="str">
        <f aca="false">IF(AND(K501="",L501="",N501=""),"",IF(OR(K501=1,L501=1),"ERRORI / ANOMALIE","OK"))</f>
        <v/>
      </c>
      <c r="K501" s="20" t="str">
        <f aca="false">IF(N501="","",IF(SUM(Q501:AA501)&gt;0,1,""))</f>
        <v/>
      </c>
      <c r="L501" s="20" t="str">
        <f aca="false">IF(N501="","",IF(_xlfn.IFNA(VLOOKUP(CONCATENATE(N501," ",1),Lotti!AS$7:AT$601,2,0),1)=1,"",1))</f>
        <v/>
      </c>
      <c r="N501" s="36" t="str">
        <f aca="false">TRIM(B501)</f>
        <v/>
      </c>
      <c r="O501" s="36"/>
      <c r="P501" s="36" t="str">
        <f aca="false">IF(K501="","",1)</f>
        <v/>
      </c>
      <c r="Q501" s="36" t="str">
        <f aca="false">IF(N501="","",_xlfn.IFNA(VLOOKUP(N501,Lotti!C$7:D$1000,2,0),1))</f>
        <v/>
      </c>
      <c r="S501" s="36" t="str">
        <f aca="false">IF(N501="","",IF(OR(AND(E501="",LEN(TRIM(D501))&lt;&gt;11,LEN(TRIM(D501))&lt;&gt;16),AND(D501="",E501=""),AND(D501&lt;&gt;"",E501&lt;&gt;"")),1,""))</f>
        <v/>
      </c>
      <c r="U501" s="36" t="str">
        <f aca="false">IF(N501="","",IF(C501="",1,""))</f>
        <v/>
      </c>
      <c r="V501" s="36" t="str">
        <f aca="false">IF(N501="","",_xlfn.IFNA(VLOOKUP(F501,TabelleFisse!$B$33:$C$34,2,0),1))</f>
        <v/>
      </c>
      <c r="W501" s="36" t="str">
        <f aca="false">IF(N501="","",_xlfn.IFNA(IF(VLOOKUP(CONCATENATE(N501," SI"),AC$10:AC$1203,1,0)=CONCATENATE(N501," SI"),"",1),1))</f>
        <v/>
      </c>
      <c r="Y501" s="36" t="str">
        <f aca="false">IF(OR(N501="",G501=""),"",_xlfn.IFNA(VLOOKUP(H501,TabelleFisse!$B$25:$C$29,2,0),1))</f>
        <v/>
      </c>
      <c r="Z501" s="36" t="str">
        <f aca="false">IF(AND(G501="",H501&lt;&gt;""),1,"")</f>
        <v/>
      </c>
      <c r="AA501" s="36" t="str">
        <f aca="false">IF(N501="","",IF(COUNTIF(AD$10:AD$1203,AD501)=1,1,""))</f>
        <v/>
      </c>
      <c r="AC501" s="37" t="str">
        <f aca="false">IF(N501="","",CONCATENATE(N501," ",F501))</f>
        <v/>
      </c>
      <c r="AD501" s="37" t="str">
        <f aca="false">IF(OR(N501="",CONCATENATE(G501,H501)=""),"",CONCATENATE(N501," ",G501))</f>
        <v/>
      </c>
      <c r="AE501" s="37" t="str">
        <f aca="false">IF(K501=1,CONCATENATE(N501," ",1),"")</f>
        <v/>
      </c>
    </row>
    <row r="502" customFormat="false" ht="32.25" hidden="false" customHeight="true" outlineLevel="0" collapsed="false">
      <c r="A502" s="21" t="str">
        <f aca="false">IF(J502="","",J502)</f>
        <v/>
      </c>
      <c r="B502" s="69"/>
      <c r="C502" s="44"/>
      <c r="D502" s="42"/>
      <c r="E502" s="42"/>
      <c r="F502" s="68"/>
      <c r="G502" s="42"/>
      <c r="H502" s="42"/>
      <c r="J502" s="20" t="str">
        <f aca="false">IF(AND(K502="",L502="",N502=""),"",IF(OR(K502=1,L502=1),"ERRORI / ANOMALIE","OK"))</f>
        <v/>
      </c>
      <c r="K502" s="20" t="str">
        <f aca="false">IF(N502="","",IF(SUM(Q502:AA502)&gt;0,1,""))</f>
        <v/>
      </c>
      <c r="L502" s="20" t="str">
        <f aca="false">IF(N502="","",IF(_xlfn.IFNA(VLOOKUP(CONCATENATE(N502," ",1),Lotti!AS$7:AT$601,2,0),1)=1,"",1))</f>
        <v/>
      </c>
      <c r="N502" s="36" t="str">
        <f aca="false">TRIM(B502)</f>
        <v/>
      </c>
      <c r="O502" s="36"/>
      <c r="P502" s="36" t="str">
        <f aca="false">IF(K502="","",1)</f>
        <v/>
      </c>
      <c r="Q502" s="36" t="str">
        <f aca="false">IF(N502="","",_xlfn.IFNA(VLOOKUP(N502,Lotti!C$7:D$1000,2,0),1))</f>
        <v/>
      </c>
      <c r="S502" s="36" t="str">
        <f aca="false">IF(N502="","",IF(OR(AND(E502="",LEN(TRIM(D502))&lt;&gt;11,LEN(TRIM(D502))&lt;&gt;16),AND(D502="",E502=""),AND(D502&lt;&gt;"",E502&lt;&gt;"")),1,""))</f>
        <v/>
      </c>
      <c r="U502" s="36" t="str">
        <f aca="false">IF(N502="","",IF(C502="",1,""))</f>
        <v/>
      </c>
      <c r="V502" s="36" t="str">
        <f aca="false">IF(N502="","",_xlfn.IFNA(VLOOKUP(F502,TabelleFisse!$B$33:$C$34,2,0),1))</f>
        <v/>
      </c>
      <c r="W502" s="36" t="str">
        <f aca="false">IF(N502="","",_xlfn.IFNA(IF(VLOOKUP(CONCATENATE(N502," SI"),AC$10:AC$1203,1,0)=CONCATENATE(N502," SI"),"",1),1))</f>
        <v/>
      </c>
      <c r="Y502" s="36" t="str">
        <f aca="false">IF(OR(N502="",G502=""),"",_xlfn.IFNA(VLOOKUP(H502,TabelleFisse!$B$25:$C$29,2,0),1))</f>
        <v/>
      </c>
      <c r="Z502" s="36" t="str">
        <f aca="false">IF(AND(G502="",H502&lt;&gt;""),1,"")</f>
        <v/>
      </c>
      <c r="AA502" s="36" t="str">
        <f aca="false">IF(N502="","",IF(COUNTIF(AD$10:AD$1203,AD502)=1,1,""))</f>
        <v/>
      </c>
      <c r="AC502" s="37" t="str">
        <f aca="false">IF(N502="","",CONCATENATE(N502," ",F502))</f>
        <v/>
      </c>
      <c r="AD502" s="37" t="str">
        <f aca="false">IF(OR(N502="",CONCATENATE(G502,H502)=""),"",CONCATENATE(N502," ",G502))</f>
        <v/>
      </c>
      <c r="AE502" s="37" t="str">
        <f aca="false">IF(K502=1,CONCATENATE(N502," ",1),"")</f>
        <v/>
      </c>
    </row>
    <row r="503" customFormat="false" ht="32.25" hidden="false" customHeight="true" outlineLevel="0" collapsed="false">
      <c r="A503" s="21" t="str">
        <f aca="false">IF(J503="","",J503)</f>
        <v/>
      </c>
      <c r="B503" s="69"/>
      <c r="C503" s="44"/>
      <c r="D503" s="42"/>
      <c r="E503" s="42"/>
      <c r="F503" s="68"/>
      <c r="G503" s="42"/>
      <c r="H503" s="42"/>
      <c r="J503" s="20" t="str">
        <f aca="false">IF(AND(K503="",L503="",N503=""),"",IF(OR(K503=1,L503=1),"ERRORI / ANOMALIE","OK"))</f>
        <v/>
      </c>
      <c r="K503" s="20" t="str">
        <f aca="false">IF(N503="","",IF(SUM(Q503:AA503)&gt;0,1,""))</f>
        <v/>
      </c>
      <c r="L503" s="20" t="str">
        <f aca="false">IF(N503="","",IF(_xlfn.IFNA(VLOOKUP(CONCATENATE(N503," ",1),Lotti!AS$7:AT$601,2,0),1)=1,"",1))</f>
        <v/>
      </c>
      <c r="N503" s="36" t="str">
        <f aca="false">TRIM(B503)</f>
        <v/>
      </c>
      <c r="O503" s="36"/>
      <c r="P503" s="36" t="str">
        <f aca="false">IF(K503="","",1)</f>
        <v/>
      </c>
      <c r="Q503" s="36" t="str">
        <f aca="false">IF(N503="","",_xlfn.IFNA(VLOOKUP(N503,Lotti!C$7:D$1000,2,0),1))</f>
        <v/>
      </c>
      <c r="S503" s="36" t="str">
        <f aca="false">IF(N503="","",IF(OR(AND(E503="",LEN(TRIM(D503))&lt;&gt;11,LEN(TRIM(D503))&lt;&gt;16),AND(D503="",E503=""),AND(D503&lt;&gt;"",E503&lt;&gt;"")),1,""))</f>
        <v/>
      </c>
      <c r="U503" s="36" t="str">
        <f aca="false">IF(N503="","",IF(C503="",1,""))</f>
        <v/>
      </c>
      <c r="V503" s="36" t="str">
        <f aca="false">IF(N503="","",_xlfn.IFNA(VLOOKUP(F503,TabelleFisse!$B$33:$C$34,2,0),1))</f>
        <v/>
      </c>
      <c r="W503" s="36" t="str">
        <f aca="false">IF(N503="","",_xlfn.IFNA(IF(VLOOKUP(CONCATENATE(N503," SI"),AC$10:AC$1203,1,0)=CONCATENATE(N503," SI"),"",1),1))</f>
        <v/>
      </c>
      <c r="Y503" s="36" t="str">
        <f aca="false">IF(OR(N503="",G503=""),"",_xlfn.IFNA(VLOOKUP(H503,TabelleFisse!$B$25:$C$29,2,0),1))</f>
        <v/>
      </c>
      <c r="Z503" s="36" t="str">
        <f aca="false">IF(AND(G503="",H503&lt;&gt;""),1,"")</f>
        <v/>
      </c>
      <c r="AA503" s="36" t="str">
        <f aca="false">IF(N503="","",IF(COUNTIF(AD$10:AD$1203,AD503)=1,1,""))</f>
        <v/>
      </c>
      <c r="AC503" s="37" t="str">
        <f aca="false">IF(N503="","",CONCATENATE(N503," ",F503))</f>
        <v/>
      </c>
      <c r="AD503" s="37" t="str">
        <f aca="false">IF(OR(N503="",CONCATENATE(G503,H503)=""),"",CONCATENATE(N503," ",G503))</f>
        <v/>
      </c>
      <c r="AE503" s="37" t="str">
        <f aca="false">IF(K503=1,CONCATENATE(N503," ",1),"")</f>
        <v/>
      </c>
    </row>
    <row r="504" customFormat="false" ht="32.25" hidden="false" customHeight="true" outlineLevel="0" collapsed="false">
      <c r="A504" s="21" t="str">
        <f aca="false">IF(J504="","",J504)</f>
        <v/>
      </c>
      <c r="B504" s="69"/>
      <c r="C504" s="44"/>
      <c r="D504" s="42"/>
      <c r="E504" s="42"/>
      <c r="F504" s="68"/>
      <c r="G504" s="42"/>
      <c r="H504" s="42"/>
      <c r="J504" s="20" t="str">
        <f aca="false">IF(AND(K504="",L504="",N504=""),"",IF(OR(K504=1,L504=1),"ERRORI / ANOMALIE","OK"))</f>
        <v/>
      </c>
      <c r="K504" s="20" t="str">
        <f aca="false">IF(N504="","",IF(SUM(Q504:AA504)&gt;0,1,""))</f>
        <v/>
      </c>
      <c r="L504" s="20" t="str">
        <f aca="false">IF(N504="","",IF(_xlfn.IFNA(VLOOKUP(CONCATENATE(N504," ",1),Lotti!AS$7:AT$601,2,0),1)=1,"",1))</f>
        <v/>
      </c>
      <c r="N504" s="36" t="str">
        <f aca="false">TRIM(B504)</f>
        <v/>
      </c>
      <c r="O504" s="36"/>
      <c r="P504" s="36" t="str">
        <f aca="false">IF(K504="","",1)</f>
        <v/>
      </c>
      <c r="Q504" s="36" t="str">
        <f aca="false">IF(N504="","",_xlfn.IFNA(VLOOKUP(N504,Lotti!C$7:D$1000,2,0),1))</f>
        <v/>
      </c>
      <c r="S504" s="36" t="str">
        <f aca="false">IF(N504="","",IF(OR(AND(E504="",LEN(TRIM(D504))&lt;&gt;11,LEN(TRIM(D504))&lt;&gt;16),AND(D504="",E504=""),AND(D504&lt;&gt;"",E504&lt;&gt;"")),1,""))</f>
        <v/>
      </c>
      <c r="U504" s="36" t="str">
        <f aca="false">IF(N504="","",IF(C504="",1,""))</f>
        <v/>
      </c>
      <c r="V504" s="36" t="str">
        <f aca="false">IF(N504="","",_xlfn.IFNA(VLOOKUP(F504,TabelleFisse!$B$33:$C$34,2,0),1))</f>
        <v/>
      </c>
      <c r="W504" s="36" t="str">
        <f aca="false">IF(N504="","",_xlfn.IFNA(IF(VLOOKUP(CONCATENATE(N504," SI"),AC$10:AC$1203,1,0)=CONCATENATE(N504," SI"),"",1),1))</f>
        <v/>
      </c>
      <c r="Y504" s="36" t="str">
        <f aca="false">IF(OR(N504="",G504=""),"",_xlfn.IFNA(VLOOKUP(H504,TabelleFisse!$B$25:$C$29,2,0),1))</f>
        <v/>
      </c>
      <c r="Z504" s="36" t="str">
        <f aca="false">IF(AND(G504="",H504&lt;&gt;""),1,"")</f>
        <v/>
      </c>
      <c r="AA504" s="36" t="str">
        <f aca="false">IF(N504="","",IF(COUNTIF(AD$10:AD$1203,AD504)=1,1,""))</f>
        <v/>
      </c>
      <c r="AC504" s="37" t="str">
        <f aca="false">IF(N504="","",CONCATENATE(N504," ",F504))</f>
        <v/>
      </c>
      <c r="AD504" s="37" t="str">
        <f aca="false">IF(OR(N504="",CONCATENATE(G504,H504)=""),"",CONCATENATE(N504," ",G504))</f>
        <v/>
      </c>
      <c r="AE504" s="37" t="str">
        <f aca="false">IF(K504=1,CONCATENATE(N504," ",1),"")</f>
        <v/>
      </c>
    </row>
    <row r="505" customFormat="false" ht="32.25" hidden="false" customHeight="true" outlineLevel="0" collapsed="false">
      <c r="A505" s="21" t="str">
        <f aca="false">IF(J505="","",J505)</f>
        <v/>
      </c>
      <c r="B505" s="69"/>
      <c r="C505" s="44"/>
      <c r="D505" s="42"/>
      <c r="E505" s="42"/>
      <c r="F505" s="68"/>
      <c r="G505" s="42"/>
      <c r="H505" s="42"/>
      <c r="J505" s="20" t="str">
        <f aca="false">IF(AND(K505="",L505="",N505=""),"",IF(OR(K505=1,L505=1),"ERRORI / ANOMALIE","OK"))</f>
        <v/>
      </c>
      <c r="K505" s="20" t="str">
        <f aca="false">IF(N505="","",IF(SUM(Q505:AA505)&gt;0,1,""))</f>
        <v/>
      </c>
      <c r="L505" s="20" t="str">
        <f aca="false">IF(N505="","",IF(_xlfn.IFNA(VLOOKUP(CONCATENATE(N505," ",1),Lotti!AS$7:AT$601,2,0),1)=1,"",1))</f>
        <v/>
      </c>
      <c r="N505" s="36" t="str">
        <f aca="false">TRIM(B505)</f>
        <v/>
      </c>
      <c r="O505" s="36"/>
      <c r="P505" s="36" t="str">
        <f aca="false">IF(K505="","",1)</f>
        <v/>
      </c>
      <c r="Q505" s="36" t="str">
        <f aca="false">IF(N505="","",_xlfn.IFNA(VLOOKUP(N505,Lotti!C$7:D$1000,2,0),1))</f>
        <v/>
      </c>
      <c r="S505" s="36" t="str">
        <f aca="false">IF(N505="","",IF(OR(AND(E505="",LEN(TRIM(D505))&lt;&gt;11,LEN(TRIM(D505))&lt;&gt;16),AND(D505="",E505=""),AND(D505&lt;&gt;"",E505&lt;&gt;"")),1,""))</f>
        <v/>
      </c>
      <c r="U505" s="36" t="str">
        <f aca="false">IF(N505="","",IF(C505="",1,""))</f>
        <v/>
      </c>
      <c r="V505" s="36" t="str">
        <f aca="false">IF(N505="","",_xlfn.IFNA(VLOOKUP(F505,TabelleFisse!$B$33:$C$34,2,0),1))</f>
        <v/>
      </c>
      <c r="W505" s="36" t="str">
        <f aca="false">IF(N505="","",_xlfn.IFNA(IF(VLOOKUP(CONCATENATE(N505," SI"),AC$10:AC$1203,1,0)=CONCATENATE(N505," SI"),"",1),1))</f>
        <v/>
      </c>
      <c r="Y505" s="36" t="str">
        <f aca="false">IF(OR(N505="",G505=""),"",_xlfn.IFNA(VLOOKUP(H505,TabelleFisse!$B$25:$C$29,2,0),1))</f>
        <v/>
      </c>
      <c r="Z505" s="36" t="str">
        <f aca="false">IF(AND(G505="",H505&lt;&gt;""),1,"")</f>
        <v/>
      </c>
      <c r="AA505" s="36" t="str">
        <f aca="false">IF(N505="","",IF(COUNTIF(AD$10:AD$1203,AD505)=1,1,""))</f>
        <v/>
      </c>
      <c r="AC505" s="37" t="str">
        <f aca="false">IF(N505="","",CONCATENATE(N505," ",F505))</f>
        <v/>
      </c>
      <c r="AD505" s="37" t="str">
        <f aca="false">IF(OR(N505="",CONCATENATE(G505,H505)=""),"",CONCATENATE(N505," ",G505))</f>
        <v/>
      </c>
      <c r="AE505" s="37" t="str">
        <f aca="false">IF(K505=1,CONCATENATE(N505," ",1),"")</f>
        <v/>
      </c>
    </row>
    <row r="506" customFormat="false" ht="32.25" hidden="false" customHeight="true" outlineLevel="0" collapsed="false">
      <c r="A506" s="21" t="str">
        <f aca="false">IF(J506="","",J506)</f>
        <v/>
      </c>
      <c r="B506" s="69"/>
      <c r="C506" s="44"/>
      <c r="D506" s="42"/>
      <c r="E506" s="42"/>
      <c r="F506" s="68"/>
      <c r="G506" s="42"/>
      <c r="H506" s="42"/>
      <c r="J506" s="20" t="str">
        <f aca="false">IF(AND(K506="",L506="",N506=""),"",IF(OR(K506=1,L506=1),"ERRORI / ANOMALIE","OK"))</f>
        <v/>
      </c>
      <c r="K506" s="20" t="str">
        <f aca="false">IF(N506="","",IF(SUM(Q506:AA506)&gt;0,1,""))</f>
        <v/>
      </c>
      <c r="L506" s="20" t="str">
        <f aca="false">IF(N506="","",IF(_xlfn.IFNA(VLOOKUP(CONCATENATE(N506," ",1),Lotti!AS$7:AT$601,2,0),1)=1,"",1))</f>
        <v/>
      </c>
      <c r="N506" s="36" t="str">
        <f aca="false">TRIM(B506)</f>
        <v/>
      </c>
      <c r="O506" s="36"/>
      <c r="P506" s="36" t="str">
        <f aca="false">IF(K506="","",1)</f>
        <v/>
      </c>
      <c r="Q506" s="36" t="str">
        <f aca="false">IF(N506="","",_xlfn.IFNA(VLOOKUP(N506,Lotti!C$7:D$1000,2,0),1))</f>
        <v/>
      </c>
      <c r="S506" s="36" t="str">
        <f aca="false">IF(N506="","",IF(OR(AND(E506="",LEN(TRIM(D506))&lt;&gt;11,LEN(TRIM(D506))&lt;&gt;16),AND(D506="",E506=""),AND(D506&lt;&gt;"",E506&lt;&gt;"")),1,""))</f>
        <v/>
      </c>
      <c r="U506" s="36" t="str">
        <f aca="false">IF(N506="","",IF(C506="",1,""))</f>
        <v/>
      </c>
      <c r="V506" s="36" t="str">
        <f aca="false">IF(N506="","",_xlfn.IFNA(VLOOKUP(F506,TabelleFisse!$B$33:$C$34,2,0),1))</f>
        <v/>
      </c>
      <c r="W506" s="36" t="str">
        <f aca="false">IF(N506="","",_xlfn.IFNA(IF(VLOOKUP(CONCATENATE(N506," SI"),AC$10:AC$1203,1,0)=CONCATENATE(N506," SI"),"",1),1))</f>
        <v/>
      </c>
      <c r="Y506" s="36" t="str">
        <f aca="false">IF(OR(N506="",G506=""),"",_xlfn.IFNA(VLOOKUP(H506,TabelleFisse!$B$25:$C$29,2,0),1))</f>
        <v/>
      </c>
      <c r="Z506" s="36" t="str">
        <f aca="false">IF(AND(G506="",H506&lt;&gt;""),1,"")</f>
        <v/>
      </c>
      <c r="AA506" s="36" t="str">
        <f aca="false">IF(N506="","",IF(COUNTIF(AD$10:AD$1203,AD506)=1,1,""))</f>
        <v/>
      </c>
      <c r="AC506" s="37" t="str">
        <f aca="false">IF(N506="","",CONCATENATE(N506," ",F506))</f>
        <v/>
      </c>
      <c r="AD506" s="37" t="str">
        <f aca="false">IF(OR(N506="",CONCATENATE(G506,H506)=""),"",CONCATENATE(N506," ",G506))</f>
        <v/>
      </c>
      <c r="AE506" s="37" t="str">
        <f aca="false">IF(K506=1,CONCATENATE(N506," ",1),"")</f>
        <v/>
      </c>
    </row>
    <row r="507" customFormat="false" ht="32.25" hidden="false" customHeight="true" outlineLevel="0" collapsed="false">
      <c r="A507" s="21" t="str">
        <f aca="false">IF(J507="","",J507)</f>
        <v/>
      </c>
      <c r="B507" s="69"/>
      <c r="C507" s="44"/>
      <c r="D507" s="42"/>
      <c r="E507" s="42"/>
      <c r="F507" s="68"/>
      <c r="G507" s="42"/>
      <c r="H507" s="42"/>
      <c r="J507" s="20" t="str">
        <f aca="false">IF(AND(K507="",L507="",N507=""),"",IF(OR(K507=1,L507=1),"ERRORI / ANOMALIE","OK"))</f>
        <v/>
      </c>
      <c r="K507" s="20" t="str">
        <f aca="false">IF(N507="","",IF(SUM(Q507:AA507)&gt;0,1,""))</f>
        <v/>
      </c>
      <c r="L507" s="20" t="str">
        <f aca="false">IF(N507="","",IF(_xlfn.IFNA(VLOOKUP(CONCATENATE(N507," ",1),Lotti!AS$7:AT$601,2,0),1)=1,"",1))</f>
        <v/>
      </c>
      <c r="N507" s="36" t="str">
        <f aca="false">TRIM(B507)</f>
        <v/>
      </c>
      <c r="O507" s="36"/>
      <c r="P507" s="36" t="str">
        <f aca="false">IF(K507="","",1)</f>
        <v/>
      </c>
      <c r="Q507" s="36" t="str">
        <f aca="false">IF(N507="","",_xlfn.IFNA(VLOOKUP(N507,Lotti!C$7:D$1000,2,0),1))</f>
        <v/>
      </c>
      <c r="S507" s="36" t="str">
        <f aca="false">IF(N507="","",IF(OR(AND(E507="",LEN(TRIM(D507))&lt;&gt;11,LEN(TRIM(D507))&lt;&gt;16),AND(D507="",E507=""),AND(D507&lt;&gt;"",E507&lt;&gt;"")),1,""))</f>
        <v/>
      </c>
      <c r="U507" s="36" t="str">
        <f aca="false">IF(N507="","",IF(C507="",1,""))</f>
        <v/>
      </c>
      <c r="V507" s="36" t="str">
        <f aca="false">IF(N507="","",_xlfn.IFNA(VLOOKUP(F507,TabelleFisse!$B$33:$C$34,2,0),1))</f>
        <v/>
      </c>
      <c r="W507" s="36" t="str">
        <f aca="false">IF(N507="","",_xlfn.IFNA(IF(VLOOKUP(CONCATENATE(N507," SI"),AC$10:AC$1203,1,0)=CONCATENATE(N507," SI"),"",1),1))</f>
        <v/>
      </c>
      <c r="Y507" s="36" t="str">
        <f aca="false">IF(OR(N507="",G507=""),"",_xlfn.IFNA(VLOOKUP(H507,TabelleFisse!$B$25:$C$29,2,0),1))</f>
        <v/>
      </c>
      <c r="Z507" s="36" t="str">
        <f aca="false">IF(AND(G507="",H507&lt;&gt;""),1,"")</f>
        <v/>
      </c>
      <c r="AA507" s="36" t="str">
        <f aca="false">IF(N507="","",IF(COUNTIF(AD$10:AD$1203,AD507)=1,1,""))</f>
        <v/>
      </c>
      <c r="AC507" s="37" t="str">
        <f aca="false">IF(N507="","",CONCATENATE(N507," ",F507))</f>
        <v/>
      </c>
      <c r="AD507" s="37" t="str">
        <f aca="false">IF(OR(N507="",CONCATENATE(G507,H507)=""),"",CONCATENATE(N507," ",G507))</f>
        <v/>
      </c>
      <c r="AE507" s="37" t="str">
        <f aca="false">IF(K507=1,CONCATENATE(N507," ",1),"")</f>
        <v/>
      </c>
    </row>
    <row r="508" customFormat="false" ht="32.25" hidden="false" customHeight="true" outlineLevel="0" collapsed="false">
      <c r="A508" s="21" t="str">
        <f aca="false">IF(J508="","",J508)</f>
        <v/>
      </c>
      <c r="B508" s="69"/>
      <c r="C508" s="44"/>
      <c r="D508" s="42"/>
      <c r="E508" s="42"/>
      <c r="F508" s="68"/>
      <c r="G508" s="42"/>
      <c r="H508" s="42"/>
      <c r="J508" s="20" t="str">
        <f aca="false">IF(AND(K508="",L508="",N508=""),"",IF(OR(K508=1,L508=1),"ERRORI / ANOMALIE","OK"))</f>
        <v/>
      </c>
      <c r="K508" s="20" t="str">
        <f aca="false">IF(N508="","",IF(SUM(Q508:AA508)&gt;0,1,""))</f>
        <v/>
      </c>
      <c r="L508" s="20" t="str">
        <f aca="false">IF(N508="","",IF(_xlfn.IFNA(VLOOKUP(CONCATENATE(N508," ",1),Lotti!AS$7:AT$601,2,0),1)=1,"",1))</f>
        <v/>
      </c>
      <c r="N508" s="36" t="str">
        <f aca="false">TRIM(B508)</f>
        <v/>
      </c>
      <c r="O508" s="36"/>
      <c r="P508" s="36" t="str">
        <f aca="false">IF(K508="","",1)</f>
        <v/>
      </c>
      <c r="Q508" s="36" t="str">
        <f aca="false">IF(N508="","",_xlfn.IFNA(VLOOKUP(N508,Lotti!C$7:D$1000,2,0),1))</f>
        <v/>
      </c>
      <c r="S508" s="36" t="str">
        <f aca="false">IF(N508="","",IF(OR(AND(E508="",LEN(TRIM(D508))&lt;&gt;11,LEN(TRIM(D508))&lt;&gt;16),AND(D508="",E508=""),AND(D508&lt;&gt;"",E508&lt;&gt;"")),1,""))</f>
        <v/>
      </c>
      <c r="U508" s="36" t="str">
        <f aca="false">IF(N508="","",IF(C508="",1,""))</f>
        <v/>
      </c>
      <c r="V508" s="36" t="str">
        <f aca="false">IF(N508="","",_xlfn.IFNA(VLOOKUP(F508,TabelleFisse!$B$33:$C$34,2,0),1))</f>
        <v/>
      </c>
      <c r="W508" s="36" t="str">
        <f aca="false">IF(N508="","",_xlfn.IFNA(IF(VLOOKUP(CONCATENATE(N508," SI"),AC$10:AC$1203,1,0)=CONCATENATE(N508," SI"),"",1),1))</f>
        <v/>
      </c>
      <c r="Y508" s="36" t="str">
        <f aca="false">IF(OR(N508="",G508=""),"",_xlfn.IFNA(VLOOKUP(H508,TabelleFisse!$B$25:$C$29,2,0),1))</f>
        <v/>
      </c>
      <c r="Z508" s="36" t="str">
        <f aca="false">IF(AND(G508="",H508&lt;&gt;""),1,"")</f>
        <v/>
      </c>
      <c r="AA508" s="36" t="str">
        <f aca="false">IF(N508="","",IF(COUNTIF(AD$10:AD$1203,AD508)=1,1,""))</f>
        <v/>
      </c>
      <c r="AC508" s="37" t="str">
        <f aca="false">IF(N508="","",CONCATENATE(N508," ",F508))</f>
        <v/>
      </c>
      <c r="AD508" s="37" t="str">
        <f aca="false">IF(OR(N508="",CONCATENATE(G508,H508)=""),"",CONCATENATE(N508," ",G508))</f>
        <v/>
      </c>
      <c r="AE508" s="37" t="str">
        <f aca="false">IF(K508=1,CONCATENATE(N508," ",1),"")</f>
        <v/>
      </c>
    </row>
    <row r="509" customFormat="false" ht="32.25" hidden="false" customHeight="true" outlineLevel="0" collapsed="false">
      <c r="A509" s="21" t="str">
        <f aca="false">IF(J509="","",J509)</f>
        <v/>
      </c>
      <c r="B509" s="69"/>
      <c r="C509" s="44"/>
      <c r="D509" s="42"/>
      <c r="E509" s="42"/>
      <c r="F509" s="68"/>
      <c r="G509" s="42"/>
      <c r="H509" s="42"/>
      <c r="J509" s="20" t="str">
        <f aca="false">IF(AND(K509="",L509="",N509=""),"",IF(OR(K509=1,L509=1),"ERRORI / ANOMALIE","OK"))</f>
        <v/>
      </c>
      <c r="K509" s="20" t="str">
        <f aca="false">IF(N509="","",IF(SUM(Q509:AA509)&gt;0,1,""))</f>
        <v/>
      </c>
      <c r="L509" s="20" t="str">
        <f aca="false">IF(N509="","",IF(_xlfn.IFNA(VLOOKUP(CONCATENATE(N509," ",1),Lotti!AS$7:AT$601,2,0),1)=1,"",1))</f>
        <v/>
      </c>
      <c r="N509" s="36" t="str">
        <f aca="false">TRIM(B509)</f>
        <v/>
      </c>
      <c r="O509" s="36"/>
      <c r="P509" s="36" t="str">
        <f aca="false">IF(K509="","",1)</f>
        <v/>
      </c>
      <c r="Q509" s="36" t="str">
        <f aca="false">IF(N509="","",_xlfn.IFNA(VLOOKUP(N509,Lotti!C$7:D$1000,2,0),1))</f>
        <v/>
      </c>
      <c r="S509" s="36" t="str">
        <f aca="false">IF(N509="","",IF(OR(AND(E509="",LEN(TRIM(D509))&lt;&gt;11,LEN(TRIM(D509))&lt;&gt;16),AND(D509="",E509=""),AND(D509&lt;&gt;"",E509&lt;&gt;"")),1,""))</f>
        <v/>
      </c>
      <c r="U509" s="36" t="str">
        <f aca="false">IF(N509="","",IF(C509="",1,""))</f>
        <v/>
      </c>
      <c r="V509" s="36" t="str">
        <f aca="false">IF(N509="","",_xlfn.IFNA(VLOOKUP(F509,TabelleFisse!$B$33:$C$34,2,0),1))</f>
        <v/>
      </c>
      <c r="W509" s="36" t="str">
        <f aca="false">IF(N509="","",_xlfn.IFNA(IF(VLOOKUP(CONCATENATE(N509," SI"),AC$10:AC$1203,1,0)=CONCATENATE(N509," SI"),"",1),1))</f>
        <v/>
      </c>
      <c r="Y509" s="36" t="str">
        <f aca="false">IF(OR(N509="",G509=""),"",_xlfn.IFNA(VLOOKUP(H509,TabelleFisse!$B$25:$C$29,2,0),1))</f>
        <v/>
      </c>
      <c r="Z509" s="36" t="str">
        <f aca="false">IF(AND(G509="",H509&lt;&gt;""),1,"")</f>
        <v/>
      </c>
      <c r="AA509" s="36" t="str">
        <f aca="false">IF(N509="","",IF(COUNTIF(AD$10:AD$1203,AD509)=1,1,""))</f>
        <v/>
      </c>
      <c r="AC509" s="37" t="str">
        <f aca="false">IF(N509="","",CONCATENATE(N509," ",F509))</f>
        <v/>
      </c>
      <c r="AD509" s="37" t="str">
        <f aca="false">IF(OR(N509="",CONCATENATE(G509,H509)=""),"",CONCATENATE(N509," ",G509))</f>
        <v/>
      </c>
      <c r="AE509" s="37" t="str">
        <f aca="false">IF(K509=1,CONCATENATE(N509," ",1),"")</f>
        <v/>
      </c>
    </row>
    <row r="510" customFormat="false" ht="32.25" hidden="false" customHeight="true" outlineLevel="0" collapsed="false">
      <c r="A510" s="21" t="str">
        <f aca="false">IF(J510="","",J510)</f>
        <v/>
      </c>
      <c r="B510" s="69"/>
      <c r="C510" s="44"/>
      <c r="D510" s="42"/>
      <c r="E510" s="42"/>
      <c r="F510" s="68"/>
      <c r="G510" s="42"/>
      <c r="H510" s="42"/>
      <c r="J510" s="20" t="str">
        <f aca="false">IF(AND(K510="",L510="",N510=""),"",IF(OR(K510=1,L510=1),"ERRORI / ANOMALIE","OK"))</f>
        <v/>
      </c>
      <c r="K510" s="20" t="str">
        <f aca="false">IF(N510="","",IF(SUM(Q510:AA510)&gt;0,1,""))</f>
        <v/>
      </c>
      <c r="L510" s="20" t="str">
        <f aca="false">IF(N510="","",IF(_xlfn.IFNA(VLOOKUP(CONCATENATE(N510," ",1),Lotti!AS$7:AT$601,2,0),1)=1,"",1))</f>
        <v/>
      </c>
      <c r="N510" s="36" t="str">
        <f aca="false">TRIM(B510)</f>
        <v/>
      </c>
      <c r="O510" s="36"/>
      <c r="P510" s="36" t="str">
        <f aca="false">IF(K510="","",1)</f>
        <v/>
      </c>
      <c r="Q510" s="36" t="str">
        <f aca="false">IF(N510="","",_xlfn.IFNA(VLOOKUP(N510,Lotti!C$7:D$1000,2,0),1))</f>
        <v/>
      </c>
      <c r="S510" s="36" t="str">
        <f aca="false">IF(N510="","",IF(OR(AND(E510="",LEN(TRIM(D510))&lt;&gt;11,LEN(TRIM(D510))&lt;&gt;16),AND(D510="",E510=""),AND(D510&lt;&gt;"",E510&lt;&gt;"")),1,""))</f>
        <v/>
      </c>
      <c r="U510" s="36" t="str">
        <f aca="false">IF(N510="","",IF(C510="",1,""))</f>
        <v/>
      </c>
      <c r="V510" s="36" t="str">
        <f aca="false">IF(N510="","",_xlfn.IFNA(VLOOKUP(F510,TabelleFisse!$B$33:$C$34,2,0),1))</f>
        <v/>
      </c>
      <c r="W510" s="36" t="str">
        <f aca="false">IF(N510="","",_xlfn.IFNA(IF(VLOOKUP(CONCATENATE(N510," SI"),AC$10:AC$1203,1,0)=CONCATENATE(N510," SI"),"",1),1))</f>
        <v/>
      </c>
      <c r="Y510" s="36" t="str">
        <f aca="false">IF(OR(N510="",G510=""),"",_xlfn.IFNA(VLOOKUP(H510,TabelleFisse!$B$25:$C$29,2,0),1))</f>
        <v/>
      </c>
      <c r="Z510" s="36" t="str">
        <f aca="false">IF(AND(G510="",H510&lt;&gt;""),1,"")</f>
        <v/>
      </c>
      <c r="AA510" s="36" t="str">
        <f aca="false">IF(N510="","",IF(COUNTIF(AD$10:AD$1203,AD510)=1,1,""))</f>
        <v/>
      </c>
      <c r="AC510" s="37" t="str">
        <f aca="false">IF(N510="","",CONCATENATE(N510," ",F510))</f>
        <v/>
      </c>
      <c r="AD510" s="37" t="str">
        <f aca="false">IF(OR(N510="",CONCATENATE(G510,H510)=""),"",CONCATENATE(N510," ",G510))</f>
        <v/>
      </c>
      <c r="AE510" s="37" t="str">
        <f aca="false">IF(K510=1,CONCATENATE(N510," ",1),"")</f>
        <v/>
      </c>
    </row>
    <row r="511" customFormat="false" ht="32.25" hidden="false" customHeight="true" outlineLevel="0" collapsed="false">
      <c r="A511" s="21" t="str">
        <f aca="false">IF(J511="","",J511)</f>
        <v/>
      </c>
      <c r="B511" s="69"/>
      <c r="C511" s="44"/>
      <c r="D511" s="42"/>
      <c r="E511" s="42"/>
      <c r="F511" s="68"/>
      <c r="G511" s="42"/>
      <c r="H511" s="42"/>
      <c r="J511" s="20" t="str">
        <f aca="false">IF(AND(K511="",L511="",N511=""),"",IF(OR(K511=1,L511=1),"ERRORI / ANOMALIE","OK"))</f>
        <v/>
      </c>
      <c r="K511" s="20" t="str">
        <f aca="false">IF(N511="","",IF(SUM(Q511:AA511)&gt;0,1,""))</f>
        <v/>
      </c>
      <c r="L511" s="20" t="str">
        <f aca="false">IF(N511="","",IF(_xlfn.IFNA(VLOOKUP(CONCATENATE(N511," ",1),Lotti!AS$7:AT$601,2,0),1)=1,"",1))</f>
        <v/>
      </c>
      <c r="N511" s="36" t="str">
        <f aca="false">TRIM(B511)</f>
        <v/>
      </c>
      <c r="O511" s="36"/>
      <c r="P511" s="36" t="str">
        <f aca="false">IF(K511="","",1)</f>
        <v/>
      </c>
      <c r="Q511" s="36" t="str">
        <f aca="false">IF(N511="","",_xlfn.IFNA(VLOOKUP(N511,Lotti!C$7:D$1000,2,0),1))</f>
        <v/>
      </c>
      <c r="S511" s="36" t="str">
        <f aca="false">IF(N511="","",IF(OR(AND(E511="",LEN(TRIM(D511))&lt;&gt;11,LEN(TRIM(D511))&lt;&gt;16),AND(D511="",E511=""),AND(D511&lt;&gt;"",E511&lt;&gt;"")),1,""))</f>
        <v/>
      </c>
      <c r="U511" s="36" t="str">
        <f aca="false">IF(N511="","",IF(C511="",1,""))</f>
        <v/>
      </c>
      <c r="V511" s="36" t="str">
        <f aca="false">IF(N511="","",_xlfn.IFNA(VLOOKUP(F511,TabelleFisse!$B$33:$C$34,2,0),1))</f>
        <v/>
      </c>
      <c r="W511" s="36" t="str">
        <f aca="false">IF(N511="","",_xlfn.IFNA(IF(VLOOKUP(CONCATENATE(N511," SI"),AC$10:AC$1203,1,0)=CONCATENATE(N511," SI"),"",1),1))</f>
        <v/>
      </c>
      <c r="Y511" s="36" t="str">
        <f aca="false">IF(OR(N511="",G511=""),"",_xlfn.IFNA(VLOOKUP(H511,TabelleFisse!$B$25:$C$29,2,0),1))</f>
        <v/>
      </c>
      <c r="Z511" s="36" t="str">
        <f aca="false">IF(AND(G511="",H511&lt;&gt;""),1,"")</f>
        <v/>
      </c>
      <c r="AA511" s="36" t="str">
        <f aca="false">IF(N511="","",IF(COUNTIF(AD$10:AD$1203,AD511)=1,1,""))</f>
        <v/>
      </c>
      <c r="AC511" s="37" t="str">
        <f aca="false">IF(N511="","",CONCATENATE(N511," ",F511))</f>
        <v/>
      </c>
      <c r="AD511" s="37" t="str">
        <f aca="false">IF(OR(N511="",CONCATENATE(G511,H511)=""),"",CONCATENATE(N511," ",G511))</f>
        <v/>
      </c>
      <c r="AE511" s="37" t="str">
        <f aca="false">IF(K511=1,CONCATENATE(N511," ",1),"")</f>
        <v/>
      </c>
    </row>
    <row r="512" customFormat="false" ht="32.25" hidden="false" customHeight="true" outlineLevel="0" collapsed="false">
      <c r="A512" s="21" t="str">
        <f aca="false">IF(J512="","",J512)</f>
        <v/>
      </c>
      <c r="B512" s="69"/>
      <c r="C512" s="44"/>
      <c r="D512" s="42"/>
      <c r="E512" s="42"/>
      <c r="F512" s="68"/>
      <c r="G512" s="42"/>
      <c r="H512" s="42"/>
      <c r="J512" s="20" t="str">
        <f aca="false">IF(AND(K512="",L512="",N512=""),"",IF(OR(K512=1,L512=1),"ERRORI / ANOMALIE","OK"))</f>
        <v/>
      </c>
      <c r="K512" s="20" t="str">
        <f aca="false">IF(N512="","",IF(SUM(Q512:AA512)&gt;0,1,""))</f>
        <v/>
      </c>
      <c r="L512" s="20" t="str">
        <f aca="false">IF(N512="","",IF(_xlfn.IFNA(VLOOKUP(CONCATENATE(N512," ",1),Lotti!AS$7:AT$601,2,0),1)=1,"",1))</f>
        <v/>
      </c>
      <c r="N512" s="36" t="str">
        <f aca="false">TRIM(B512)</f>
        <v/>
      </c>
      <c r="O512" s="36"/>
      <c r="P512" s="36" t="str">
        <f aca="false">IF(K512="","",1)</f>
        <v/>
      </c>
      <c r="Q512" s="36" t="str">
        <f aca="false">IF(N512="","",_xlfn.IFNA(VLOOKUP(N512,Lotti!C$7:D$1000,2,0),1))</f>
        <v/>
      </c>
      <c r="S512" s="36" t="str">
        <f aca="false">IF(N512="","",IF(OR(AND(E512="",LEN(TRIM(D512))&lt;&gt;11,LEN(TRIM(D512))&lt;&gt;16),AND(D512="",E512=""),AND(D512&lt;&gt;"",E512&lt;&gt;"")),1,""))</f>
        <v/>
      </c>
      <c r="U512" s="36" t="str">
        <f aca="false">IF(N512="","",IF(C512="",1,""))</f>
        <v/>
      </c>
      <c r="V512" s="36" t="str">
        <f aca="false">IF(N512="","",_xlfn.IFNA(VLOOKUP(F512,TabelleFisse!$B$33:$C$34,2,0),1))</f>
        <v/>
      </c>
      <c r="W512" s="36" t="str">
        <f aca="false">IF(N512="","",_xlfn.IFNA(IF(VLOOKUP(CONCATENATE(N512," SI"),AC$10:AC$1203,1,0)=CONCATENATE(N512," SI"),"",1),1))</f>
        <v/>
      </c>
      <c r="Y512" s="36" t="str">
        <f aca="false">IF(OR(N512="",G512=""),"",_xlfn.IFNA(VLOOKUP(H512,TabelleFisse!$B$25:$C$29,2,0),1))</f>
        <v/>
      </c>
      <c r="Z512" s="36" t="str">
        <f aca="false">IF(AND(G512="",H512&lt;&gt;""),1,"")</f>
        <v/>
      </c>
      <c r="AA512" s="36" t="str">
        <f aca="false">IF(N512="","",IF(COUNTIF(AD$10:AD$1203,AD512)=1,1,""))</f>
        <v/>
      </c>
      <c r="AC512" s="37" t="str">
        <f aca="false">IF(N512="","",CONCATENATE(N512," ",F512))</f>
        <v/>
      </c>
      <c r="AD512" s="37" t="str">
        <f aca="false">IF(OR(N512="",CONCATENATE(G512,H512)=""),"",CONCATENATE(N512," ",G512))</f>
        <v/>
      </c>
      <c r="AE512" s="37" t="str">
        <f aca="false">IF(K512=1,CONCATENATE(N512," ",1),"")</f>
        <v/>
      </c>
    </row>
    <row r="513" customFormat="false" ht="32.25" hidden="false" customHeight="true" outlineLevel="0" collapsed="false">
      <c r="A513" s="21" t="str">
        <f aca="false">IF(J513="","",J513)</f>
        <v/>
      </c>
      <c r="B513" s="69"/>
      <c r="C513" s="44"/>
      <c r="D513" s="42"/>
      <c r="E513" s="42"/>
      <c r="F513" s="68"/>
      <c r="G513" s="42"/>
      <c r="H513" s="42"/>
      <c r="J513" s="20" t="str">
        <f aca="false">IF(AND(K513="",L513="",N513=""),"",IF(OR(K513=1,L513=1),"ERRORI / ANOMALIE","OK"))</f>
        <v/>
      </c>
      <c r="K513" s="20" t="str">
        <f aca="false">IF(N513="","",IF(SUM(Q513:AA513)&gt;0,1,""))</f>
        <v/>
      </c>
      <c r="L513" s="20" t="str">
        <f aca="false">IF(N513="","",IF(_xlfn.IFNA(VLOOKUP(CONCATENATE(N513," ",1),Lotti!AS$7:AT$601,2,0),1)=1,"",1))</f>
        <v/>
      </c>
      <c r="N513" s="36" t="str">
        <f aca="false">TRIM(B513)</f>
        <v/>
      </c>
      <c r="O513" s="36"/>
      <c r="P513" s="36" t="str">
        <f aca="false">IF(K513="","",1)</f>
        <v/>
      </c>
      <c r="Q513" s="36" t="str">
        <f aca="false">IF(N513="","",_xlfn.IFNA(VLOOKUP(N513,Lotti!C$7:D$1000,2,0),1))</f>
        <v/>
      </c>
      <c r="S513" s="36" t="str">
        <f aca="false">IF(N513="","",IF(OR(AND(E513="",LEN(TRIM(D513))&lt;&gt;11,LEN(TRIM(D513))&lt;&gt;16),AND(D513="",E513=""),AND(D513&lt;&gt;"",E513&lt;&gt;"")),1,""))</f>
        <v/>
      </c>
      <c r="U513" s="36" t="str">
        <f aca="false">IF(N513="","",IF(C513="",1,""))</f>
        <v/>
      </c>
      <c r="V513" s="36" t="str">
        <f aca="false">IF(N513="","",_xlfn.IFNA(VLOOKUP(F513,TabelleFisse!$B$33:$C$34,2,0),1))</f>
        <v/>
      </c>
      <c r="W513" s="36" t="str">
        <f aca="false">IF(N513="","",_xlfn.IFNA(IF(VLOOKUP(CONCATENATE(N513," SI"),AC$10:AC$1203,1,0)=CONCATENATE(N513," SI"),"",1),1))</f>
        <v/>
      </c>
      <c r="Y513" s="36" t="str">
        <f aca="false">IF(OR(N513="",G513=""),"",_xlfn.IFNA(VLOOKUP(H513,TabelleFisse!$B$25:$C$29,2,0),1))</f>
        <v/>
      </c>
      <c r="Z513" s="36" t="str">
        <f aca="false">IF(AND(G513="",H513&lt;&gt;""),1,"")</f>
        <v/>
      </c>
      <c r="AA513" s="36" t="str">
        <f aca="false">IF(N513="","",IF(COUNTIF(AD$10:AD$1203,AD513)=1,1,""))</f>
        <v/>
      </c>
      <c r="AC513" s="37" t="str">
        <f aca="false">IF(N513="","",CONCATENATE(N513," ",F513))</f>
        <v/>
      </c>
      <c r="AD513" s="37" t="str">
        <f aca="false">IF(OR(N513="",CONCATENATE(G513,H513)=""),"",CONCATENATE(N513," ",G513))</f>
        <v/>
      </c>
      <c r="AE513" s="37" t="str">
        <f aca="false">IF(K513=1,CONCATENATE(N513," ",1),"")</f>
        <v/>
      </c>
    </row>
    <row r="514" customFormat="false" ht="32.25" hidden="false" customHeight="true" outlineLevel="0" collapsed="false">
      <c r="A514" s="21" t="str">
        <f aca="false">IF(J514="","",J514)</f>
        <v/>
      </c>
      <c r="B514" s="69"/>
      <c r="C514" s="44"/>
      <c r="D514" s="42"/>
      <c r="E514" s="42"/>
      <c r="F514" s="68"/>
      <c r="G514" s="42"/>
      <c r="H514" s="42"/>
      <c r="J514" s="20" t="str">
        <f aca="false">IF(AND(K514="",L514="",N514=""),"",IF(OR(K514=1,L514=1),"ERRORI / ANOMALIE","OK"))</f>
        <v/>
      </c>
      <c r="K514" s="20" t="str">
        <f aca="false">IF(N514="","",IF(SUM(Q514:AA514)&gt;0,1,""))</f>
        <v/>
      </c>
      <c r="L514" s="20" t="str">
        <f aca="false">IF(N514="","",IF(_xlfn.IFNA(VLOOKUP(CONCATENATE(N514," ",1),Lotti!AS$7:AT$601,2,0),1)=1,"",1))</f>
        <v/>
      </c>
      <c r="N514" s="36" t="str">
        <f aca="false">TRIM(B514)</f>
        <v/>
      </c>
      <c r="O514" s="36"/>
      <c r="P514" s="36" t="str">
        <f aca="false">IF(K514="","",1)</f>
        <v/>
      </c>
      <c r="Q514" s="36" t="str">
        <f aca="false">IF(N514="","",_xlfn.IFNA(VLOOKUP(N514,Lotti!C$7:D$1000,2,0),1))</f>
        <v/>
      </c>
      <c r="S514" s="36" t="str">
        <f aca="false">IF(N514="","",IF(OR(AND(E514="",LEN(TRIM(D514))&lt;&gt;11,LEN(TRIM(D514))&lt;&gt;16),AND(D514="",E514=""),AND(D514&lt;&gt;"",E514&lt;&gt;"")),1,""))</f>
        <v/>
      </c>
      <c r="U514" s="36" t="str">
        <f aca="false">IF(N514="","",IF(C514="",1,""))</f>
        <v/>
      </c>
      <c r="V514" s="36" t="str">
        <f aca="false">IF(N514="","",_xlfn.IFNA(VLOOKUP(F514,TabelleFisse!$B$33:$C$34,2,0),1))</f>
        <v/>
      </c>
      <c r="W514" s="36" t="str">
        <f aca="false">IF(N514="","",_xlfn.IFNA(IF(VLOOKUP(CONCATENATE(N514," SI"),AC$10:AC$1203,1,0)=CONCATENATE(N514," SI"),"",1),1))</f>
        <v/>
      </c>
      <c r="Y514" s="36" t="str">
        <f aca="false">IF(OR(N514="",G514=""),"",_xlfn.IFNA(VLOOKUP(H514,TabelleFisse!$B$25:$C$29,2,0),1))</f>
        <v/>
      </c>
      <c r="Z514" s="36" t="str">
        <f aca="false">IF(AND(G514="",H514&lt;&gt;""),1,"")</f>
        <v/>
      </c>
      <c r="AA514" s="36" t="str">
        <f aca="false">IF(N514="","",IF(COUNTIF(AD$10:AD$1203,AD514)=1,1,""))</f>
        <v/>
      </c>
      <c r="AC514" s="37" t="str">
        <f aca="false">IF(N514="","",CONCATENATE(N514," ",F514))</f>
        <v/>
      </c>
      <c r="AD514" s="37" t="str">
        <f aca="false">IF(OR(N514="",CONCATENATE(G514,H514)=""),"",CONCATENATE(N514," ",G514))</f>
        <v/>
      </c>
      <c r="AE514" s="37" t="str">
        <f aca="false">IF(K514=1,CONCATENATE(N514," ",1),"")</f>
        <v/>
      </c>
    </row>
    <row r="515" customFormat="false" ht="32.25" hidden="false" customHeight="true" outlineLevel="0" collapsed="false">
      <c r="A515" s="21" t="str">
        <f aca="false">IF(J515="","",J515)</f>
        <v/>
      </c>
      <c r="B515" s="69"/>
      <c r="C515" s="44"/>
      <c r="D515" s="42"/>
      <c r="E515" s="42"/>
      <c r="F515" s="68"/>
      <c r="G515" s="42"/>
      <c r="H515" s="42"/>
      <c r="J515" s="20" t="str">
        <f aca="false">IF(AND(K515="",L515="",N515=""),"",IF(OR(K515=1,L515=1),"ERRORI / ANOMALIE","OK"))</f>
        <v/>
      </c>
      <c r="K515" s="20" t="str">
        <f aca="false">IF(N515="","",IF(SUM(Q515:AA515)&gt;0,1,""))</f>
        <v/>
      </c>
      <c r="L515" s="20" t="str">
        <f aca="false">IF(N515="","",IF(_xlfn.IFNA(VLOOKUP(CONCATENATE(N515," ",1),Lotti!AS$7:AT$601,2,0),1)=1,"",1))</f>
        <v/>
      </c>
      <c r="N515" s="36" t="str">
        <f aca="false">TRIM(B515)</f>
        <v/>
      </c>
      <c r="O515" s="36"/>
      <c r="P515" s="36" t="str">
        <f aca="false">IF(K515="","",1)</f>
        <v/>
      </c>
      <c r="Q515" s="36" t="str">
        <f aca="false">IF(N515="","",_xlfn.IFNA(VLOOKUP(N515,Lotti!C$7:D$1000,2,0),1))</f>
        <v/>
      </c>
      <c r="S515" s="36" t="str">
        <f aca="false">IF(N515="","",IF(OR(AND(E515="",LEN(TRIM(D515))&lt;&gt;11,LEN(TRIM(D515))&lt;&gt;16),AND(D515="",E515=""),AND(D515&lt;&gt;"",E515&lt;&gt;"")),1,""))</f>
        <v/>
      </c>
      <c r="U515" s="36" t="str">
        <f aca="false">IF(N515="","",IF(C515="",1,""))</f>
        <v/>
      </c>
      <c r="V515" s="36" t="str">
        <f aca="false">IF(N515="","",_xlfn.IFNA(VLOOKUP(F515,TabelleFisse!$B$33:$C$34,2,0),1))</f>
        <v/>
      </c>
      <c r="W515" s="36" t="str">
        <f aca="false">IF(N515="","",_xlfn.IFNA(IF(VLOOKUP(CONCATENATE(N515," SI"),AC$10:AC$1203,1,0)=CONCATENATE(N515," SI"),"",1),1))</f>
        <v/>
      </c>
      <c r="Y515" s="36" t="str">
        <f aca="false">IF(OR(N515="",G515=""),"",_xlfn.IFNA(VLOOKUP(H515,TabelleFisse!$B$25:$C$29,2,0),1))</f>
        <v/>
      </c>
      <c r="Z515" s="36" t="str">
        <f aca="false">IF(AND(G515="",H515&lt;&gt;""),1,"")</f>
        <v/>
      </c>
      <c r="AA515" s="36" t="str">
        <f aca="false">IF(N515="","",IF(COUNTIF(AD$10:AD$1203,AD515)=1,1,""))</f>
        <v/>
      </c>
      <c r="AC515" s="37" t="str">
        <f aca="false">IF(N515="","",CONCATENATE(N515," ",F515))</f>
        <v/>
      </c>
      <c r="AD515" s="37" t="str">
        <f aca="false">IF(OR(N515="",CONCATENATE(G515,H515)=""),"",CONCATENATE(N515," ",G515))</f>
        <v/>
      </c>
      <c r="AE515" s="37" t="str">
        <f aca="false">IF(K515=1,CONCATENATE(N515," ",1),"")</f>
        <v/>
      </c>
    </row>
    <row r="516" customFormat="false" ht="32.25" hidden="false" customHeight="true" outlineLevel="0" collapsed="false">
      <c r="A516" s="21" t="str">
        <f aca="false">IF(J516="","",J516)</f>
        <v/>
      </c>
      <c r="B516" s="69"/>
      <c r="C516" s="44"/>
      <c r="D516" s="42"/>
      <c r="E516" s="42"/>
      <c r="F516" s="68"/>
      <c r="G516" s="42"/>
      <c r="H516" s="42"/>
      <c r="J516" s="20" t="str">
        <f aca="false">IF(AND(K516="",L516="",N516=""),"",IF(OR(K516=1,L516=1),"ERRORI / ANOMALIE","OK"))</f>
        <v/>
      </c>
      <c r="K516" s="20" t="str">
        <f aca="false">IF(N516="","",IF(SUM(Q516:AA516)&gt;0,1,""))</f>
        <v/>
      </c>
      <c r="L516" s="20" t="str">
        <f aca="false">IF(N516="","",IF(_xlfn.IFNA(VLOOKUP(CONCATENATE(N516," ",1),Lotti!AS$7:AT$601,2,0),1)=1,"",1))</f>
        <v/>
      </c>
      <c r="N516" s="36" t="str">
        <f aca="false">TRIM(B516)</f>
        <v/>
      </c>
      <c r="O516" s="36"/>
      <c r="P516" s="36" t="str">
        <f aca="false">IF(K516="","",1)</f>
        <v/>
      </c>
      <c r="Q516" s="36" t="str">
        <f aca="false">IF(N516="","",_xlfn.IFNA(VLOOKUP(N516,Lotti!C$7:D$1000,2,0),1))</f>
        <v/>
      </c>
      <c r="S516" s="36" t="str">
        <f aca="false">IF(N516="","",IF(OR(AND(E516="",LEN(TRIM(D516))&lt;&gt;11,LEN(TRIM(D516))&lt;&gt;16),AND(D516="",E516=""),AND(D516&lt;&gt;"",E516&lt;&gt;"")),1,""))</f>
        <v/>
      </c>
      <c r="U516" s="36" t="str">
        <f aca="false">IF(N516="","",IF(C516="",1,""))</f>
        <v/>
      </c>
      <c r="V516" s="36" t="str">
        <f aca="false">IF(N516="","",_xlfn.IFNA(VLOOKUP(F516,TabelleFisse!$B$33:$C$34,2,0),1))</f>
        <v/>
      </c>
      <c r="W516" s="36" t="str">
        <f aca="false">IF(N516="","",_xlfn.IFNA(IF(VLOOKUP(CONCATENATE(N516," SI"),AC$10:AC$1203,1,0)=CONCATENATE(N516," SI"),"",1),1))</f>
        <v/>
      </c>
      <c r="Y516" s="36" t="str">
        <f aca="false">IF(OR(N516="",G516=""),"",_xlfn.IFNA(VLOOKUP(H516,TabelleFisse!$B$25:$C$29,2,0),1))</f>
        <v/>
      </c>
      <c r="Z516" s="36" t="str">
        <f aca="false">IF(AND(G516="",H516&lt;&gt;""),1,"")</f>
        <v/>
      </c>
      <c r="AA516" s="36" t="str">
        <f aca="false">IF(N516="","",IF(COUNTIF(AD$10:AD$1203,AD516)=1,1,""))</f>
        <v/>
      </c>
      <c r="AC516" s="37" t="str">
        <f aca="false">IF(N516="","",CONCATENATE(N516," ",F516))</f>
        <v/>
      </c>
      <c r="AD516" s="37" t="str">
        <f aca="false">IF(OR(N516="",CONCATENATE(G516,H516)=""),"",CONCATENATE(N516," ",G516))</f>
        <v/>
      </c>
      <c r="AE516" s="37" t="str">
        <f aca="false">IF(K516=1,CONCATENATE(N516," ",1),"")</f>
        <v/>
      </c>
    </row>
    <row r="517" customFormat="false" ht="32.25" hidden="false" customHeight="true" outlineLevel="0" collapsed="false">
      <c r="A517" s="21" t="str">
        <f aca="false">IF(J517="","",J517)</f>
        <v/>
      </c>
      <c r="B517" s="69"/>
      <c r="C517" s="44"/>
      <c r="D517" s="42"/>
      <c r="E517" s="42"/>
      <c r="F517" s="68"/>
      <c r="G517" s="42"/>
      <c r="H517" s="42"/>
      <c r="J517" s="20" t="str">
        <f aca="false">IF(AND(K517="",L517="",N517=""),"",IF(OR(K517=1,L517=1),"ERRORI / ANOMALIE","OK"))</f>
        <v/>
      </c>
      <c r="K517" s="20" t="str">
        <f aca="false">IF(N517="","",IF(SUM(Q517:AA517)&gt;0,1,""))</f>
        <v/>
      </c>
      <c r="L517" s="20" t="str">
        <f aca="false">IF(N517="","",IF(_xlfn.IFNA(VLOOKUP(CONCATENATE(N517," ",1),Lotti!AS$7:AT$601,2,0),1)=1,"",1))</f>
        <v/>
      </c>
      <c r="N517" s="36" t="str">
        <f aca="false">TRIM(B517)</f>
        <v/>
      </c>
      <c r="O517" s="36"/>
      <c r="P517" s="36" t="str">
        <f aca="false">IF(K517="","",1)</f>
        <v/>
      </c>
      <c r="Q517" s="36" t="str">
        <f aca="false">IF(N517="","",_xlfn.IFNA(VLOOKUP(N517,Lotti!C$7:D$1000,2,0),1))</f>
        <v/>
      </c>
      <c r="S517" s="36" t="str">
        <f aca="false">IF(N517="","",IF(OR(AND(E517="",LEN(TRIM(D517))&lt;&gt;11,LEN(TRIM(D517))&lt;&gt;16),AND(D517="",E517=""),AND(D517&lt;&gt;"",E517&lt;&gt;"")),1,""))</f>
        <v/>
      </c>
      <c r="U517" s="36" t="str">
        <f aca="false">IF(N517="","",IF(C517="",1,""))</f>
        <v/>
      </c>
      <c r="V517" s="36" t="str">
        <f aca="false">IF(N517="","",_xlfn.IFNA(VLOOKUP(F517,TabelleFisse!$B$33:$C$34,2,0),1))</f>
        <v/>
      </c>
      <c r="W517" s="36" t="str">
        <f aca="false">IF(N517="","",_xlfn.IFNA(IF(VLOOKUP(CONCATENATE(N517," SI"),AC$10:AC$1203,1,0)=CONCATENATE(N517," SI"),"",1),1))</f>
        <v/>
      </c>
      <c r="Y517" s="36" t="str">
        <f aca="false">IF(OR(N517="",G517=""),"",_xlfn.IFNA(VLOOKUP(H517,TabelleFisse!$B$25:$C$29,2,0),1))</f>
        <v/>
      </c>
      <c r="Z517" s="36" t="str">
        <f aca="false">IF(AND(G517="",H517&lt;&gt;""),1,"")</f>
        <v/>
      </c>
      <c r="AA517" s="36" t="str">
        <f aca="false">IF(N517="","",IF(COUNTIF(AD$10:AD$1203,AD517)=1,1,""))</f>
        <v/>
      </c>
      <c r="AC517" s="37" t="str">
        <f aca="false">IF(N517="","",CONCATENATE(N517," ",F517))</f>
        <v/>
      </c>
      <c r="AD517" s="37" t="str">
        <f aca="false">IF(OR(N517="",CONCATENATE(G517,H517)=""),"",CONCATENATE(N517," ",G517))</f>
        <v/>
      </c>
      <c r="AE517" s="37" t="str">
        <f aca="false">IF(K517=1,CONCATENATE(N517," ",1),"")</f>
        <v/>
      </c>
    </row>
    <row r="518" customFormat="false" ht="32.25" hidden="false" customHeight="true" outlineLevel="0" collapsed="false">
      <c r="A518" s="21" t="str">
        <f aca="false">IF(J518="","",J518)</f>
        <v/>
      </c>
      <c r="B518" s="69"/>
      <c r="C518" s="44"/>
      <c r="D518" s="42"/>
      <c r="E518" s="42"/>
      <c r="F518" s="68"/>
      <c r="G518" s="42"/>
      <c r="H518" s="42"/>
      <c r="J518" s="20" t="str">
        <f aca="false">IF(AND(K518="",L518="",N518=""),"",IF(OR(K518=1,L518=1),"ERRORI / ANOMALIE","OK"))</f>
        <v/>
      </c>
      <c r="K518" s="20" t="str">
        <f aca="false">IF(N518="","",IF(SUM(Q518:AA518)&gt;0,1,""))</f>
        <v/>
      </c>
      <c r="L518" s="20" t="str">
        <f aca="false">IF(N518="","",IF(_xlfn.IFNA(VLOOKUP(CONCATENATE(N518," ",1),Lotti!AS$7:AT$601,2,0),1)=1,"",1))</f>
        <v/>
      </c>
      <c r="N518" s="36" t="str">
        <f aca="false">TRIM(B518)</f>
        <v/>
      </c>
      <c r="O518" s="36"/>
      <c r="P518" s="36" t="str">
        <f aca="false">IF(K518="","",1)</f>
        <v/>
      </c>
      <c r="Q518" s="36" t="str">
        <f aca="false">IF(N518="","",_xlfn.IFNA(VLOOKUP(N518,Lotti!C$7:D$1000,2,0),1))</f>
        <v/>
      </c>
      <c r="S518" s="36" t="str">
        <f aca="false">IF(N518="","",IF(OR(AND(E518="",LEN(TRIM(D518))&lt;&gt;11,LEN(TRIM(D518))&lt;&gt;16),AND(D518="",E518=""),AND(D518&lt;&gt;"",E518&lt;&gt;"")),1,""))</f>
        <v/>
      </c>
      <c r="U518" s="36" t="str">
        <f aca="false">IF(N518="","",IF(C518="",1,""))</f>
        <v/>
      </c>
      <c r="V518" s="36" t="str">
        <f aca="false">IF(N518="","",_xlfn.IFNA(VLOOKUP(F518,TabelleFisse!$B$33:$C$34,2,0),1))</f>
        <v/>
      </c>
      <c r="W518" s="36" t="str">
        <f aca="false">IF(N518="","",_xlfn.IFNA(IF(VLOOKUP(CONCATENATE(N518," SI"),AC$10:AC$1203,1,0)=CONCATENATE(N518," SI"),"",1),1))</f>
        <v/>
      </c>
      <c r="Y518" s="36" t="str">
        <f aca="false">IF(OR(N518="",G518=""),"",_xlfn.IFNA(VLOOKUP(H518,TabelleFisse!$B$25:$C$29,2,0),1))</f>
        <v/>
      </c>
      <c r="Z518" s="36" t="str">
        <f aca="false">IF(AND(G518="",H518&lt;&gt;""),1,"")</f>
        <v/>
      </c>
      <c r="AA518" s="36" t="str">
        <f aca="false">IF(N518="","",IF(COUNTIF(AD$10:AD$1203,AD518)=1,1,""))</f>
        <v/>
      </c>
      <c r="AC518" s="37" t="str">
        <f aca="false">IF(N518="","",CONCATENATE(N518," ",F518))</f>
        <v/>
      </c>
      <c r="AD518" s="37" t="str">
        <f aca="false">IF(OR(N518="",CONCATENATE(G518,H518)=""),"",CONCATENATE(N518," ",G518))</f>
        <v/>
      </c>
      <c r="AE518" s="37" t="str">
        <f aca="false">IF(K518=1,CONCATENATE(N518," ",1),"")</f>
        <v/>
      </c>
    </row>
    <row r="519" customFormat="false" ht="32.25" hidden="false" customHeight="true" outlineLevel="0" collapsed="false">
      <c r="A519" s="21" t="str">
        <f aca="false">IF(J519="","",J519)</f>
        <v/>
      </c>
      <c r="B519" s="69"/>
      <c r="C519" s="44"/>
      <c r="D519" s="42"/>
      <c r="E519" s="42"/>
      <c r="F519" s="68"/>
      <c r="G519" s="42"/>
      <c r="H519" s="42"/>
      <c r="J519" s="20" t="str">
        <f aca="false">IF(AND(K519="",L519="",N519=""),"",IF(OR(K519=1,L519=1),"ERRORI / ANOMALIE","OK"))</f>
        <v/>
      </c>
      <c r="K519" s="20" t="str">
        <f aca="false">IF(N519="","",IF(SUM(Q519:AA519)&gt;0,1,""))</f>
        <v/>
      </c>
      <c r="L519" s="20" t="str">
        <f aca="false">IF(N519="","",IF(_xlfn.IFNA(VLOOKUP(CONCATENATE(N519," ",1),Lotti!AS$7:AT$601,2,0),1)=1,"",1))</f>
        <v/>
      </c>
      <c r="N519" s="36" t="str">
        <f aca="false">TRIM(B519)</f>
        <v/>
      </c>
      <c r="O519" s="36"/>
      <c r="P519" s="36" t="str">
        <f aca="false">IF(K519="","",1)</f>
        <v/>
      </c>
      <c r="Q519" s="36" t="str">
        <f aca="false">IF(N519="","",_xlfn.IFNA(VLOOKUP(N519,Lotti!C$7:D$1000,2,0),1))</f>
        <v/>
      </c>
      <c r="S519" s="36" t="str">
        <f aca="false">IF(N519="","",IF(OR(AND(E519="",LEN(TRIM(D519))&lt;&gt;11,LEN(TRIM(D519))&lt;&gt;16),AND(D519="",E519=""),AND(D519&lt;&gt;"",E519&lt;&gt;"")),1,""))</f>
        <v/>
      </c>
      <c r="U519" s="36" t="str">
        <f aca="false">IF(N519="","",IF(C519="",1,""))</f>
        <v/>
      </c>
      <c r="V519" s="36" t="str">
        <f aca="false">IF(N519="","",_xlfn.IFNA(VLOOKUP(F519,TabelleFisse!$B$33:$C$34,2,0),1))</f>
        <v/>
      </c>
      <c r="W519" s="36" t="str">
        <f aca="false">IF(N519="","",_xlfn.IFNA(IF(VLOOKUP(CONCATENATE(N519," SI"),AC$10:AC$1203,1,0)=CONCATENATE(N519," SI"),"",1),1))</f>
        <v/>
      </c>
      <c r="Y519" s="36" t="str">
        <f aca="false">IF(OR(N519="",G519=""),"",_xlfn.IFNA(VLOOKUP(H519,TabelleFisse!$B$25:$C$29,2,0),1))</f>
        <v/>
      </c>
      <c r="Z519" s="36" t="str">
        <f aca="false">IF(AND(G519="",H519&lt;&gt;""),1,"")</f>
        <v/>
      </c>
      <c r="AA519" s="36" t="str">
        <f aca="false">IF(N519="","",IF(COUNTIF(AD$10:AD$1203,AD519)=1,1,""))</f>
        <v/>
      </c>
      <c r="AC519" s="37" t="str">
        <f aca="false">IF(N519="","",CONCATENATE(N519," ",F519))</f>
        <v/>
      </c>
      <c r="AD519" s="37" t="str">
        <f aca="false">IF(OR(N519="",CONCATENATE(G519,H519)=""),"",CONCATENATE(N519," ",G519))</f>
        <v/>
      </c>
      <c r="AE519" s="37" t="str">
        <f aca="false">IF(K519=1,CONCATENATE(N519," ",1),"")</f>
        <v/>
      </c>
    </row>
    <row r="520" customFormat="false" ht="32.25" hidden="false" customHeight="true" outlineLevel="0" collapsed="false">
      <c r="A520" s="21" t="str">
        <f aca="false">IF(J520="","",J520)</f>
        <v/>
      </c>
      <c r="B520" s="69"/>
      <c r="C520" s="44"/>
      <c r="D520" s="42"/>
      <c r="E520" s="42"/>
      <c r="F520" s="68"/>
      <c r="G520" s="42"/>
      <c r="H520" s="42"/>
      <c r="J520" s="20" t="str">
        <f aca="false">IF(AND(K520="",L520="",N520=""),"",IF(OR(K520=1,L520=1),"ERRORI / ANOMALIE","OK"))</f>
        <v/>
      </c>
      <c r="K520" s="20" t="str">
        <f aca="false">IF(N520="","",IF(SUM(Q520:AA520)&gt;0,1,""))</f>
        <v/>
      </c>
      <c r="L520" s="20" t="str">
        <f aca="false">IF(N520="","",IF(_xlfn.IFNA(VLOOKUP(CONCATENATE(N520," ",1),Lotti!AS$7:AT$601,2,0),1)=1,"",1))</f>
        <v/>
      </c>
      <c r="N520" s="36" t="str">
        <f aca="false">TRIM(B520)</f>
        <v/>
      </c>
      <c r="O520" s="36"/>
      <c r="P520" s="36" t="str">
        <f aca="false">IF(K520="","",1)</f>
        <v/>
      </c>
      <c r="Q520" s="36" t="str">
        <f aca="false">IF(N520="","",_xlfn.IFNA(VLOOKUP(N520,Lotti!C$7:D$1000,2,0),1))</f>
        <v/>
      </c>
      <c r="S520" s="36" t="str">
        <f aca="false">IF(N520="","",IF(OR(AND(E520="",LEN(TRIM(D520))&lt;&gt;11,LEN(TRIM(D520))&lt;&gt;16),AND(D520="",E520=""),AND(D520&lt;&gt;"",E520&lt;&gt;"")),1,""))</f>
        <v/>
      </c>
      <c r="U520" s="36" t="str">
        <f aca="false">IF(N520="","",IF(C520="",1,""))</f>
        <v/>
      </c>
      <c r="V520" s="36" t="str">
        <f aca="false">IF(N520="","",_xlfn.IFNA(VLOOKUP(F520,TabelleFisse!$B$33:$C$34,2,0),1))</f>
        <v/>
      </c>
      <c r="W520" s="36" t="str">
        <f aca="false">IF(N520="","",_xlfn.IFNA(IF(VLOOKUP(CONCATENATE(N520," SI"),AC$10:AC$1203,1,0)=CONCATENATE(N520," SI"),"",1),1))</f>
        <v/>
      </c>
      <c r="Y520" s="36" t="str">
        <f aca="false">IF(OR(N520="",G520=""),"",_xlfn.IFNA(VLOOKUP(H520,TabelleFisse!$B$25:$C$29,2,0),1))</f>
        <v/>
      </c>
      <c r="Z520" s="36" t="str">
        <f aca="false">IF(AND(G520="",H520&lt;&gt;""),1,"")</f>
        <v/>
      </c>
      <c r="AA520" s="36" t="str">
        <f aca="false">IF(N520="","",IF(COUNTIF(AD$10:AD$1203,AD520)=1,1,""))</f>
        <v/>
      </c>
      <c r="AC520" s="37" t="str">
        <f aca="false">IF(N520="","",CONCATENATE(N520," ",F520))</f>
        <v/>
      </c>
      <c r="AD520" s="37" t="str">
        <f aca="false">IF(OR(N520="",CONCATENATE(G520,H520)=""),"",CONCATENATE(N520," ",G520))</f>
        <v/>
      </c>
      <c r="AE520" s="37" t="str">
        <f aca="false">IF(K520=1,CONCATENATE(N520," ",1),"")</f>
        <v/>
      </c>
    </row>
    <row r="521" customFormat="false" ht="32.25" hidden="false" customHeight="true" outlineLevel="0" collapsed="false">
      <c r="A521" s="21" t="str">
        <f aca="false">IF(J521="","",J521)</f>
        <v/>
      </c>
      <c r="B521" s="69"/>
      <c r="C521" s="44"/>
      <c r="D521" s="42"/>
      <c r="E521" s="42"/>
      <c r="F521" s="68"/>
      <c r="G521" s="42"/>
      <c r="H521" s="42"/>
      <c r="J521" s="20" t="str">
        <f aca="false">IF(AND(K521="",L521="",N521=""),"",IF(OR(K521=1,L521=1),"ERRORI / ANOMALIE","OK"))</f>
        <v/>
      </c>
      <c r="K521" s="20" t="str">
        <f aca="false">IF(N521="","",IF(SUM(Q521:AA521)&gt;0,1,""))</f>
        <v/>
      </c>
      <c r="L521" s="20" t="str">
        <f aca="false">IF(N521="","",IF(_xlfn.IFNA(VLOOKUP(CONCATENATE(N521," ",1),Lotti!AS$7:AT$601,2,0),1)=1,"",1))</f>
        <v/>
      </c>
      <c r="N521" s="36" t="str">
        <f aca="false">TRIM(B521)</f>
        <v/>
      </c>
      <c r="O521" s="36"/>
      <c r="P521" s="36" t="str">
        <f aca="false">IF(K521="","",1)</f>
        <v/>
      </c>
      <c r="Q521" s="36" t="str">
        <f aca="false">IF(N521="","",_xlfn.IFNA(VLOOKUP(N521,Lotti!C$7:D$1000,2,0),1))</f>
        <v/>
      </c>
      <c r="S521" s="36" t="str">
        <f aca="false">IF(N521="","",IF(OR(AND(E521="",LEN(TRIM(D521))&lt;&gt;11,LEN(TRIM(D521))&lt;&gt;16),AND(D521="",E521=""),AND(D521&lt;&gt;"",E521&lt;&gt;"")),1,""))</f>
        <v/>
      </c>
      <c r="U521" s="36" t="str">
        <f aca="false">IF(N521="","",IF(C521="",1,""))</f>
        <v/>
      </c>
      <c r="V521" s="36" t="str">
        <f aca="false">IF(N521="","",_xlfn.IFNA(VLOOKUP(F521,TabelleFisse!$B$33:$C$34,2,0),1))</f>
        <v/>
      </c>
      <c r="W521" s="36" t="str">
        <f aca="false">IF(N521="","",_xlfn.IFNA(IF(VLOOKUP(CONCATENATE(N521," SI"),AC$10:AC$1203,1,0)=CONCATENATE(N521," SI"),"",1),1))</f>
        <v/>
      </c>
      <c r="Y521" s="36" t="str">
        <f aca="false">IF(OR(N521="",G521=""),"",_xlfn.IFNA(VLOOKUP(H521,TabelleFisse!$B$25:$C$29,2,0),1))</f>
        <v/>
      </c>
      <c r="Z521" s="36" t="str">
        <f aca="false">IF(AND(G521="",H521&lt;&gt;""),1,"")</f>
        <v/>
      </c>
      <c r="AA521" s="36" t="str">
        <f aca="false">IF(N521="","",IF(COUNTIF(AD$10:AD$1203,AD521)=1,1,""))</f>
        <v/>
      </c>
      <c r="AC521" s="37" t="str">
        <f aca="false">IF(N521="","",CONCATENATE(N521," ",F521))</f>
        <v/>
      </c>
      <c r="AD521" s="37" t="str">
        <f aca="false">IF(OR(N521="",CONCATENATE(G521,H521)=""),"",CONCATENATE(N521," ",G521))</f>
        <v/>
      </c>
      <c r="AE521" s="37" t="str">
        <f aca="false">IF(K521=1,CONCATENATE(N521," ",1),"")</f>
        <v/>
      </c>
    </row>
    <row r="522" customFormat="false" ht="32.25" hidden="false" customHeight="true" outlineLevel="0" collapsed="false">
      <c r="A522" s="21" t="str">
        <f aca="false">IF(J522="","",J522)</f>
        <v/>
      </c>
      <c r="B522" s="69"/>
      <c r="C522" s="44"/>
      <c r="D522" s="42"/>
      <c r="E522" s="42"/>
      <c r="F522" s="68"/>
      <c r="G522" s="42"/>
      <c r="H522" s="42"/>
      <c r="J522" s="20" t="str">
        <f aca="false">IF(AND(K522="",L522="",N522=""),"",IF(OR(K522=1,L522=1),"ERRORI / ANOMALIE","OK"))</f>
        <v/>
      </c>
      <c r="K522" s="20" t="str">
        <f aca="false">IF(N522="","",IF(SUM(Q522:AA522)&gt;0,1,""))</f>
        <v/>
      </c>
      <c r="L522" s="20" t="str">
        <f aca="false">IF(N522="","",IF(_xlfn.IFNA(VLOOKUP(CONCATENATE(N522," ",1),Lotti!AS$7:AT$601,2,0),1)=1,"",1))</f>
        <v/>
      </c>
      <c r="N522" s="36" t="str">
        <f aca="false">TRIM(B522)</f>
        <v/>
      </c>
      <c r="O522" s="36"/>
      <c r="P522" s="36" t="str">
        <f aca="false">IF(K522="","",1)</f>
        <v/>
      </c>
      <c r="Q522" s="36" t="str">
        <f aca="false">IF(N522="","",_xlfn.IFNA(VLOOKUP(N522,Lotti!C$7:D$1000,2,0),1))</f>
        <v/>
      </c>
      <c r="S522" s="36" t="str">
        <f aca="false">IF(N522="","",IF(OR(AND(E522="",LEN(TRIM(D522))&lt;&gt;11,LEN(TRIM(D522))&lt;&gt;16),AND(D522="",E522=""),AND(D522&lt;&gt;"",E522&lt;&gt;"")),1,""))</f>
        <v/>
      </c>
      <c r="U522" s="36" t="str">
        <f aca="false">IF(N522="","",IF(C522="",1,""))</f>
        <v/>
      </c>
      <c r="V522" s="36" t="str">
        <f aca="false">IF(N522="","",_xlfn.IFNA(VLOOKUP(F522,TabelleFisse!$B$33:$C$34,2,0),1))</f>
        <v/>
      </c>
      <c r="W522" s="36" t="str">
        <f aca="false">IF(N522="","",_xlfn.IFNA(IF(VLOOKUP(CONCATENATE(N522," SI"),AC$10:AC$1203,1,0)=CONCATENATE(N522," SI"),"",1),1))</f>
        <v/>
      </c>
      <c r="Y522" s="36" t="str">
        <f aca="false">IF(OR(N522="",G522=""),"",_xlfn.IFNA(VLOOKUP(H522,TabelleFisse!$B$25:$C$29,2,0),1))</f>
        <v/>
      </c>
      <c r="Z522" s="36" t="str">
        <f aca="false">IF(AND(G522="",H522&lt;&gt;""),1,"")</f>
        <v/>
      </c>
      <c r="AA522" s="36" t="str">
        <f aca="false">IF(N522="","",IF(COUNTIF(AD$10:AD$1203,AD522)=1,1,""))</f>
        <v/>
      </c>
      <c r="AC522" s="37" t="str">
        <f aca="false">IF(N522="","",CONCATENATE(N522," ",F522))</f>
        <v/>
      </c>
      <c r="AD522" s="37" t="str">
        <f aca="false">IF(OR(N522="",CONCATENATE(G522,H522)=""),"",CONCATENATE(N522," ",G522))</f>
        <v/>
      </c>
      <c r="AE522" s="37" t="str">
        <f aca="false">IF(K522=1,CONCATENATE(N522," ",1),"")</f>
        <v/>
      </c>
    </row>
    <row r="523" customFormat="false" ht="32.25" hidden="false" customHeight="true" outlineLevel="0" collapsed="false">
      <c r="A523" s="21" t="str">
        <f aca="false">IF(J523="","",J523)</f>
        <v/>
      </c>
      <c r="B523" s="69"/>
      <c r="C523" s="44"/>
      <c r="D523" s="42"/>
      <c r="E523" s="42"/>
      <c r="F523" s="68"/>
      <c r="G523" s="42"/>
      <c r="H523" s="42"/>
      <c r="J523" s="20" t="str">
        <f aca="false">IF(AND(K523="",L523="",N523=""),"",IF(OR(K523=1,L523=1),"ERRORI / ANOMALIE","OK"))</f>
        <v/>
      </c>
      <c r="K523" s="20" t="str">
        <f aca="false">IF(N523="","",IF(SUM(Q523:AA523)&gt;0,1,""))</f>
        <v/>
      </c>
      <c r="L523" s="20" t="str">
        <f aca="false">IF(N523="","",IF(_xlfn.IFNA(VLOOKUP(CONCATENATE(N523," ",1),Lotti!AS$7:AT$601,2,0),1)=1,"",1))</f>
        <v/>
      </c>
      <c r="N523" s="36" t="str">
        <f aca="false">TRIM(B523)</f>
        <v/>
      </c>
      <c r="O523" s="36"/>
      <c r="P523" s="36" t="str">
        <f aca="false">IF(K523="","",1)</f>
        <v/>
      </c>
      <c r="Q523" s="36" t="str">
        <f aca="false">IF(N523="","",_xlfn.IFNA(VLOOKUP(N523,Lotti!C$7:D$1000,2,0),1))</f>
        <v/>
      </c>
      <c r="S523" s="36" t="str">
        <f aca="false">IF(N523="","",IF(OR(AND(E523="",LEN(TRIM(D523))&lt;&gt;11,LEN(TRIM(D523))&lt;&gt;16),AND(D523="",E523=""),AND(D523&lt;&gt;"",E523&lt;&gt;"")),1,""))</f>
        <v/>
      </c>
      <c r="U523" s="36" t="str">
        <f aca="false">IF(N523="","",IF(C523="",1,""))</f>
        <v/>
      </c>
      <c r="V523" s="36" t="str">
        <f aca="false">IF(N523="","",_xlfn.IFNA(VLOOKUP(F523,TabelleFisse!$B$33:$C$34,2,0),1))</f>
        <v/>
      </c>
      <c r="W523" s="36" t="str">
        <f aca="false">IF(N523="","",_xlfn.IFNA(IF(VLOOKUP(CONCATENATE(N523," SI"),AC$10:AC$1203,1,0)=CONCATENATE(N523," SI"),"",1),1))</f>
        <v/>
      </c>
      <c r="Y523" s="36" t="str">
        <f aca="false">IF(OR(N523="",G523=""),"",_xlfn.IFNA(VLOOKUP(H523,TabelleFisse!$B$25:$C$29,2,0),1))</f>
        <v/>
      </c>
      <c r="Z523" s="36" t="str">
        <f aca="false">IF(AND(G523="",H523&lt;&gt;""),1,"")</f>
        <v/>
      </c>
      <c r="AA523" s="36" t="str">
        <f aca="false">IF(N523="","",IF(COUNTIF(AD$10:AD$1203,AD523)=1,1,""))</f>
        <v/>
      </c>
      <c r="AC523" s="37" t="str">
        <f aca="false">IF(N523="","",CONCATENATE(N523," ",F523))</f>
        <v/>
      </c>
      <c r="AD523" s="37" t="str">
        <f aca="false">IF(OR(N523="",CONCATENATE(G523,H523)=""),"",CONCATENATE(N523," ",G523))</f>
        <v/>
      </c>
      <c r="AE523" s="37" t="str">
        <f aca="false">IF(K523=1,CONCATENATE(N523," ",1),"")</f>
        <v/>
      </c>
    </row>
    <row r="524" customFormat="false" ht="32.25" hidden="false" customHeight="true" outlineLevel="0" collapsed="false">
      <c r="A524" s="21" t="str">
        <f aca="false">IF(J524="","",J524)</f>
        <v/>
      </c>
      <c r="B524" s="69"/>
      <c r="C524" s="44"/>
      <c r="D524" s="42"/>
      <c r="E524" s="42"/>
      <c r="F524" s="68"/>
      <c r="G524" s="42"/>
      <c r="H524" s="42"/>
      <c r="J524" s="20" t="str">
        <f aca="false">IF(AND(K524="",L524="",N524=""),"",IF(OR(K524=1,L524=1),"ERRORI / ANOMALIE","OK"))</f>
        <v/>
      </c>
      <c r="K524" s="20" t="str">
        <f aca="false">IF(N524="","",IF(SUM(Q524:AA524)&gt;0,1,""))</f>
        <v/>
      </c>
      <c r="L524" s="20" t="str">
        <f aca="false">IF(N524="","",IF(_xlfn.IFNA(VLOOKUP(CONCATENATE(N524," ",1),Lotti!AS$7:AT$601,2,0),1)=1,"",1))</f>
        <v/>
      </c>
      <c r="N524" s="36" t="str">
        <f aca="false">TRIM(B524)</f>
        <v/>
      </c>
      <c r="O524" s="36"/>
      <c r="P524" s="36" t="str">
        <f aca="false">IF(K524="","",1)</f>
        <v/>
      </c>
      <c r="Q524" s="36" t="str">
        <f aca="false">IF(N524="","",_xlfn.IFNA(VLOOKUP(N524,Lotti!C$7:D$1000,2,0),1))</f>
        <v/>
      </c>
      <c r="S524" s="36" t="str">
        <f aca="false">IF(N524="","",IF(OR(AND(E524="",LEN(TRIM(D524))&lt;&gt;11,LEN(TRIM(D524))&lt;&gt;16),AND(D524="",E524=""),AND(D524&lt;&gt;"",E524&lt;&gt;"")),1,""))</f>
        <v/>
      </c>
      <c r="U524" s="36" t="str">
        <f aca="false">IF(N524="","",IF(C524="",1,""))</f>
        <v/>
      </c>
      <c r="V524" s="36" t="str">
        <f aca="false">IF(N524="","",_xlfn.IFNA(VLOOKUP(F524,TabelleFisse!$B$33:$C$34,2,0),1))</f>
        <v/>
      </c>
      <c r="W524" s="36" t="str">
        <f aca="false">IF(N524="","",_xlfn.IFNA(IF(VLOOKUP(CONCATENATE(N524," SI"),AC$10:AC$1203,1,0)=CONCATENATE(N524," SI"),"",1),1))</f>
        <v/>
      </c>
      <c r="Y524" s="36" t="str">
        <f aca="false">IF(OR(N524="",G524=""),"",_xlfn.IFNA(VLOOKUP(H524,TabelleFisse!$B$25:$C$29,2,0),1))</f>
        <v/>
      </c>
      <c r="Z524" s="36" t="str">
        <f aca="false">IF(AND(G524="",H524&lt;&gt;""),1,"")</f>
        <v/>
      </c>
      <c r="AA524" s="36" t="str">
        <f aca="false">IF(N524="","",IF(COUNTIF(AD$10:AD$1203,AD524)=1,1,""))</f>
        <v/>
      </c>
      <c r="AC524" s="37" t="str">
        <f aca="false">IF(N524="","",CONCATENATE(N524," ",F524))</f>
        <v/>
      </c>
      <c r="AD524" s="37" t="str">
        <f aca="false">IF(OR(N524="",CONCATENATE(G524,H524)=""),"",CONCATENATE(N524," ",G524))</f>
        <v/>
      </c>
      <c r="AE524" s="37" t="str">
        <f aca="false">IF(K524=1,CONCATENATE(N524," ",1),"")</f>
        <v/>
      </c>
    </row>
    <row r="525" customFormat="false" ht="32.25" hidden="false" customHeight="true" outlineLevel="0" collapsed="false">
      <c r="A525" s="21" t="str">
        <f aca="false">IF(J525="","",J525)</f>
        <v/>
      </c>
      <c r="B525" s="69"/>
      <c r="C525" s="44"/>
      <c r="D525" s="42"/>
      <c r="E525" s="42"/>
      <c r="F525" s="68"/>
      <c r="G525" s="42"/>
      <c r="H525" s="42"/>
      <c r="J525" s="20" t="str">
        <f aca="false">IF(AND(K525="",L525="",N525=""),"",IF(OR(K525=1,L525=1),"ERRORI / ANOMALIE","OK"))</f>
        <v/>
      </c>
      <c r="K525" s="20" t="str">
        <f aca="false">IF(N525="","",IF(SUM(Q525:AA525)&gt;0,1,""))</f>
        <v/>
      </c>
      <c r="L525" s="20" t="str">
        <f aca="false">IF(N525="","",IF(_xlfn.IFNA(VLOOKUP(CONCATENATE(N525," ",1),Lotti!AS$7:AT$601,2,0),1)=1,"",1))</f>
        <v/>
      </c>
      <c r="N525" s="36" t="str">
        <f aca="false">TRIM(B525)</f>
        <v/>
      </c>
      <c r="O525" s="36"/>
      <c r="P525" s="36" t="str">
        <f aca="false">IF(K525="","",1)</f>
        <v/>
      </c>
      <c r="Q525" s="36" t="str">
        <f aca="false">IF(N525="","",_xlfn.IFNA(VLOOKUP(N525,Lotti!C$7:D$1000,2,0),1))</f>
        <v/>
      </c>
      <c r="S525" s="36" t="str">
        <f aca="false">IF(N525="","",IF(OR(AND(E525="",LEN(TRIM(D525))&lt;&gt;11,LEN(TRIM(D525))&lt;&gt;16),AND(D525="",E525=""),AND(D525&lt;&gt;"",E525&lt;&gt;"")),1,""))</f>
        <v/>
      </c>
      <c r="U525" s="36" t="str">
        <f aca="false">IF(N525="","",IF(C525="",1,""))</f>
        <v/>
      </c>
      <c r="V525" s="36" t="str">
        <f aca="false">IF(N525="","",_xlfn.IFNA(VLOOKUP(F525,TabelleFisse!$B$33:$C$34,2,0),1))</f>
        <v/>
      </c>
      <c r="W525" s="36" t="str">
        <f aca="false">IF(N525="","",_xlfn.IFNA(IF(VLOOKUP(CONCATENATE(N525," SI"),AC$10:AC$1203,1,0)=CONCATENATE(N525," SI"),"",1),1))</f>
        <v/>
      </c>
      <c r="Y525" s="36" t="str">
        <f aca="false">IF(OR(N525="",G525=""),"",_xlfn.IFNA(VLOOKUP(H525,TabelleFisse!$B$25:$C$29,2,0),1))</f>
        <v/>
      </c>
      <c r="Z525" s="36" t="str">
        <f aca="false">IF(AND(G525="",H525&lt;&gt;""),1,"")</f>
        <v/>
      </c>
      <c r="AA525" s="36" t="str">
        <f aca="false">IF(N525="","",IF(COUNTIF(AD$10:AD$1203,AD525)=1,1,""))</f>
        <v/>
      </c>
      <c r="AC525" s="37" t="str">
        <f aca="false">IF(N525="","",CONCATENATE(N525," ",F525))</f>
        <v/>
      </c>
      <c r="AD525" s="37" t="str">
        <f aca="false">IF(OR(N525="",CONCATENATE(G525,H525)=""),"",CONCATENATE(N525," ",G525))</f>
        <v/>
      </c>
      <c r="AE525" s="37" t="str">
        <f aca="false">IF(K525=1,CONCATENATE(N525," ",1),"")</f>
        <v/>
      </c>
    </row>
    <row r="526" customFormat="false" ht="32.25" hidden="false" customHeight="true" outlineLevel="0" collapsed="false">
      <c r="A526" s="21" t="str">
        <f aca="false">IF(J526="","",J526)</f>
        <v/>
      </c>
      <c r="B526" s="69"/>
      <c r="C526" s="44"/>
      <c r="D526" s="42"/>
      <c r="E526" s="42"/>
      <c r="F526" s="68"/>
      <c r="G526" s="42"/>
      <c r="H526" s="42"/>
      <c r="J526" s="20" t="str">
        <f aca="false">IF(AND(K526="",L526="",N526=""),"",IF(OR(K526=1,L526=1),"ERRORI / ANOMALIE","OK"))</f>
        <v/>
      </c>
      <c r="K526" s="20" t="str">
        <f aca="false">IF(N526="","",IF(SUM(Q526:AA526)&gt;0,1,""))</f>
        <v/>
      </c>
      <c r="L526" s="20" t="str">
        <f aca="false">IF(N526="","",IF(_xlfn.IFNA(VLOOKUP(CONCATENATE(N526," ",1),Lotti!AS$7:AT$601,2,0),1)=1,"",1))</f>
        <v/>
      </c>
      <c r="N526" s="36" t="str">
        <f aca="false">TRIM(B526)</f>
        <v/>
      </c>
      <c r="O526" s="36"/>
      <c r="P526" s="36" t="str">
        <f aca="false">IF(K526="","",1)</f>
        <v/>
      </c>
      <c r="Q526" s="36" t="str">
        <f aca="false">IF(N526="","",_xlfn.IFNA(VLOOKUP(N526,Lotti!C$7:D$1000,2,0),1))</f>
        <v/>
      </c>
      <c r="S526" s="36" t="str">
        <f aca="false">IF(N526="","",IF(OR(AND(E526="",LEN(TRIM(D526))&lt;&gt;11,LEN(TRIM(D526))&lt;&gt;16),AND(D526="",E526=""),AND(D526&lt;&gt;"",E526&lt;&gt;"")),1,""))</f>
        <v/>
      </c>
      <c r="U526" s="36" t="str">
        <f aca="false">IF(N526="","",IF(C526="",1,""))</f>
        <v/>
      </c>
      <c r="V526" s="36" t="str">
        <f aca="false">IF(N526="","",_xlfn.IFNA(VLOOKUP(F526,TabelleFisse!$B$33:$C$34,2,0),1))</f>
        <v/>
      </c>
      <c r="W526" s="36" t="str">
        <f aca="false">IF(N526="","",_xlfn.IFNA(IF(VLOOKUP(CONCATENATE(N526," SI"),AC$10:AC$1203,1,0)=CONCATENATE(N526," SI"),"",1),1))</f>
        <v/>
      </c>
      <c r="Y526" s="36" t="str">
        <f aca="false">IF(OR(N526="",G526=""),"",_xlfn.IFNA(VLOOKUP(H526,TabelleFisse!$B$25:$C$29,2,0),1))</f>
        <v/>
      </c>
      <c r="Z526" s="36" t="str">
        <f aca="false">IF(AND(G526="",H526&lt;&gt;""),1,"")</f>
        <v/>
      </c>
      <c r="AA526" s="36" t="str">
        <f aca="false">IF(N526="","",IF(COUNTIF(AD$10:AD$1203,AD526)=1,1,""))</f>
        <v/>
      </c>
      <c r="AC526" s="37" t="str">
        <f aca="false">IF(N526="","",CONCATENATE(N526," ",F526))</f>
        <v/>
      </c>
      <c r="AD526" s="37" t="str">
        <f aca="false">IF(OR(N526="",CONCATENATE(G526,H526)=""),"",CONCATENATE(N526," ",G526))</f>
        <v/>
      </c>
      <c r="AE526" s="37" t="str">
        <f aca="false">IF(K526=1,CONCATENATE(N526," ",1),"")</f>
        <v/>
      </c>
    </row>
    <row r="527" customFormat="false" ht="32.25" hidden="false" customHeight="true" outlineLevel="0" collapsed="false">
      <c r="A527" s="21" t="str">
        <f aca="false">IF(J527="","",J527)</f>
        <v/>
      </c>
      <c r="B527" s="69"/>
      <c r="C527" s="44"/>
      <c r="D527" s="42"/>
      <c r="E527" s="42"/>
      <c r="F527" s="68"/>
      <c r="G527" s="42"/>
      <c r="H527" s="42"/>
      <c r="J527" s="20" t="str">
        <f aca="false">IF(AND(K527="",L527="",N527=""),"",IF(OR(K527=1,L527=1),"ERRORI / ANOMALIE","OK"))</f>
        <v/>
      </c>
      <c r="K527" s="20" t="str">
        <f aca="false">IF(N527="","",IF(SUM(Q527:AA527)&gt;0,1,""))</f>
        <v/>
      </c>
      <c r="L527" s="20" t="str">
        <f aca="false">IF(N527="","",IF(_xlfn.IFNA(VLOOKUP(CONCATENATE(N527," ",1),Lotti!AS$7:AT$601,2,0),1)=1,"",1))</f>
        <v/>
      </c>
      <c r="N527" s="36" t="str">
        <f aca="false">TRIM(B527)</f>
        <v/>
      </c>
      <c r="O527" s="36"/>
      <c r="P527" s="36" t="str">
        <f aca="false">IF(K527="","",1)</f>
        <v/>
      </c>
      <c r="Q527" s="36" t="str">
        <f aca="false">IF(N527="","",_xlfn.IFNA(VLOOKUP(N527,Lotti!C$7:D$1000,2,0),1))</f>
        <v/>
      </c>
      <c r="S527" s="36" t="str">
        <f aca="false">IF(N527="","",IF(OR(AND(E527="",LEN(TRIM(D527))&lt;&gt;11,LEN(TRIM(D527))&lt;&gt;16),AND(D527="",E527=""),AND(D527&lt;&gt;"",E527&lt;&gt;"")),1,""))</f>
        <v/>
      </c>
      <c r="U527" s="36" t="str">
        <f aca="false">IF(N527="","",IF(C527="",1,""))</f>
        <v/>
      </c>
      <c r="V527" s="36" t="str">
        <f aca="false">IF(N527="","",_xlfn.IFNA(VLOOKUP(F527,TabelleFisse!$B$33:$C$34,2,0),1))</f>
        <v/>
      </c>
      <c r="W527" s="36" t="str">
        <f aca="false">IF(N527="","",_xlfn.IFNA(IF(VLOOKUP(CONCATENATE(N527," SI"),AC$10:AC$1203,1,0)=CONCATENATE(N527," SI"),"",1),1))</f>
        <v/>
      </c>
      <c r="Y527" s="36" t="str">
        <f aca="false">IF(OR(N527="",G527=""),"",_xlfn.IFNA(VLOOKUP(H527,TabelleFisse!$B$25:$C$29,2,0),1))</f>
        <v/>
      </c>
      <c r="Z527" s="36" t="str">
        <f aca="false">IF(AND(G527="",H527&lt;&gt;""),1,"")</f>
        <v/>
      </c>
      <c r="AA527" s="36" t="str">
        <f aca="false">IF(N527="","",IF(COUNTIF(AD$10:AD$1203,AD527)=1,1,""))</f>
        <v/>
      </c>
      <c r="AC527" s="37" t="str">
        <f aca="false">IF(N527="","",CONCATENATE(N527," ",F527))</f>
        <v/>
      </c>
      <c r="AD527" s="37" t="str">
        <f aca="false">IF(OR(N527="",CONCATENATE(G527,H527)=""),"",CONCATENATE(N527," ",G527))</f>
        <v/>
      </c>
      <c r="AE527" s="37" t="str">
        <f aca="false">IF(K527=1,CONCATENATE(N527," ",1),"")</f>
        <v/>
      </c>
    </row>
    <row r="528" customFormat="false" ht="32.25" hidden="false" customHeight="true" outlineLevel="0" collapsed="false">
      <c r="A528" s="21" t="str">
        <f aca="false">IF(J528="","",J528)</f>
        <v/>
      </c>
      <c r="B528" s="69"/>
      <c r="C528" s="44"/>
      <c r="D528" s="42"/>
      <c r="E528" s="42"/>
      <c r="F528" s="68"/>
      <c r="G528" s="42"/>
      <c r="H528" s="42"/>
      <c r="J528" s="20" t="str">
        <f aca="false">IF(AND(K528="",L528="",N528=""),"",IF(OR(K528=1,L528=1),"ERRORI / ANOMALIE","OK"))</f>
        <v/>
      </c>
      <c r="K528" s="20" t="str">
        <f aca="false">IF(N528="","",IF(SUM(Q528:AA528)&gt;0,1,""))</f>
        <v/>
      </c>
      <c r="L528" s="20" t="str">
        <f aca="false">IF(N528="","",IF(_xlfn.IFNA(VLOOKUP(CONCATENATE(N528," ",1),Lotti!AS$7:AT$601,2,0),1)=1,"",1))</f>
        <v/>
      </c>
      <c r="N528" s="36" t="str">
        <f aca="false">TRIM(B528)</f>
        <v/>
      </c>
      <c r="O528" s="36"/>
      <c r="P528" s="36" t="str">
        <f aca="false">IF(K528="","",1)</f>
        <v/>
      </c>
      <c r="Q528" s="36" t="str">
        <f aca="false">IF(N528="","",_xlfn.IFNA(VLOOKUP(N528,Lotti!C$7:D$1000,2,0),1))</f>
        <v/>
      </c>
      <c r="S528" s="36" t="str">
        <f aca="false">IF(N528="","",IF(OR(AND(E528="",LEN(TRIM(D528))&lt;&gt;11,LEN(TRIM(D528))&lt;&gt;16),AND(D528="",E528=""),AND(D528&lt;&gt;"",E528&lt;&gt;"")),1,""))</f>
        <v/>
      </c>
      <c r="U528" s="36" t="str">
        <f aca="false">IF(N528="","",IF(C528="",1,""))</f>
        <v/>
      </c>
      <c r="V528" s="36" t="str">
        <f aca="false">IF(N528="","",_xlfn.IFNA(VLOOKUP(F528,TabelleFisse!$B$33:$C$34,2,0),1))</f>
        <v/>
      </c>
      <c r="W528" s="36" t="str">
        <f aca="false">IF(N528="","",_xlfn.IFNA(IF(VLOOKUP(CONCATENATE(N528," SI"),AC$10:AC$1203,1,0)=CONCATENATE(N528," SI"),"",1),1))</f>
        <v/>
      </c>
      <c r="Y528" s="36" t="str">
        <f aca="false">IF(OR(N528="",G528=""),"",_xlfn.IFNA(VLOOKUP(H528,TabelleFisse!$B$25:$C$29,2,0),1))</f>
        <v/>
      </c>
      <c r="Z528" s="36" t="str">
        <f aca="false">IF(AND(G528="",H528&lt;&gt;""),1,"")</f>
        <v/>
      </c>
      <c r="AA528" s="36" t="str">
        <f aca="false">IF(N528="","",IF(COUNTIF(AD$10:AD$1203,AD528)=1,1,""))</f>
        <v/>
      </c>
      <c r="AC528" s="37" t="str">
        <f aca="false">IF(N528="","",CONCATENATE(N528," ",F528))</f>
        <v/>
      </c>
      <c r="AD528" s="37" t="str">
        <f aca="false">IF(OR(N528="",CONCATENATE(G528,H528)=""),"",CONCATENATE(N528," ",G528))</f>
        <v/>
      </c>
      <c r="AE528" s="37" t="str">
        <f aca="false">IF(K528=1,CONCATENATE(N528," ",1),"")</f>
        <v/>
      </c>
    </row>
    <row r="529" customFormat="false" ht="32.25" hidden="false" customHeight="true" outlineLevel="0" collapsed="false">
      <c r="A529" s="21" t="str">
        <f aca="false">IF(J529="","",J529)</f>
        <v/>
      </c>
      <c r="B529" s="69"/>
      <c r="C529" s="44"/>
      <c r="D529" s="42"/>
      <c r="E529" s="42"/>
      <c r="F529" s="68"/>
      <c r="G529" s="42"/>
      <c r="H529" s="42"/>
      <c r="J529" s="20" t="str">
        <f aca="false">IF(AND(K529="",L529="",N529=""),"",IF(OR(K529=1,L529=1),"ERRORI / ANOMALIE","OK"))</f>
        <v/>
      </c>
      <c r="K529" s="20" t="str">
        <f aca="false">IF(N529="","",IF(SUM(Q529:AA529)&gt;0,1,""))</f>
        <v/>
      </c>
      <c r="L529" s="20" t="str">
        <f aca="false">IF(N529="","",IF(_xlfn.IFNA(VLOOKUP(CONCATENATE(N529," ",1),Lotti!AS$7:AT$601,2,0),1)=1,"",1))</f>
        <v/>
      </c>
      <c r="N529" s="36" t="str">
        <f aca="false">TRIM(B529)</f>
        <v/>
      </c>
      <c r="O529" s="36"/>
      <c r="P529" s="36" t="str">
        <f aca="false">IF(K529="","",1)</f>
        <v/>
      </c>
      <c r="Q529" s="36" t="str">
        <f aca="false">IF(N529="","",_xlfn.IFNA(VLOOKUP(N529,Lotti!C$7:D$1000,2,0),1))</f>
        <v/>
      </c>
      <c r="S529" s="36" t="str">
        <f aca="false">IF(N529="","",IF(OR(AND(E529="",LEN(TRIM(D529))&lt;&gt;11,LEN(TRIM(D529))&lt;&gt;16),AND(D529="",E529=""),AND(D529&lt;&gt;"",E529&lt;&gt;"")),1,""))</f>
        <v/>
      </c>
      <c r="U529" s="36" t="str">
        <f aca="false">IF(N529="","",IF(C529="",1,""))</f>
        <v/>
      </c>
      <c r="V529" s="36" t="str">
        <f aca="false">IF(N529="","",_xlfn.IFNA(VLOOKUP(F529,TabelleFisse!$B$33:$C$34,2,0),1))</f>
        <v/>
      </c>
      <c r="W529" s="36" t="str">
        <f aca="false">IF(N529="","",_xlfn.IFNA(IF(VLOOKUP(CONCATENATE(N529," SI"),AC$10:AC$1203,1,0)=CONCATENATE(N529," SI"),"",1),1))</f>
        <v/>
      </c>
      <c r="Y529" s="36" t="str">
        <f aca="false">IF(OR(N529="",G529=""),"",_xlfn.IFNA(VLOOKUP(H529,TabelleFisse!$B$25:$C$29,2,0),1))</f>
        <v/>
      </c>
      <c r="Z529" s="36" t="str">
        <f aca="false">IF(AND(G529="",H529&lt;&gt;""),1,"")</f>
        <v/>
      </c>
      <c r="AA529" s="36" t="str">
        <f aca="false">IF(N529="","",IF(COUNTIF(AD$10:AD$1203,AD529)=1,1,""))</f>
        <v/>
      </c>
      <c r="AC529" s="37" t="str">
        <f aca="false">IF(N529="","",CONCATENATE(N529," ",F529))</f>
        <v/>
      </c>
      <c r="AD529" s="37" t="str">
        <f aca="false">IF(OR(N529="",CONCATENATE(G529,H529)=""),"",CONCATENATE(N529," ",G529))</f>
        <v/>
      </c>
      <c r="AE529" s="37" t="str">
        <f aca="false">IF(K529=1,CONCATENATE(N529," ",1),"")</f>
        <v/>
      </c>
    </row>
    <row r="530" customFormat="false" ht="32.25" hidden="false" customHeight="true" outlineLevel="0" collapsed="false">
      <c r="A530" s="21" t="str">
        <f aca="false">IF(J530="","",J530)</f>
        <v/>
      </c>
      <c r="B530" s="69"/>
      <c r="C530" s="44"/>
      <c r="D530" s="42"/>
      <c r="E530" s="42"/>
      <c r="F530" s="68"/>
      <c r="G530" s="42"/>
      <c r="H530" s="42"/>
      <c r="J530" s="20" t="str">
        <f aca="false">IF(AND(K530="",L530="",N530=""),"",IF(OR(K530=1,L530=1),"ERRORI / ANOMALIE","OK"))</f>
        <v/>
      </c>
      <c r="K530" s="20" t="str">
        <f aca="false">IF(N530="","",IF(SUM(Q530:AA530)&gt;0,1,""))</f>
        <v/>
      </c>
      <c r="L530" s="20" t="str">
        <f aca="false">IF(N530="","",IF(_xlfn.IFNA(VLOOKUP(CONCATENATE(N530," ",1),Lotti!AS$7:AT$601,2,0),1)=1,"",1))</f>
        <v/>
      </c>
      <c r="N530" s="36" t="str">
        <f aca="false">TRIM(B530)</f>
        <v/>
      </c>
      <c r="O530" s="36"/>
      <c r="P530" s="36" t="str">
        <f aca="false">IF(K530="","",1)</f>
        <v/>
      </c>
      <c r="Q530" s="36" t="str">
        <f aca="false">IF(N530="","",_xlfn.IFNA(VLOOKUP(N530,Lotti!C$7:D$1000,2,0),1))</f>
        <v/>
      </c>
      <c r="S530" s="36" t="str">
        <f aca="false">IF(N530="","",IF(OR(AND(E530="",LEN(TRIM(D530))&lt;&gt;11,LEN(TRIM(D530))&lt;&gt;16),AND(D530="",E530=""),AND(D530&lt;&gt;"",E530&lt;&gt;"")),1,""))</f>
        <v/>
      </c>
      <c r="U530" s="36" t="str">
        <f aca="false">IF(N530="","",IF(C530="",1,""))</f>
        <v/>
      </c>
      <c r="V530" s="36" t="str">
        <f aca="false">IF(N530="","",_xlfn.IFNA(VLOOKUP(F530,TabelleFisse!$B$33:$C$34,2,0),1))</f>
        <v/>
      </c>
      <c r="W530" s="36" t="str">
        <f aca="false">IF(N530="","",_xlfn.IFNA(IF(VLOOKUP(CONCATENATE(N530," SI"),AC$10:AC$1203,1,0)=CONCATENATE(N530," SI"),"",1),1))</f>
        <v/>
      </c>
      <c r="Y530" s="36" t="str">
        <f aca="false">IF(OR(N530="",G530=""),"",_xlfn.IFNA(VLOOKUP(H530,TabelleFisse!$B$25:$C$29,2,0),1))</f>
        <v/>
      </c>
      <c r="Z530" s="36" t="str">
        <f aca="false">IF(AND(G530="",H530&lt;&gt;""),1,"")</f>
        <v/>
      </c>
      <c r="AA530" s="36" t="str">
        <f aca="false">IF(N530="","",IF(COUNTIF(AD$10:AD$1203,AD530)=1,1,""))</f>
        <v/>
      </c>
      <c r="AC530" s="37" t="str">
        <f aca="false">IF(N530="","",CONCATENATE(N530," ",F530))</f>
        <v/>
      </c>
      <c r="AD530" s="37" t="str">
        <f aca="false">IF(OR(N530="",CONCATENATE(G530,H530)=""),"",CONCATENATE(N530," ",G530))</f>
        <v/>
      </c>
      <c r="AE530" s="37" t="str">
        <f aca="false">IF(K530=1,CONCATENATE(N530," ",1),"")</f>
        <v/>
      </c>
    </row>
    <row r="531" customFormat="false" ht="32.25" hidden="false" customHeight="true" outlineLevel="0" collapsed="false">
      <c r="A531" s="21" t="str">
        <f aca="false">IF(J531="","",J531)</f>
        <v/>
      </c>
      <c r="B531" s="69"/>
      <c r="C531" s="44"/>
      <c r="D531" s="42"/>
      <c r="E531" s="42"/>
      <c r="F531" s="68"/>
      <c r="G531" s="42"/>
      <c r="H531" s="42"/>
      <c r="J531" s="20" t="str">
        <f aca="false">IF(AND(K531="",L531="",N531=""),"",IF(OR(K531=1,L531=1),"ERRORI / ANOMALIE","OK"))</f>
        <v/>
      </c>
      <c r="K531" s="20" t="str">
        <f aca="false">IF(N531="","",IF(SUM(Q531:AA531)&gt;0,1,""))</f>
        <v/>
      </c>
      <c r="L531" s="20" t="str">
        <f aca="false">IF(N531="","",IF(_xlfn.IFNA(VLOOKUP(CONCATENATE(N531," ",1),Lotti!AS$7:AT$601,2,0),1)=1,"",1))</f>
        <v/>
      </c>
      <c r="N531" s="36" t="str">
        <f aca="false">TRIM(B531)</f>
        <v/>
      </c>
      <c r="O531" s="36"/>
      <c r="P531" s="36" t="str">
        <f aca="false">IF(K531="","",1)</f>
        <v/>
      </c>
      <c r="Q531" s="36" t="str">
        <f aca="false">IF(N531="","",_xlfn.IFNA(VLOOKUP(N531,Lotti!C$7:D$1000,2,0),1))</f>
        <v/>
      </c>
      <c r="S531" s="36" t="str">
        <f aca="false">IF(N531="","",IF(OR(AND(E531="",LEN(TRIM(D531))&lt;&gt;11,LEN(TRIM(D531))&lt;&gt;16),AND(D531="",E531=""),AND(D531&lt;&gt;"",E531&lt;&gt;"")),1,""))</f>
        <v/>
      </c>
      <c r="U531" s="36" t="str">
        <f aca="false">IF(N531="","",IF(C531="",1,""))</f>
        <v/>
      </c>
      <c r="V531" s="36" t="str">
        <f aca="false">IF(N531="","",_xlfn.IFNA(VLOOKUP(F531,TabelleFisse!$B$33:$C$34,2,0),1))</f>
        <v/>
      </c>
      <c r="W531" s="36" t="str">
        <f aca="false">IF(N531="","",_xlfn.IFNA(IF(VLOOKUP(CONCATENATE(N531," SI"),AC$10:AC$1203,1,0)=CONCATENATE(N531," SI"),"",1),1))</f>
        <v/>
      </c>
      <c r="Y531" s="36" t="str">
        <f aca="false">IF(OR(N531="",G531=""),"",_xlfn.IFNA(VLOOKUP(H531,TabelleFisse!$B$25:$C$29,2,0),1))</f>
        <v/>
      </c>
      <c r="Z531" s="36" t="str">
        <f aca="false">IF(AND(G531="",H531&lt;&gt;""),1,"")</f>
        <v/>
      </c>
      <c r="AA531" s="36" t="str">
        <f aca="false">IF(N531="","",IF(COUNTIF(AD$10:AD$1203,AD531)=1,1,""))</f>
        <v/>
      </c>
      <c r="AC531" s="37" t="str">
        <f aca="false">IF(N531="","",CONCATENATE(N531," ",F531))</f>
        <v/>
      </c>
      <c r="AD531" s="37" t="str">
        <f aca="false">IF(OR(N531="",CONCATENATE(G531,H531)=""),"",CONCATENATE(N531," ",G531))</f>
        <v/>
      </c>
      <c r="AE531" s="37" t="str">
        <f aca="false">IF(K531=1,CONCATENATE(N531," ",1),"")</f>
        <v/>
      </c>
    </row>
    <row r="532" customFormat="false" ht="32.25" hidden="false" customHeight="true" outlineLevel="0" collapsed="false">
      <c r="A532" s="21" t="str">
        <f aca="false">IF(J532="","",J532)</f>
        <v/>
      </c>
      <c r="B532" s="69"/>
      <c r="C532" s="44"/>
      <c r="D532" s="42"/>
      <c r="E532" s="42"/>
      <c r="F532" s="68"/>
      <c r="G532" s="42"/>
      <c r="H532" s="42"/>
      <c r="J532" s="20" t="str">
        <f aca="false">IF(AND(K532="",L532="",N532=""),"",IF(OR(K532=1,L532=1),"ERRORI / ANOMALIE","OK"))</f>
        <v/>
      </c>
      <c r="K532" s="20" t="str">
        <f aca="false">IF(N532="","",IF(SUM(Q532:AA532)&gt;0,1,""))</f>
        <v/>
      </c>
      <c r="L532" s="20" t="str">
        <f aca="false">IF(N532="","",IF(_xlfn.IFNA(VLOOKUP(CONCATENATE(N532," ",1),Lotti!AS$7:AT$601,2,0),1)=1,"",1))</f>
        <v/>
      </c>
      <c r="N532" s="36" t="str">
        <f aca="false">TRIM(B532)</f>
        <v/>
      </c>
      <c r="O532" s="36"/>
      <c r="P532" s="36" t="str">
        <f aca="false">IF(K532="","",1)</f>
        <v/>
      </c>
      <c r="Q532" s="36" t="str">
        <f aca="false">IF(N532="","",_xlfn.IFNA(VLOOKUP(N532,Lotti!C$7:D$1000,2,0),1))</f>
        <v/>
      </c>
      <c r="S532" s="36" t="str">
        <f aca="false">IF(N532="","",IF(OR(AND(E532="",LEN(TRIM(D532))&lt;&gt;11,LEN(TRIM(D532))&lt;&gt;16),AND(D532="",E532=""),AND(D532&lt;&gt;"",E532&lt;&gt;"")),1,""))</f>
        <v/>
      </c>
      <c r="U532" s="36" t="str">
        <f aca="false">IF(N532="","",IF(C532="",1,""))</f>
        <v/>
      </c>
      <c r="V532" s="36" t="str">
        <f aca="false">IF(N532="","",_xlfn.IFNA(VLOOKUP(F532,TabelleFisse!$B$33:$C$34,2,0),1))</f>
        <v/>
      </c>
      <c r="W532" s="36" t="str">
        <f aca="false">IF(N532="","",_xlfn.IFNA(IF(VLOOKUP(CONCATENATE(N532," SI"),AC$10:AC$1203,1,0)=CONCATENATE(N532," SI"),"",1),1))</f>
        <v/>
      </c>
      <c r="Y532" s="36" t="str">
        <f aca="false">IF(OR(N532="",G532=""),"",_xlfn.IFNA(VLOOKUP(H532,TabelleFisse!$B$25:$C$29,2,0),1))</f>
        <v/>
      </c>
      <c r="Z532" s="36" t="str">
        <f aca="false">IF(AND(G532="",H532&lt;&gt;""),1,"")</f>
        <v/>
      </c>
      <c r="AA532" s="36" t="str">
        <f aca="false">IF(N532="","",IF(COUNTIF(AD$10:AD$1203,AD532)=1,1,""))</f>
        <v/>
      </c>
      <c r="AC532" s="37" t="str">
        <f aca="false">IF(N532="","",CONCATENATE(N532," ",F532))</f>
        <v/>
      </c>
      <c r="AD532" s="37" t="str">
        <f aca="false">IF(OR(N532="",CONCATENATE(G532,H532)=""),"",CONCATENATE(N532," ",G532))</f>
        <v/>
      </c>
      <c r="AE532" s="37" t="str">
        <f aca="false">IF(K532=1,CONCATENATE(N532," ",1),"")</f>
        <v/>
      </c>
    </row>
    <row r="533" customFormat="false" ht="32.25" hidden="false" customHeight="true" outlineLevel="0" collapsed="false">
      <c r="A533" s="21" t="str">
        <f aca="false">IF(J533="","",J533)</f>
        <v/>
      </c>
      <c r="B533" s="69"/>
      <c r="C533" s="44"/>
      <c r="D533" s="42"/>
      <c r="E533" s="42"/>
      <c r="F533" s="68"/>
      <c r="G533" s="42"/>
      <c r="H533" s="42"/>
      <c r="J533" s="20" t="str">
        <f aca="false">IF(AND(K533="",L533="",N533=""),"",IF(OR(K533=1,L533=1),"ERRORI / ANOMALIE","OK"))</f>
        <v/>
      </c>
      <c r="K533" s="20" t="str">
        <f aca="false">IF(N533="","",IF(SUM(Q533:AA533)&gt;0,1,""))</f>
        <v/>
      </c>
      <c r="L533" s="20" t="str">
        <f aca="false">IF(N533="","",IF(_xlfn.IFNA(VLOOKUP(CONCATENATE(N533," ",1),Lotti!AS$7:AT$601,2,0),1)=1,"",1))</f>
        <v/>
      </c>
      <c r="N533" s="36" t="str">
        <f aca="false">TRIM(B533)</f>
        <v/>
      </c>
      <c r="O533" s="36"/>
      <c r="P533" s="36" t="str">
        <f aca="false">IF(K533="","",1)</f>
        <v/>
      </c>
      <c r="Q533" s="36" t="str">
        <f aca="false">IF(N533="","",_xlfn.IFNA(VLOOKUP(N533,Lotti!C$7:D$1000,2,0),1))</f>
        <v/>
      </c>
      <c r="S533" s="36" t="str">
        <f aca="false">IF(N533="","",IF(OR(AND(E533="",LEN(TRIM(D533))&lt;&gt;11,LEN(TRIM(D533))&lt;&gt;16),AND(D533="",E533=""),AND(D533&lt;&gt;"",E533&lt;&gt;"")),1,""))</f>
        <v/>
      </c>
      <c r="U533" s="36" t="str">
        <f aca="false">IF(N533="","",IF(C533="",1,""))</f>
        <v/>
      </c>
      <c r="V533" s="36" t="str">
        <f aca="false">IF(N533="","",_xlfn.IFNA(VLOOKUP(F533,TabelleFisse!$B$33:$C$34,2,0),1))</f>
        <v/>
      </c>
      <c r="W533" s="36" t="str">
        <f aca="false">IF(N533="","",_xlfn.IFNA(IF(VLOOKUP(CONCATENATE(N533," SI"),AC$10:AC$1203,1,0)=CONCATENATE(N533," SI"),"",1),1))</f>
        <v/>
      </c>
      <c r="Y533" s="36" t="str">
        <f aca="false">IF(OR(N533="",G533=""),"",_xlfn.IFNA(VLOOKUP(H533,TabelleFisse!$B$25:$C$29,2,0),1))</f>
        <v/>
      </c>
      <c r="Z533" s="36" t="str">
        <f aca="false">IF(AND(G533="",H533&lt;&gt;""),1,"")</f>
        <v/>
      </c>
      <c r="AA533" s="36" t="str">
        <f aca="false">IF(N533="","",IF(COUNTIF(AD$10:AD$1203,AD533)=1,1,""))</f>
        <v/>
      </c>
      <c r="AC533" s="37" t="str">
        <f aca="false">IF(N533="","",CONCATENATE(N533," ",F533))</f>
        <v/>
      </c>
      <c r="AD533" s="37" t="str">
        <f aca="false">IF(OR(N533="",CONCATENATE(G533,H533)=""),"",CONCATENATE(N533," ",G533))</f>
        <v/>
      </c>
      <c r="AE533" s="37" t="str">
        <f aca="false">IF(K533=1,CONCATENATE(N533," ",1),"")</f>
        <v/>
      </c>
    </row>
    <row r="534" customFormat="false" ht="32.25" hidden="false" customHeight="true" outlineLevel="0" collapsed="false">
      <c r="A534" s="21" t="str">
        <f aca="false">IF(J534="","",J534)</f>
        <v/>
      </c>
      <c r="B534" s="69"/>
      <c r="C534" s="44"/>
      <c r="D534" s="42"/>
      <c r="E534" s="42"/>
      <c r="F534" s="68"/>
      <c r="G534" s="42"/>
      <c r="H534" s="42"/>
      <c r="J534" s="20" t="str">
        <f aca="false">IF(AND(K534="",L534="",N534=""),"",IF(OR(K534=1,L534=1),"ERRORI / ANOMALIE","OK"))</f>
        <v/>
      </c>
      <c r="K534" s="20" t="str">
        <f aca="false">IF(N534="","",IF(SUM(Q534:AA534)&gt;0,1,""))</f>
        <v/>
      </c>
      <c r="L534" s="20" t="str">
        <f aca="false">IF(N534="","",IF(_xlfn.IFNA(VLOOKUP(CONCATENATE(N534," ",1),Lotti!AS$7:AT$601,2,0),1)=1,"",1))</f>
        <v/>
      </c>
      <c r="N534" s="36" t="str">
        <f aca="false">TRIM(B534)</f>
        <v/>
      </c>
      <c r="O534" s="36"/>
      <c r="P534" s="36" t="str">
        <f aca="false">IF(K534="","",1)</f>
        <v/>
      </c>
      <c r="Q534" s="36" t="str">
        <f aca="false">IF(N534="","",_xlfn.IFNA(VLOOKUP(N534,Lotti!C$7:D$1000,2,0),1))</f>
        <v/>
      </c>
      <c r="S534" s="36" t="str">
        <f aca="false">IF(N534="","",IF(OR(AND(E534="",LEN(TRIM(D534))&lt;&gt;11,LEN(TRIM(D534))&lt;&gt;16),AND(D534="",E534=""),AND(D534&lt;&gt;"",E534&lt;&gt;"")),1,""))</f>
        <v/>
      </c>
      <c r="U534" s="36" t="str">
        <f aca="false">IF(N534="","",IF(C534="",1,""))</f>
        <v/>
      </c>
      <c r="V534" s="36" t="str">
        <f aca="false">IF(N534="","",_xlfn.IFNA(VLOOKUP(F534,TabelleFisse!$B$33:$C$34,2,0),1))</f>
        <v/>
      </c>
      <c r="W534" s="36" t="str">
        <f aca="false">IF(N534="","",_xlfn.IFNA(IF(VLOOKUP(CONCATENATE(N534," SI"),AC$10:AC$1203,1,0)=CONCATENATE(N534," SI"),"",1),1))</f>
        <v/>
      </c>
      <c r="Y534" s="36" t="str">
        <f aca="false">IF(OR(N534="",G534=""),"",_xlfn.IFNA(VLOOKUP(H534,TabelleFisse!$B$25:$C$29,2,0),1))</f>
        <v/>
      </c>
      <c r="Z534" s="36" t="str">
        <f aca="false">IF(AND(G534="",H534&lt;&gt;""),1,"")</f>
        <v/>
      </c>
      <c r="AA534" s="36" t="str">
        <f aca="false">IF(N534="","",IF(COUNTIF(AD$10:AD$1203,AD534)=1,1,""))</f>
        <v/>
      </c>
      <c r="AC534" s="37" t="str">
        <f aca="false">IF(N534="","",CONCATENATE(N534," ",F534))</f>
        <v/>
      </c>
      <c r="AD534" s="37" t="str">
        <f aca="false">IF(OR(N534="",CONCATENATE(G534,H534)=""),"",CONCATENATE(N534," ",G534))</f>
        <v/>
      </c>
      <c r="AE534" s="37" t="str">
        <f aca="false">IF(K534=1,CONCATENATE(N534," ",1),"")</f>
        <v/>
      </c>
    </row>
    <row r="535" customFormat="false" ht="32.25" hidden="false" customHeight="true" outlineLevel="0" collapsed="false">
      <c r="A535" s="21" t="str">
        <f aca="false">IF(J535="","",J535)</f>
        <v/>
      </c>
      <c r="B535" s="69"/>
      <c r="C535" s="44"/>
      <c r="D535" s="42"/>
      <c r="E535" s="42"/>
      <c r="F535" s="68"/>
      <c r="G535" s="42"/>
      <c r="H535" s="42"/>
      <c r="J535" s="20" t="str">
        <f aca="false">IF(AND(K535="",L535="",N535=""),"",IF(OR(K535=1,L535=1),"ERRORI / ANOMALIE","OK"))</f>
        <v/>
      </c>
      <c r="K535" s="20" t="str">
        <f aca="false">IF(N535="","",IF(SUM(Q535:AA535)&gt;0,1,""))</f>
        <v/>
      </c>
      <c r="L535" s="20" t="str">
        <f aca="false">IF(N535="","",IF(_xlfn.IFNA(VLOOKUP(CONCATENATE(N535," ",1),Lotti!AS$7:AT$601,2,0),1)=1,"",1))</f>
        <v/>
      </c>
      <c r="N535" s="36" t="str">
        <f aca="false">TRIM(B535)</f>
        <v/>
      </c>
      <c r="O535" s="36"/>
      <c r="P535" s="36" t="str">
        <f aca="false">IF(K535="","",1)</f>
        <v/>
      </c>
      <c r="Q535" s="36" t="str">
        <f aca="false">IF(N535="","",_xlfn.IFNA(VLOOKUP(N535,Lotti!C$7:D$1000,2,0),1))</f>
        <v/>
      </c>
      <c r="S535" s="36" t="str">
        <f aca="false">IF(N535="","",IF(OR(AND(E535="",LEN(TRIM(D535))&lt;&gt;11,LEN(TRIM(D535))&lt;&gt;16),AND(D535="",E535=""),AND(D535&lt;&gt;"",E535&lt;&gt;"")),1,""))</f>
        <v/>
      </c>
      <c r="U535" s="36" t="str">
        <f aca="false">IF(N535="","",IF(C535="",1,""))</f>
        <v/>
      </c>
      <c r="V535" s="36" t="str">
        <f aca="false">IF(N535="","",_xlfn.IFNA(VLOOKUP(F535,TabelleFisse!$B$33:$C$34,2,0),1))</f>
        <v/>
      </c>
      <c r="W535" s="36" t="str">
        <f aca="false">IF(N535="","",_xlfn.IFNA(IF(VLOOKUP(CONCATENATE(N535," SI"),AC$10:AC$1203,1,0)=CONCATENATE(N535," SI"),"",1),1))</f>
        <v/>
      </c>
      <c r="Y535" s="36" t="str">
        <f aca="false">IF(OR(N535="",G535=""),"",_xlfn.IFNA(VLOOKUP(H535,TabelleFisse!$B$25:$C$29,2,0),1))</f>
        <v/>
      </c>
      <c r="Z535" s="36" t="str">
        <f aca="false">IF(AND(G535="",H535&lt;&gt;""),1,"")</f>
        <v/>
      </c>
      <c r="AA535" s="36" t="str">
        <f aca="false">IF(N535="","",IF(COUNTIF(AD$10:AD$1203,AD535)=1,1,""))</f>
        <v/>
      </c>
      <c r="AC535" s="37" t="str">
        <f aca="false">IF(N535="","",CONCATENATE(N535," ",F535))</f>
        <v/>
      </c>
      <c r="AD535" s="37" t="str">
        <f aca="false">IF(OR(N535="",CONCATENATE(G535,H535)=""),"",CONCATENATE(N535," ",G535))</f>
        <v/>
      </c>
      <c r="AE535" s="37" t="str">
        <f aca="false">IF(K535=1,CONCATENATE(N535," ",1),"")</f>
        <v/>
      </c>
    </row>
    <row r="536" customFormat="false" ht="32.25" hidden="false" customHeight="true" outlineLevel="0" collapsed="false">
      <c r="A536" s="21" t="str">
        <f aca="false">IF(J536="","",J536)</f>
        <v/>
      </c>
      <c r="B536" s="69"/>
      <c r="C536" s="44"/>
      <c r="D536" s="42"/>
      <c r="E536" s="42"/>
      <c r="F536" s="68"/>
      <c r="G536" s="42"/>
      <c r="H536" s="42"/>
      <c r="J536" s="20" t="str">
        <f aca="false">IF(AND(K536="",L536="",N536=""),"",IF(OR(K536=1,L536=1),"ERRORI / ANOMALIE","OK"))</f>
        <v/>
      </c>
      <c r="K536" s="20" t="str">
        <f aca="false">IF(N536="","",IF(SUM(Q536:AA536)&gt;0,1,""))</f>
        <v/>
      </c>
      <c r="L536" s="20" t="str">
        <f aca="false">IF(N536="","",IF(_xlfn.IFNA(VLOOKUP(CONCATENATE(N536," ",1),Lotti!AS$7:AT$601,2,0),1)=1,"",1))</f>
        <v/>
      </c>
      <c r="N536" s="36" t="str">
        <f aca="false">TRIM(B536)</f>
        <v/>
      </c>
      <c r="O536" s="36"/>
      <c r="P536" s="36" t="str">
        <f aca="false">IF(K536="","",1)</f>
        <v/>
      </c>
      <c r="Q536" s="36" t="str">
        <f aca="false">IF(N536="","",_xlfn.IFNA(VLOOKUP(N536,Lotti!C$7:D$1000,2,0),1))</f>
        <v/>
      </c>
      <c r="S536" s="36" t="str">
        <f aca="false">IF(N536="","",IF(OR(AND(E536="",LEN(TRIM(D536))&lt;&gt;11,LEN(TRIM(D536))&lt;&gt;16),AND(D536="",E536=""),AND(D536&lt;&gt;"",E536&lt;&gt;"")),1,""))</f>
        <v/>
      </c>
      <c r="U536" s="36" t="str">
        <f aca="false">IF(N536="","",IF(C536="",1,""))</f>
        <v/>
      </c>
      <c r="V536" s="36" t="str">
        <f aca="false">IF(N536="","",_xlfn.IFNA(VLOOKUP(F536,TabelleFisse!$B$33:$C$34,2,0),1))</f>
        <v/>
      </c>
      <c r="W536" s="36" t="str">
        <f aca="false">IF(N536="","",_xlfn.IFNA(IF(VLOOKUP(CONCATENATE(N536," SI"),AC$10:AC$1203,1,0)=CONCATENATE(N536," SI"),"",1),1))</f>
        <v/>
      </c>
      <c r="Y536" s="36" t="str">
        <f aca="false">IF(OR(N536="",G536=""),"",_xlfn.IFNA(VLOOKUP(H536,TabelleFisse!$B$25:$C$29,2,0),1))</f>
        <v/>
      </c>
      <c r="Z536" s="36" t="str">
        <f aca="false">IF(AND(G536="",H536&lt;&gt;""),1,"")</f>
        <v/>
      </c>
      <c r="AA536" s="36" t="str">
        <f aca="false">IF(N536="","",IF(COUNTIF(AD$10:AD$1203,AD536)=1,1,""))</f>
        <v/>
      </c>
      <c r="AC536" s="37" t="str">
        <f aca="false">IF(N536="","",CONCATENATE(N536," ",F536))</f>
        <v/>
      </c>
      <c r="AD536" s="37" t="str">
        <f aca="false">IF(OR(N536="",CONCATENATE(G536,H536)=""),"",CONCATENATE(N536," ",G536))</f>
        <v/>
      </c>
      <c r="AE536" s="37" t="str">
        <f aca="false">IF(K536=1,CONCATENATE(N536," ",1),"")</f>
        <v/>
      </c>
    </row>
    <row r="537" customFormat="false" ht="32.25" hidden="false" customHeight="true" outlineLevel="0" collapsed="false">
      <c r="A537" s="21" t="str">
        <f aca="false">IF(J537="","",J537)</f>
        <v/>
      </c>
      <c r="B537" s="69"/>
      <c r="C537" s="44"/>
      <c r="D537" s="42"/>
      <c r="E537" s="42"/>
      <c r="F537" s="68"/>
      <c r="G537" s="42"/>
      <c r="H537" s="42"/>
      <c r="J537" s="20" t="str">
        <f aca="false">IF(AND(K537="",L537="",N537=""),"",IF(OR(K537=1,L537=1),"ERRORI / ANOMALIE","OK"))</f>
        <v/>
      </c>
      <c r="K537" s="20" t="str">
        <f aca="false">IF(N537="","",IF(SUM(Q537:AA537)&gt;0,1,""))</f>
        <v/>
      </c>
      <c r="L537" s="20" t="str">
        <f aca="false">IF(N537="","",IF(_xlfn.IFNA(VLOOKUP(CONCATENATE(N537," ",1),Lotti!AS$7:AT$601,2,0),1)=1,"",1))</f>
        <v/>
      </c>
      <c r="N537" s="36" t="str">
        <f aca="false">TRIM(B537)</f>
        <v/>
      </c>
      <c r="O537" s="36"/>
      <c r="P537" s="36" t="str">
        <f aca="false">IF(K537="","",1)</f>
        <v/>
      </c>
      <c r="Q537" s="36" t="str">
        <f aca="false">IF(N537="","",_xlfn.IFNA(VLOOKUP(N537,Lotti!C$7:D$1000,2,0),1))</f>
        <v/>
      </c>
      <c r="S537" s="36" t="str">
        <f aca="false">IF(N537="","",IF(OR(AND(E537="",LEN(TRIM(D537))&lt;&gt;11,LEN(TRIM(D537))&lt;&gt;16),AND(D537="",E537=""),AND(D537&lt;&gt;"",E537&lt;&gt;"")),1,""))</f>
        <v/>
      </c>
      <c r="U537" s="36" t="str">
        <f aca="false">IF(N537="","",IF(C537="",1,""))</f>
        <v/>
      </c>
      <c r="V537" s="36" t="str">
        <f aca="false">IF(N537="","",_xlfn.IFNA(VLOOKUP(F537,TabelleFisse!$B$33:$C$34,2,0),1))</f>
        <v/>
      </c>
      <c r="W537" s="36" t="str">
        <f aca="false">IF(N537="","",_xlfn.IFNA(IF(VLOOKUP(CONCATENATE(N537," SI"),AC$10:AC$1203,1,0)=CONCATENATE(N537," SI"),"",1),1))</f>
        <v/>
      </c>
      <c r="Y537" s="36" t="str">
        <f aca="false">IF(OR(N537="",G537=""),"",_xlfn.IFNA(VLOOKUP(H537,TabelleFisse!$B$25:$C$29,2,0),1))</f>
        <v/>
      </c>
      <c r="Z537" s="36" t="str">
        <f aca="false">IF(AND(G537="",H537&lt;&gt;""),1,"")</f>
        <v/>
      </c>
      <c r="AA537" s="36" t="str">
        <f aca="false">IF(N537="","",IF(COUNTIF(AD$10:AD$1203,AD537)=1,1,""))</f>
        <v/>
      </c>
      <c r="AC537" s="37" t="str">
        <f aca="false">IF(N537="","",CONCATENATE(N537," ",F537))</f>
        <v/>
      </c>
      <c r="AD537" s="37" t="str">
        <f aca="false">IF(OR(N537="",CONCATENATE(G537,H537)=""),"",CONCATENATE(N537," ",G537))</f>
        <v/>
      </c>
      <c r="AE537" s="37" t="str">
        <f aca="false">IF(K537=1,CONCATENATE(N537," ",1),"")</f>
        <v/>
      </c>
    </row>
    <row r="538" customFormat="false" ht="32.25" hidden="false" customHeight="true" outlineLevel="0" collapsed="false">
      <c r="A538" s="21" t="str">
        <f aca="false">IF(J538="","",J538)</f>
        <v/>
      </c>
      <c r="B538" s="69"/>
      <c r="C538" s="44"/>
      <c r="D538" s="42"/>
      <c r="E538" s="42"/>
      <c r="F538" s="68"/>
      <c r="G538" s="42"/>
      <c r="H538" s="42"/>
      <c r="J538" s="20" t="str">
        <f aca="false">IF(AND(K538="",L538="",N538=""),"",IF(OR(K538=1,L538=1),"ERRORI / ANOMALIE","OK"))</f>
        <v/>
      </c>
      <c r="K538" s="20" t="str">
        <f aca="false">IF(N538="","",IF(SUM(Q538:AA538)&gt;0,1,""))</f>
        <v/>
      </c>
      <c r="L538" s="20" t="str">
        <f aca="false">IF(N538="","",IF(_xlfn.IFNA(VLOOKUP(CONCATENATE(N538," ",1),Lotti!AS$7:AT$601,2,0),1)=1,"",1))</f>
        <v/>
      </c>
      <c r="N538" s="36" t="str">
        <f aca="false">TRIM(B538)</f>
        <v/>
      </c>
      <c r="O538" s="36"/>
      <c r="P538" s="36" t="str">
        <f aca="false">IF(K538="","",1)</f>
        <v/>
      </c>
      <c r="Q538" s="36" t="str">
        <f aca="false">IF(N538="","",_xlfn.IFNA(VLOOKUP(N538,Lotti!C$7:D$1000,2,0),1))</f>
        <v/>
      </c>
      <c r="S538" s="36" t="str">
        <f aca="false">IF(N538="","",IF(OR(AND(E538="",LEN(TRIM(D538))&lt;&gt;11,LEN(TRIM(D538))&lt;&gt;16),AND(D538="",E538=""),AND(D538&lt;&gt;"",E538&lt;&gt;"")),1,""))</f>
        <v/>
      </c>
      <c r="U538" s="36" t="str">
        <f aca="false">IF(N538="","",IF(C538="",1,""))</f>
        <v/>
      </c>
      <c r="V538" s="36" t="str">
        <f aca="false">IF(N538="","",_xlfn.IFNA(VLOOKUP(F538,TabelleFisse!$B$33:$C$34,2,0),1))</f>
        <v/>
      </c>
      <c r="W538" s="36" t="str">
        <f aca="false">IF(N538="","",_xlfn.IFNA(IF(VLOOKUP(CONCATENATE(N538," SI"),AC$10:AC$1203,1,0)=CONCATENATE(N538," SI"),"",1),1))</f>
        <v/>
      </c>
      <c r="Y538" s="36" t="str">
        <f aca="false">IF(OR(N538="",G538=""),"",_xlfn.IFNA(VLOOKUP(H538,TabelleFisse!$B$25:$C$29,2,0),1))</f>
        <v/>
      </c>
      <c r="Z538" s="36" t="str">
        <f aca="false">IF(AND(G538="",H538&lt;&gt;""),1,"")</f>
        <v/>
      </c>
      <c r="AA538" s="36" t="str">
        <f aca="false">IF(N538="","",IF(COUNTIF(AD$10:AD$1203,AD538)=1,1,""))</f>
        <v/>
      </c>
      <c r="AC538" s="37" t="str">
        <f aca="false">IF(N538="","",CONCATENATE(N538," ",F538))</f>
        <v/>
      </c>
      <c r="AD538" s="37" t="str">
        <f aca="false">IF(OR(N538="",CONCATENATE(G538,H538)=""),"",CONCATENATE(N538," ",G538))</f>
        <v/>
      </c>
      <c r="AE538" s="37" t="str">
        <f aca="false">IF(K538=1,CONCATENATE(N538," ",1),"")</f>
        <v/>
      </c>
    </row>
    <row r="539" customFormat="false" ht="32.25" hidden="false" customHeight="true" outlineLevel="0" collapsed="false">
      <c r="A539" s="21" t="str">
        <f aca="false">IF(J539="","",J539)</f>
        <v/>
      </c>
      <c r="B539" s="69"/>
      <c r="C539" s="44"/>
      <c r="D539" s="42"/>
      <c r="E539" s="42"/>
      <c r="F539" s="68"/>
      <c r="G539" s="42"/>
      <c r="H539" s="42"/>
      <c r="J539" s="20" t="str">
        <f aca="false">IF(AND(K539="",L539="",N539=""),"",IF(OR(K539=1,L539=1),"ERRORI / ANOMALIE","OK"))</f>
        <v/>
      </c>
      <c r="K539" s="20" t="str">
        <f aca="false">IF(N539="","",IF(SUM(Q539:AA539)&gt;0,1,""))</f>
        <v/>
      </c>
      <c r="L539" s="20" t="str">
        <f aca="false">IF(N539="","",IF(_xlfn.IFNA(VLOOKUP(CONCATENATE(N539," ",1),Lotti!AS$7:AT$601,2,0),1)=1,"",1))</f>
        <v/>
      </c>
      <c r="N539" s="36" t="str">
        <f aca="false">TRIM(B539)</f>
        <v/>
      </c>
      <c r="O539" s="36"/>
      <c r="P539" s="36" t="str">
        <f aca="false">IF(K539="","",1)</f>
        <v/>
      </c>
      <c r="Q539" s="36" t="str">
        <f aca="false">IF(N539="","",_xlfn.IFNA(VLOOKUP(N539,Lotti!C$7:D$1000,2,0),1))</f>
        <v/>
      </c>
      <c r="S539" s="36" t="str">
        <f aca="false">IF(N539="","",IF(OR(AND(E539="",LEN(TRIM(D539))&lt;&gt;11,LEN(TRIM(D539))&lt;&gt;16),AND(D539="",E539=""),AND(D539&lt;&gt;"",E539&lt;&gt;"")),1,""))</f>
        <v/>
      </c>
      <c r="U539" s="36" t="str">
        <f aca="false">IF(N539="","",IF(C539="",1,""))</f>
        <v/>
      </c>
      <c r="V539" s="36" t="str">
        <f aca="false">IF(N539="","",_xlfn.IFNA(VLOOKUP(F539,TabelleFisse!$B$33:$C$34,2,0),1))</f>
        <v/>
      </c>
      <c r="W539" s="36" t="str">
        <f aca="false">IF(N539="","",_xlfn.IFNA(IF(VLOOKUP(CONCATENATE(N539," SI"),AC$10:AC$1203,1,0)=CONCATENATE(N539," SI"),"",1),1))</f>
        <v/>
      </c>
      <c r="Y539" s="36" t="str">
        <f aca="false">IF(OR(N539="",G539=""),"",_xlfn.IFNA(VLOOKUP(H539,TabelleFisse!$B$25:$C$29,2,0),1))</f>
        <v/>
      </c>
      <c r="Z539" s="36" t="str">
        <f aca="false">IF(AND(G539="",H539&lt;&gt;""),1,"")</f>
        <v/>
      </c>
      <c r="AA539" s="36" t="str">
        <f aca="false">IF(N539="","",IF(COUNTIF(AD$10:AD$1203,AD539)=1,1,""))</f>
        <v/>
      </c>
      <c r="AC539" s="37" t="str">
        <f aca="false">IF(N539="","",CONCATENATE(N539," ",F539))</f>
        <v/>
      </c>
      <c r="AD539" s="37" t="str">
        <f aca="false">IF(OR(N539="",CONCATENATE(G539,H539)=""),"",CONCATENATE(N539," ",G539))</f>
        <v/>
      </c>
      <c r="AE539" s="37" t="str">
        <f aca="false">IF(K539=1,CONCATENATE(N539," ",1),"")</f>
        <v/>
      </c>
    </row>
    <row r="540" customFormat="false" ht="32.25" hidden="false" customHeight="true" outlineLevel="0" collapsed="false">
      <c r="A540" s="21" t="str">
        <f aca="false">IF(J540="","",J540)</f>
        <v/>
      </c>
      <c r="B540" s="69"/>
      <c r="C540" s="44"/>
      <c r="D540" s="42"/>
      <c r="E540" s="42"/>
      <c r="F540" s="68"/>
      <c r="G540" s="42"/>
      <c r="H540" s="42"/>
      <c r="J540" s="20" t="str">
        <f aca="false">IF(AND(K540="",L540="",N540=""),"",IF(OR(K540=1,L540=1),"ERRORI / ANOMALIE","OK"))</f>
        <v/>
      </c>
      <c r="K540" s="20" t="str">
        <f aca="false">IF(N540="","",IF(SUM(Q540:AA540)&gt;0,1,""))</f>
        <v/>
      </c>
      <c r="L540" s="20" t="str">
        <f aca="false">IF(N540="","",IF(_xlfn.IFNA(VLOOKUP(CONCATENATE(N540," ",1),Lotti!AS$7:AT$601,2,0),1)=1,"",1))</f>
        <v/>
      </c>
      <c r="N540" s="36" t="str">
        <f aca="false">TRIM(B540)</f>
        <v/>
      </c>
      <c r="O540" s="36"/>
      <c r="P540" s="36" t="str">
        <f aca="false">IF(K540="","",1)</f>
        <v/>
      </c>
      <c r="Q540" s="36" t="str">
        <f aca="false">IF(N540="","",_xlfn.IFNA(VLOOKUP(N540,Lotti!C$7:D$1000,2,0),1))</f>
        <v/>
      </c>
      <c r="S540" s="36" t="str">
        <f aca="false">IF(N540="","",IF(OR(AND(E540="",LEN(TRIM(D540))&lt;&gt;11,LEN(TRIM(D540))&lt;&gt;16),AND(D540="",E540=""),AND(D540&lt;&gt;"",E540&lt;&gt;"")),1,""))</f>
        <v/>
      </c>
      <c r="U540" s="36" t="str">
        <f aca="false">IF(N540="","",IF(C540="",1,""))</f>
        <v/>
      </c>
      <c r="V540" s="36" t="str">
        <f aca="false">IF(N540="","",_xlfn.IFNA(VLOOKUP(F540,TabelleFisse!$B$33:$C$34,2,0),1))</f>
        <v/>
      </c>
      <c r="W540" s="36" t="str">
        <f aca="false">IF(N540="","",_xlfn.IFNA(IF(VLOOKUP(CONCATENATE(N540," SI"),AC$10:AC$1203,1,0)=CONCATENATE(N540," SI"),"",1),1))</f>
        <v/>
      </c>
      <c r="Y540" s="36" t="str">
        <f aca="false">IF(OR(N540="",G540=""),"",_xlfn.IFNA(VLOOKUP(H540,TabelleFisse!$B$25:$C$29,2,0),1))</f>
        <v/>
      </c>
      <c r="Z540" s="36" t="str">
        <f aca="false">IF(AND(G540="",H540&lt;&gt;""),1,"")</f>
        <v/>
      </c>
      <c r="AA540" s="36" t="str">
        <f aca="false">IF(N540="","",IF(COUNTIF(AD$10:AD$1203,AD540)=1,1,""))</f>
        <v/>
      </c>
      <c r="AC540" s="37" t="str">
        <f aca="false">IF(N540="","",CONCATENATE(N540," ",F540))</f>
        <v/>
      </c>
      <c r="AD540" s="37" t="str">
        <f aca="false">IF(OR(N540="",CONCATENATE(G540,H540)=""),"",CONCATENATE(N540," ",G540))</f>
        <v/>
      </c>
      <c r="AE540" s="37" t="str">
        <f aca="false">IF(K540=1,CONCATENATE(N540," ",1),"")</f>
        <v/>
      </c>
    </row>
    <row r="541" customFormat="false" ht="32.25" hidden="false" customHeight="true" outlineLevel="0" collapsed="false">
      <c r="A541" s="21" t="str">
        <f aca="false">IF(J541="","",J541)</f>
        <v/>
      </c>
      <c r="B541" s="69"/>
      <c r="C541" s="44"/>
      <c r="D541" s="42"/>
      <c r="E541" s="42"/>
      <c r="F541" s="68"/>
      <c r="G541" s="42"/>
      <c r="H541" s="42"/>
      <c r="J541" s="20" t="str">
        <f aca="false">IF(AND(K541="",L541="",N541=""),"",IF(OR(K541=1,L541=1),"ERRORI / ANOMALIE","OK"))</f>
        <v/>
      </c>
      <c r="K541" s="20" t="str">
        <f aca="false">IF(N541="","",IF(SUM(Q541:AA541)&gt;0,1,""))</f>
        <v/>
      </c>
      <c r="L541" s="20" t="str">
        <f aca="false">IF(N541="","",IF(_xlfn.IFNA(VLOOKUP(CONCATENATE(N541," ",1),Lotti!AS$7:AT$601,2,0),1)=1,"",1))</f>
        <v/>
      </c>
      <c r="N541" s="36" t="str">
        <f aca="false">TRIM(B541)</f>
        <v/>
      </c>
      <c r="O541" s="36"/>
      <c r="P541" s="36" t="str">
        <f aca="false">IF(K541="","",1)</f>
        <v/>
      </c>
      <c r="Q541" s="36" t="str">
        <f aca="false">IF(N541="","",_xlfn.IFNA(VLOOKUP(N541,Lotti!C$7:D$1000,2,0),1))</f>
        <v/>
      </c>
      <c r="S541" s="36" t="str">
        <f aca="false">IF(N541="","",IF(OR(AND(E541="",LEN(TRIM(D541))&lt;&gt;11,LEN(TRIM(D541))&lt;&gt;16),AND(D541="",E541=""),AND(D541&lt;&gt;"",E541&lt;&gt;"")),1,""))</f>
        <v/>
      </c>
      <c r="U541" s="36" t="str">
        <f aca="false">IF(N541="","",IF(C541="",1,""))</f>
        <v/>
      </c>
      <c r="V541" s="36" t="str">
        <f aca="false">IF(N541="","",_xlfn.IFNA(VLOOKUP(F541,TabelleFisse!$B$33:$C$34,2,0),1))</f>
        <v/>
      </c>
      <c r="W541" s="36" t="str">
        <f aca="false">IF(N541="","",_xlfn.IFNA(IF(VLOOKUP(CONCATENATE(N541," SI"),AC$10:AC$1203,1,0)=CONCATENATE(N541," SI"),"",1),1))</f>
        <v/>
      </c>
      <c r="Y541" s="36" t="str">
        <f aca="false">IF(OR(N541="",G541=""),"",_xlfn.IFNA(VLOOKUP(H541,TabelleFisse!$B$25:$C$29,2,0),1))</f>
        <v/>
      </c>
      <c r="Z541" s="36" t="str">
        <f aca="false">IF(AND(G541="",H541&lt;&gt;""),1,"")</f>
        <v/>
      </c>
      <c r="AA541" s="36" t="str">
        <f aca="false">IF(N541="","",IF(COUNTIF(AD$10:AD$1203,AD541)=1,1,""))</f>
        <v/>
      </c>
      <c r="AC541" s="37" t="str">
        <f aca="false">IF(N541="","",CONCATENATE(N541," ",F541))</f>
        <v/>
      </c>
      <c r="AD541" s="37" t="str">
        <f aca="false">IF(OR(N541="",CONCATENATE(G541,H541)=""),"",CONCATENATE(N541," ",G541))</f>
        <v/>
      </c>
      <c r="AE541" s="37" t="str">
        <f aca="false">IF(K541=1,CONCATENATE(N541," ",1),"")</f>
        <v/>
      </c>
    </row>
    <row r="542" customFormat="false" ht="32.25" hidden="false" customHeight="true" outlineLevel="0" collapsed="false">
      <c r="A542" s="21" t="str">
        <f aca="false">IF(J542="","",J542)</f>
        <v/>
      </c>
      <c r="B542" s="69"/>
      <c r="C542" s="44"/>
      <c r="D542" s="42"/>
      <c r="E542" s="42"/>
      <c r="F542" s="68"/>
      <c r="G542" s="42"/>
      <c r="H542" s="42"/>
      <c r="J542" s="20" t="str">
        <f aca="false">IF(AND(K542="",L542="",N542=""),"",IF(OR(K542=1,L542=1),"ERRORI / ANOMALIE","OK"))</f>
        <v/>
      </c>
      <c r="K542" s="20" t="str">
        <f aca="false">IF(N542="","",IF(SUM(Q542:AA542)&gt;0,1,""))</f>
        <v/>
      </c>
      <c r="L542" s="20" t="str">
        <f aca="false">IF(N542="","",IF(_xlfn.IFNA(VLOOKUP(CONCATENATE(N542," ",1),Lotti!AS$7:AT$601,2,0),1)=1,"",1))</f>
        <v/>
      </c>
      <c r="N542" s="36" t="str">
        <f aca="false">TRIM(B542)</f>
        <v/>
      </c>
      <c r="O542" s="36"/>
      <c r="P542" s="36" t="str">
        <f aca="false">IF(K542="","",1)</f>
        <v/>
      </c>
      <c r="Q542" s="36" t="str">
        <f aca="false">IF(N542="","",_xlfn.IFNA(VLOOKUP(N542,Lotti!C$7:D$1000,2,0),1))</f>
        <v/>
      </c>
      <c r="S542" s="36" t="str">
        <f aca="false">IF(N542="","",IF(OR(AND(E542="",LEN(TRIM(D542))&lt;&gt;11,LEN(TRIM(D542))&lt;&gt;16),AND(D542="",E542=""),AND(D542&lt;&gt;"",E542&lt;&gt;"")),1,""))</f>
        <v/>
      </c>
      <c r="U542" s="36" t="str">
        <f aca="false">IF(N542="","",IF(C542="",1,""))</f>
        <v/>
      </c>
      <c r="V542" s="36" t="str">
        <f aca="false">IF(N542="","",_xlfn.IFNA(VLOOKUP(F542,TabelleFisse!$B$33:$C$34,2,0),1))</f>
        <v/>
      </c>
      <c r="W542" s="36" t="str">
        <f aca="false">IF(N542="","",_xlfn.IFNA(IF(VLOOKUP(CONCATENATE(N542," SI"),AC$10:AC$1203,1,0)=CONCATENATE(N542," SI"),"",1),1))</f>
        <v/>
      </c>
      <c r="Y542" s="36" t="str">
        <f aca="false">IF(OR(N542="",G542=""),"",_xlfn.IFNA(VLOOKUP(H542,TabelleFisse!$B$25:$C$29,2,0),1))</f>
        <v/>
      </c>
      <c r="Z542" s="36" t="str">
        <f aca="false">IF(AND(G542="",H542&lt;&gt;""),1,"")</f>
        <v/>
      </c>
      <c r="AA542" s="36" t="str">
        <f aca="false">IF(N542="","",IF(COUNTIF(AD$10:AD$1203,AD542)=1,1,""))</f>
        <v/>
      </c>
      <c r="AC542" s="37" t="str">
        <f aca="false">IF(N542="","",CONCATENATE(N542," ",F542))</f>
        <v/>
      </c>
      <c r="AD542" s="37" t="str">
        <f aca="false">IF(OR(N542="",CONCATENATE(G542,H542)=""),"",CONCATENATE(N542," ",G542))</f>
        <v/>
      </c>
      <c r="AE542" s="37" t="str">
        <f aca="false">IF(K542=1,CONCATENATE(N542," ",1),"")</f>
        <v/>
      </c>
    </row>
    <row r="543" customFormat="false" ht="32.25" hidden="false" customHeight="true" outlineLevel="0" collapsed="false">
      <c r="A543" s="21" t="str">
        <f aca="false">IF(J543="","",J543)</f>
        <v/>
      </c>
      <c r="B543" s="69"/>
      <c r="C543" s="44"/>
      <c r="D543" s="42"/>
      <c r="E543" s="42"/>
      <c r="F543" s="68"/>
      <c r="G543" s="42"/>
      <c r="H543" s="42"/>
      <c r="J543" s="20" t="str">
        <f aca="false">IF(AND(K543="",L543="",N543=""),"",IF(OR(K543=1,L543=1),"ERRORI / ANOMALIE","OK"))</f>
        <v/>
      </c>
      <c r="K543" s="20" t="str">
        <f aca="false">IF(N543="","",IF(SUM(Q543:AA543)&gt;0,1,""))</f>
        <v/>
      </c>
      <c r="L543" s="20" t="str">
        <f aca="false">IF(N543="","",IF(_xlfn.IFNA(VLOOKUP(CONCATENATE(N543," ",1),Lotti!AS$7:AT$601,2,0),1)=1,"",1))</f>
        <v/>
      </c>
      <c r="N543" s="36" t="str">
        <f aca="false">TRIM(B543)</f>
        <v/>
      </c>
      <c r="O543" s="36"/>
      <c r="P543" s="36" t="str">
        <f aca="false">IF(K543="","",1)</f>
        <v/>
      </c>
      <c r="Q543" s="36" t="str">
        <f aca="false">IF(N543="","",_xlfn.IFNA(VLOOKUP(N543,Lotti!C$7:D$1000,2,0),1))</f>
        <v/>
      </c>
      <c r="S543" s="36" t="str">
        <f aca="false">IF(N543="","",IF(OR(AND(E543="",LEN(TRIM(D543))&lt;&gt;11,LEN(TRIM(D543))&lt;&gt;16),AND(D543="",E543=""),AND(D543&lt;&gt;"",E543&lt;&gt;"")),1,""))</f>
        <v/>
      </c>
      <c r="U543" s="36" t="str">
        <f aca="false">IF(N543="","",IF(C543="",1,""))</f>
        <v/>
      </c>
      <c r="V543" s="36" t="str">
        <f aca="false">IF(N543="","",_xlfn.IFNA(VLOOKUP(F543,TabelleFisse!$B$33:$C$34,2,0),1))</f>
        <v/>
      </c>
      <c r="W543" s="36" t="str">
        <f aca="false">IF(N543="","",_xlfn.IFNA(IF(VLOOKUP(CONCATENATE(N543," SI"),AC$10:AC$1203,1,0)=CONCATENATE(N543," SI"),"",1),1))</f>
        <v/>
      </c>
      <c r="Y543" s="36" t="str">
        <f aca="false">IF(OR(N543="",G543=""),"",_xlfn.IFNA(VLOOKUP(H543,TabelleFisse!$B$25:$C$29,2,0),1))</f>
        <v/>
      </c>
      <c r="Z543" s="36" t="str">
        <f aca="false">IF(AND(G543="",H543&lt;&gt;""),1,"")</f>
        <v/>
      </c>
      <c r="AA543" s="36" t="str">
        <f aca="false">IF(N543="","",IF(COUNTIF(AD$10:AD$1203,AD543)=1,1,""))</f>
        <v/>
      </c>
      <c r="AC543" s="37" t="str">
        <f aca="false">IF(N543="","",CONCATENATE(N543," ",F543))</f>
        <v/>
      </c>
      <c r="AD543" s="37" t="str">
        <f aca="false">IF(OR(N543="",CONCATENATE(G543,H543)=""),"",CONCATENATE(N543," ",G543))</f>
        <v/>
      </c>
      <c r="AE543" s="37" t="str">
        <f aca="false">IF(K543=1,CONCATENATE(N543," ",1),"")</f>
        <v/>
      </c>
    </row>
    <row r="544" customFormat="false" ht="32.25" hidden="false" customHeight="true" outlineLevel="0" collapsed="false">
      <c r="A544" s="21" t="str">
        <f aca="false">IF(J544="","",J544)</f>
        <v/>
      </c>
      <c r="B544" s="69"/>
      <c r="C544" s="44"/>
      <c r="D544" s="42"/>
      <c r="E544" s="42"/>
      <c r="F544" s="68"/>
      <c r="G544" s="42"/>
      <c r="H544" s="42"/>
      <c r="J544" s="20" t="str">
        <f aca="false">IF(AND(K544="",L544="",N544=""),"",IF(OR(K544=1,L544=1),"ERRORI / ANOMALIE","OK"))</f>
        <v/>
      </c>
      <c r="K544" s="20" t="str">
        <f aca="false">IF(N544="","",IF(SUM(Q544:AA544)&gt;0,1,""))</f>
        <v/>
      </c>
      <c r="L544" s="20" t="str">
        <f aca="false">IF(N544="","",IF(_xlfn.IFNA(VLOOKUP(CONCATENATE(N544," ",1),Lotti!AS$7:AT$601,2,0),1)=1,"",1))</f>
        <v/>
      </c>
      <c r="N544" s="36" t="str">
        <f aca="false">TRIM(B544)</f>
        <v/>
      </c>
      <c r="O544" s="36"/>
      <c r="P544" s="36" t="str">
        <f aca="false">IF(K544="","",1)</f>
        <v/>
      </c>
      <c r="Q544" s="36" t="str">
        <f aca="false">IF(N544="","",_xlfn.IFNA(VLOOKUP(N544,Lotti!C$7:D$1000,2,0),1))</f>
        <v/>
      </c>
      <c r="S544" s="36" t="str">
        <f aca="false">IF(N544="","",IF(OR(AND(E544="",LEN(TRIM(D544))&lt;&gt;11,LEN(TRIM(D544))&lt;&gt;16),AND(D544="",E544=""),AND(D544&lt;&gt;"",E544&lt;&gt;"")),1,""))</f>
        <v/>
      </c>
      <c r="U544" s="36" t="str">
        <f aca="false">IF(N544="","",IF(C544="",1,""))</f>
        <v/>
      </c>
      <c r="V544" s="36" t="str">
        <f aca="false">IF(N544="","",_xlfn.IFNA(VLOOKUP(F544,TabelleFisse!$B$33:$C$34,2,0),1))</f>
        <v/>
      </c>
      <c r="W544" s="36" t="str">
        <f aca="false">IF(N544="","",_xlfn.IFNA(IF(VLOOKUP(CONCATENATE(N544," SI"),AC$10:AC$1203,1,0)=CONCATENATE(N544," SI"),"",1),1))</f>
        <v/>
      </c>
      <c r="Y544" s="36" t="str">
        <f aca="false">IF(OR(N544="",G544=""),"",_xlfn.IFNA(VLOOKUP(H544,TabelleFisse!$B$25:$C$29,2,0),1))</f>
        <v/>
      </c>
      <c r="Z544" s="36" t="str">
        <f aca="false">IF(AND(G544="",H544&lt;&gt;""),1,"")</f>
        <v/>
      </c>
      <c r="AA544" s="36" t="str">
        <f aca="false">IF(N544="","",IF(COUNTIF(AD$10:AD$1203,AD544)=1,1,""))</f>
        <v/>
      </c>
      <c r="AC544" s="37" t="str">
        <f aca="false">IF(N544="","",CONCATENATE(N544," ",F544))</f>
        <v/>
      </c>
      <c r="AD544" s="37" t="str">
        <f aca="false">IF(OR(N544="",CONCATENATE(G544,H544)=""),"",CONCATENATE(N544," ",G544))</f>
        <v/>
      </c>
      <c r="AE544" s="37" t="str">
        <f aca="false">IF(K544=1,CONCATENATE(N544," ",1),"")</f>
        <v/>
      </c>
    </row>
    <row r="545" customFormat="false" ht="32.25" hidden="false" customHeight="true" outlineLevel="0" collapsed="false">
      <c r="A545" s="21" t="str">
        <f aca="false">IF(J545="","",J545)</f>
        <v/>
      </c>
      <c r="B545" s="69"/>
      <c r="C545" s="44"/>
      <c r="D545" s="42"/>
      <c r="E545" s="42"/>
      <c r="F545" s="68"/>
      <c r="G545" s="42"/>
      <c r="H545" s="42"/>
      <c r="J545" s="20" t="str">
        <f aca="false">IF(AND(K545="",L545="",N545=""),"",IF(OR(K545=1,L545=1),"ERRORI / ANOMALIE","OK"))</f>
        <v/>
      </c>
      <c r="K545" s="20" t="str">
        <f aca="false">IF(N545="","",IF(SUM(Q545:AA545)&gt;0,1,""))</f>
        <v/>
      </c>
      <c r="L545" s="20" t="str">
        <f aca="false">IF(N545="","",IF(_xlfn.IFNA(VLOOKUP(CONCATENATE(N545," ",1),Lotti!AS$7:AT$601,2,0),1)=1,"",1))</f>
        <v/>
      </c>
      <c r="N545" s="36" t="str">
        <f aca="false">TRIM(B545)</f>
        <v/>
      </c>
      <c r="O545" s="36"/>
      <c r="P545" s="36" t="str">
        <f aca="false">IF(K545="","",1)</f>
        <v/>
      </c>
      <c r="Q545" s="36" t="str">
        <f aca="false">IF(N545="","",_xlfn.IFNA(VLOOKUP(N545,Lotti!C$7:D$1000,2,0),1))</f>
        <v/>
      </c>
      <c r="S545" s="36" t="str">
        <f aca="false">IF(N545="","",IF(OR(AND(E545="",LEN(TRIM(D545))&lt;&gt;11,LEN(TRIM(D545))&lt;&gt;16),AND(D545="",E545=""),AND(D545&lt;&gt;"",E545&lt;&gt;"")),1,""))</f>
        <v/>
      </c>
      <c r="U545" s="36" t="str">
        <f aca="false">IF(N545="","",IF(C545="",1,""))</f>
        <v/>
      </c>
      <c r="V545" s="36" t="str">
        <f aca="false">IF(N545="","",_xlfn.IFNA(VLOOKUP(F545,TabelleFisse!$B$33:$C$34,2,0),1))</f>
        <v/>
      </c>
      <c r="W545" s="36" t="str">
        <f aca="false">IF(N545="","",_xlfn.IFNA(IF(VLOOKUP(CONCATENATE(N545," SI"),AC$10:AC$1203,1,0)=CONCATENATE(N545," SI"),"",1),1))</f>
        <v/>
      </c>
      <c r="Y545" s="36" t="str">
        <f aca="false">IF(OR(N545="",G545=""),"",_xlfn.IFNA(VLOOKUP(H545,TabelleFisse!$B$25:$C$29,2,0),1))</f>
        <v/>
      </c>
      <c r="Z545" s="36" t="str">
        <f aca="false">IF(AND(G545="",H545&lt;&gt;""),1,"")</f>
        <v/>
      </c>
      <c r="AA545" s="36" t="str">
        <f aca="false">IF(N545="","",IF(COUNTIF(AD$10:AD$1203,AD545)=1,1,""))</f>
        <v/>
      </c>
      <c r="AC545" s="37" t="str">
        <f aca="false">IF(N545="","",CONCATENATE(N545," ",F545))</f>
        <v/>
      </c>
      <c r="AD545" s="37" t="str">
        <f aca="false">IF(OR(N545="",CONCATENATE(G545,H545)=""),"",CONCATENATE(N545," ",G545))</f>
        <v/>
      </c>
      <c r="AE545" s="37" t="str">
        <f aca="false">IF(K545=1,CONCATENATE(N545," ",1),"")</f>
        <v/>
      </c>
    </row>
    <row r="546" customFormat="false" ht="32.25" hidden="false" customHeight="true" outlineLevel="0" collapsed="false">
      <c r="A546" s="21" t="str">
        <f aca="false">IF(J546="","",J546)</f>
        <v/>
      </c>
      <c r="B546" s="69"/>
      <c r="C546" s="44"/>
      <c r="D546" s="42"/>
      <c r="E546" s="42"/>
      <c r="F546" s="68"/>
      <c r="G546" s="42"/>
      <c r="H546" s="42"/>
      <c r="J546" s="20" t="str">
        <f aca="false">IF(AND(K546="",L546="",N546=""),"",IF(OR(K546=1,L546=1),"ERRORI / ANOMALIE","OK"))</f>
        <v/>
      </c>
      <c r="K546" s="20" t="str">
        <f aca="false">IF(N546="","",IF(SUM(Q546:AA546)&gt;0,1,""))</f>
        <v/>
      </c>
      <c r="L546" s="20" t="str">
        <f aca="false">IF(N546="","",IF(_xlfn.IFNA(VLOOKUP(CONCATENATE(N546," ",1),Lotti!AS$7:AT$601,2,0),1)=1,"",1))</f>
        <v/>
      </c>
      <c r="N546" s="36" t="str">
        <f aca="false">TRIM(B546)</f>
        <v/>
      </c>
      <c r="O546" s="36"/>
      <c r="P546" s="36" t="str">
        <f aca="false">IF(K546="","",1)</f>
        <v/>
      </c>
      <c r="Q546" s="36" t="str">
        <f aca="false">IF(N546="","",_xlfn.IFNA(VLOOKUP(N546,Lotti!C$7:D$1000,2,0),1))</f>
        <v/>
      </c>
      <c r="S546" s="36" t="str">
        <f aca="false">IF(N546="","",IF(OR(AND(E546="",LEN(TRIM(D546))&lt;&gt;11,LEN(TRIM(D546))&lt;&gt;16),AND(D546="",E546=""),AND(D546&lt;&gt;"",E546&lt;&gt;"")),1,""))</f>
        <v/>
      </c>
      <c r="U546" s="36" t="str">
        <f aca="false">IF(N546="","",IF(C546="",1,""))</f>
        <v/>
      </c>
      <c r="V546" s="36" t="str">
        <f aca="false">IF(N546="","",_xlfn.IFNA(VLOOKUP(F546,TabelleFisse!$B$33:$C$34,2,0),1))</f>
        <v/>
      </c>
      <c r="W546" s="36" t="str">
        <f aca="false">IF(N546="","",_xlfn.IFNA(IF(VLOOKUP(CONCATENATE(N546," SI"),AC$10:AC$1203,1,0)=CONCATENATE(N546," SI"),"",1),1))</f>
        <v/>
      </c>
      <c r="Y546" s="36" t="str">
        <f aca="false">IF(OR(N546="",G546=""),"",_xlfn.IFNA(VLOOKUP(H546,TabelleFisse!$B$25:$C$29,2,0),1))</f>
        <v/>
      </c>
      <c r="Z546" s="36" t="str">
        <f aca="false">IF(AND(G546="",H546&lt;&gt;""),1,"")</f>
        <v/>
      </c>
      <c r="AA546" s="36" t="str">
        <f aca="false">IF(N546="","",IF(COUNTIF(AD$10:AD$1203,AD546)=1,1,""))</f>
        <v/>
      </c>
      <c r="AC546" s="37" t="str">
        <f aca="false">IF(N546="","",CONCATENATE(N546," ",F546))</f>
        <v/>
      </c>
      <c r="AD546" s="37" t="str">
        <f aca="false">IF(OR(N546="",CONCATENATE(G546,H546)=""),"",CONCATENATE(N546," ",G546))</f>
        <v/>
      </c>
      <c r="AE546" s="37" t="str">
        <f aca="false">IF(K546=1,CONCATENATE(N546," ",1),"")</f>
        <v/>
      </c>
    </row>
    <row r="547" customFormat="false" ht="32.25" hidden="false" customHeight="true" outlineLevel="0" collapsed="false">
      <c r="A547" s="21" t="str">
        <f aca="false">IF(J547="","",J547)</f>
        <v/>
      </c>
      <c r="B547" s="69"/>
      <c r="C547" s="44"/>
      <c r="D547" s="42"/>
      <c r="E547" s="42"/>
      <c r="F547" s="68"/>
      <c r="G547" s="42"/>
      <c r="H547" s="42"/>
      <c r="J547" s="20" t="str">
        <f aca="false">IF(AND(K547="",L547="",N547=""),"",IF(OR(K547=1,L547=1),"ERRORI / ANOMALIE","OK"))</f>
        <v/>
      </c>
      <c r="K547" s="20" t="str">
        <f aca="false">IF(N547="","",IF(SUM(Q547:AA547)&gt;0,1,""))</f>
        <v/>
      </c>
      <c r="L547" s="20" t="str">
        <f aca="false">IF(N547="","",IF(_xlfn.IFNA(VLOOKUP(CONCATENATE(N547," ",1),Lotti!AS$7:AT$601,2,0),1)=1,"",1))</f>
        <v/>
      </c>
      <c r="N547" s="36" t="str">
        <f aca="false">TRIM(B547)</f>
        <v/>
      </c>
      <c r="O547" s="36"/>
      <c r="P547" s="36" t="str">
        <f aca="false">IF(K547="","",1)</f>
        <v/>
      </c>
      <c r="Q547" s="36" t="str">
        <f aca="false">IF(N547="","",_xlfn.IFNA(VLOOKUP(N547,Lotti!C$7:D$1000,2,0),1))</f>
        <v/>
      </c>
      <c r="S547" s="36" t="str">
        <f aca="false">IF(N547="","",IF(OR(AND(E547="",LEN(TRIM(D547))&lt;&gt;11,LEN(TRIM(D547))&lt;&gt;16),AND(D547="",E547=""),AND(D547&lt;&gt;"",E547&lt;&gt;"")),1,""))</f>
        <v/>
      </c>
      <c r="U547" s="36" t="str">
        <f aca="false">IF(N547="","",IF(C547="",1,""))</f>
        <v/>
      </c>
      <c r="V547" s="36" t="str">
        <f aca="false">IF(N547="","",_xlfn.IFNA(VLOOKUP(F547,TabelleFisse!$B$33:$C$34,2,0),1))</f>
        <v/>
      </c>
      <c r="W547" s="36" t="str">
        <f aca="false">IF(N547="","",_xlfn.IFNA(IF(VLOOKUP(CONCATENATE(N547," SI"),AC$10:AC$1203,1,0)=CONCATENATE(N547," SI"),"",1),1))</f>
        <v/>
      </c>
      <c r="Y547" s="36" t="str">
        <f aca="false">IF(OR(N547="",G547=""),"",_xlfn.IFNA(VLOOKUP(H547,TabelleFisse!$B$25:$C$29,2,0),1))</f>
        <v/>
      </c>
      <c r="Z547" s="36" t="str">
        <f aca="false">IF(AND(G547="",H547&lt;&gt;""),1,"")</f>
        <v/>
      </c>
      <c r="AA547" s="36" t="str">
        <f aca="false">IF(N547="","",IF(COUNTIF(AD$10:AD$1203,AD547)=1,1,""))</f>
        <v/>
      </c>
      <c r="AC547" s="37" t="str">
        <f aca="false">IF(N547="","",CONCATENATE(N547," ",F547))</f>
        <v/>
      </c>
      <c r="AD547" s="37" t="str">
        <f aca="false">IF(OR(N547="",CONCATENATE(G547,H547)=""),"",CONCATENATE(N547," ",G547))</f>
        <v/>
      </c>
      <c r="AE547" s="37" t="str">
        <f aca="false">IF(K547=1,CONCATENATE(N547," ",1),"")</f>
        <v/>
      </c>
    </row>
    <row r="548" customFormat="false" ht="32.25" hidden="false" customHeight="true" outlineLevel="0" collapsed="false">
      <c r="A548" s="21" t="str">
        <f aca="false">IF(J548="","",J548)</f>
        <v/>
      </c>
      <c r="B548" s="69"/>
      <c r="C548" s="44"/>
      <c r="D548" s="42"/>
      <c r="E548" s="42"/>
      <c r="F548" s="68"/>
      <c r="G548" s="42"/>
      <c r="H548" s="42"/>
      <c r="J548" s="20" t="str">
        <f aca="false">IF(AND(K548="",L548="",N548=""),"",IF(OR(K548=1,L548=1),"ERRORI / ANOMALIE","OK"))</f>
        <v/>
      </c>
      <c r="K548" s="20" t="str">
        <f aca="false">IF(N548="","",IF(SUM(Q548:AA548)&gt;0,1,""))</f>
        <v/>
      </c>
      <c r="L548" s="20" t="str">
        <f aca="false">IF(N548="","",IF(_xlfn.IFNA(VLOOKUP(CONCATENATE(N548," ",1),Lotti!AS$7:AT$601,2,0),1)=1,"",1))</f>
        <v/>
      </c>
      <c r="N548" s="36" t="str">
        <f aca="false">TRIM(B548)</f>
        <v/>
      </c>
      <c r="O548" s="36"/>
      <c r="P548" s="36" t="str">
        <f aca="false">IF(K548="","",1)</f>
        <v/>
      </c>
      <c r="Q548" s="36" t="str">
        <f aca="false">IF(N548="","",_xlfn.IFNA(VLOOKUP(N548,Lotti!C$7:D$1000,2,0),1))</f>
        <v/>
      </c>
      <c r="S548" s="36" t="str">
        <f aca="false">IF(N548="","",IF(OR(AND(E548="",LEN(TRIM(D548))&lt;&gt;11,LEN(TRIM(D548))&lt;&gt;16),AND(D548="",E548=""),AND(D548&lt;&gt;"",E548&lt;&gt;"")),1,""))</f>
        <v/>
      </c>
      <c r="U548" s="36" t="str">
        <f aca="false">IF(N548="","",IF(C548="",1,""))</f>
        <v/>
      </c>
      <c r="V548" s="36" t="str">
        <f aca="false">IF(N548="","",_xlfn.IFNA(VLOOKUP(F548,TabelleFisse!$B$33:$C$34,2,0),1))</f>
        <v/>
      </c>
      <c r="W548" s="36" t="str">
        <f aca="false">IF(N548="","",_xlfn.IFNA(IF(VLOOKUP(CONCATENATE(N548," SI"),AC$10:AC$1203,1,0)=CONCATENATE(N548," SI"),"",1),1))</f>
        <v/>
      </c>
      <c r="Y548" s="36" t="str">
        <f aca="false">IF(OR(N548="",G548=""),"",_xlfn.IFNA(VLOOKUP(H548,TabelleFisse!$B$25:$C$29,2,0),1))</f>
        <v/>
      </c>
      <c r="Z548" s="36" t="str">
        <f aca="false">IF(AND(G548="",H548&lt;&gt;""),1,"")</f>
        <v/>
      </c>
      <c r="AA548" s="36" t="str">
        <f aca="false">IF(N548="","",IF(COUNTIF(AD$10:AD$1203,AD548)=1,1,""))</f>
        <v/>
      </c>
      <c r="AC548" s="37" t="str">
        <f aca="false">IF(N548="","",CONCATENATE(N548," ",F548))</f>
        <v/>
      </c>
      <c r="AD548" s="37" t="str">
        <f aca="false">IF(OR(N548="",CONCATENATE(G548,H548)=""),"",CONCATENATE(N548," ",G548))</f>
        <v/>
      </c>
      <c r="AE548" s="37" t="str">
        <f aca="false">IF(K548=1,CONCATENATE(N548," ",1),"")</f>
        <v/>
      </c>
    </row>
    <row r="549" customFormat="false" ht="32.25" hidden="false" customHeight="true" outlineLevel="0" collapsed="false">
      <c r="A549" s="21" t="str">
        <f aca="false">IF(J549="","",J549)</f>
        <v/>
      </c>
      <c r="B549" s="69"/>
      <c r="C549" s="44"/>
      <c r="D549" s="42"/>
      <c r="E549" s="42"/>
      <c r="F549" s="68"/>
      <c r="G549" s="42"/>
      <c r="H549" s="42"/>
      <c r="J549" s="20" t="str">
        <f aca="false">IF(AND(K549="",L549="",N549=""),"",IF(OR(K549=1,L549=1),"ERRORI / ANOMALIE","OK"))</f>
        <v/>
      </c>
      <c r="K549" s="20" t="str">
        <f aca="false">IF(N549="","",IF(SUM(Q549:AA549)&gt;0,1,""))</f>
        <v/>
      </c>
      <c r="L549" s="20" t="str">
        <f aca="false">IF(N549="","",IF(_xlfn.IFNA(VLOOKUP(CONCATENATE(N549," ",1),Lotti!AS$7:AT$601,2,0),1)=1,"",1))</f>
        <v/>
      </c>
      <c r="N549" s="36" t="str">
        <f aca="false">TRIM(B549)</f>
        <v/>
      </c>
      <c r="O549" s="36"/>
      <c r="P549" s="36" t="str">
        <f aca="false">IF(K549="","",1)</f>
        <v/>
      </c>
      <c r="Q549" s="36" t="str">
        <f aca="false">IF(N549="","",_xlfn.IFNA(VLOOKUP(N549,Lotti!C$7:D$1000,2,0),1))</f>
        <v/>
      </c>
      <c r="S549" s="36" t="str">
        <f aca="false">IF(N549="","",IF(OR(AND(E549="",LEN(TRIM(D549))&lt;&gt;11,LEN(TRIM(D549))&lt;&gt;16),AND(D549="",E549=""),AND(D549&lt;&gt;"",E549&lt;&gt;"")),1,""))</f>
        <v/>
      </c>
      <c r="U549" s="36" t="str">
        <f aca="false">IF(N549="","",IF(C549="",1,""))</f>
        <v/>
      </c>
      <c r="V549" s="36" t="str">
        <f aca="false">IF(N549="","",_xlfn.IFNA(VLOOKUP(F549,TabelleFisse!$B$33:$C$34,2,0),1))</f>
        <v/>
      </c>
      <c r="W549" s="36" t="str">
        <f aca="false">IF(N549="","",_xlfn.IFNA(IF(VLOOKUP(CONCATENATE(N549," SI"),AC$10:AC$1203,1,0)=CONCATENATE(N549," SI"),"",1),1))</f>
        <v/>
      </c>
      <c r="Y549" s="36" t="str">
        <f aca="false">IF(OR(N549="",G549=""),"",_xlfn.IFNA(VLOOKUP(H549,TabelleFisse!$B$25:$C$29,2,0),1))</f>
        <v/>
      </c>
      <c r="Z549" s="36" t="str">
        <f aca="false">IF(AND(G549="",H549&lt;&gt;""),1,"")</f>
        <v/>
      </c>
      <c r="AA549" s="36" t="str">
        <f aca="false">IF(N549="","",IF(COUNTIF(AD$10:AD$1203,AD549)=1,1,""))</f>
        <v/>
      </c>
      <c r="AC549" s="37" t="str">
        <f aca="false">IF(N549="","",CONCATENATE(N549," ",F549))</f>
        <v/>
      </c>
      <c r="AD549" s="37" t="str">
        <f aca="false">IF(OR(N549="",CONCATENATE(G549,H549)=""),"",CONCATENATE(N549," ",G549))</f>
        <v/>
      </c>
      <c r="AE549" s="37" t="str">
        <f aca="false">IF(K549=1,CONCATENATE(N549," ",1),"")</f>
        <v/>
      </c>
    </row>
    <row r="550" customFormat="false" ht="32.25" hidden="false" customHeight="true" outlineLevel="0" collapsed="false">
      <c r="A550" s="21" t="str">
        <f aca="false">IF(J550="","",J550)</f>
        <v/>
      </c>
      <c r="B550" s="69"/>
      <c r="C550" s="44"/>
      <c r="D550" s="42"/>
      <c r="E550" s="42"/>
      <c r="F550" s="68"/>
      <c r="G550" s="42"/>
      <c r="H550" s="42"/>
      <c r="J550" s="20" t="str">
        <f aca="false">IF(AND(K550="",L550="",N550=""),"",IF(OR(K550=1,L550=1),"ERRORI / ANOMALIE","OK"))</f>
        <v/>
      </c>
      <c r="K550" s="20" t="str">
        <f aca="false">IF(N550="","",IF(SUM(Q550:AA550)&gt;0,1,""))</f>
        <v/>
      </c>
      <c r="L550" s="20" t="str">
        <f aca="false">IF(N550="","",IF(_xlfn.IFNA(VLOOKUP(CONCATENATE(N550," ",1),Lotti!AS$7:AT$601,2,0),1)=1,"",1))</f>
        <v/>
      </c>
      <c r="N550" s="36" t="str">
        <f aca="false">TRIM(B550)</f>
        <v/>
      </c>
      <c r="O550" s="36"/>
      <c r="P550" s="36" t="str">
        <f aca="false">IF(K550="","",1)</f>
        <v/>
      </c>
      <c r="Q550" s="36" t="str">
        <f aca="false">IF(N550="","",_xlfn.IFNA(VLOOKUP(N550,Lotti!C$7:D$1000,2,0),1))</f>
        <v/>
      </c>
      <c r="S550" s="36" t="str">
        <f aca="false">IF(N550="","",IF(OR(AND(E550="",LEN(TRIM(D550))&lt;&gt;11,LEN(TRIM(D550))&lt;&gt;16),AND(D550="",E550=""),AND(D550&lt;&gt;"",E550&lt;&gt;"")),1,""))</f>
        <v/>
      </c>
      <c r="U550" s="36" t="str">
        <f aca="false">IF(N550="","",IF(C550="",1,""))</f>
        <v/>
      </c>
      <c r="V550" s="36" t="str">
        <f aca="false">IF(N550="","",_xlfn.IFNA(VLOOKUP(F550,TabelleFisse!$B$33:$C$34,2,0),1))</f>
        <v/>
      </c>
      <c r="W550" s="36" t="str">
        <f aca="false">IF(N550="","",_xlfn.IFNA(IF(VLOOKUP(CONCATENATE(N550," SI"),AC$10:AC$1203,1,0)=CONCATENATE(N550," SI"),"",1),1))</f>
        <v/>
      </c>
      <c r="Y550" s="36" t="str">
        <f aca="false">IF(OR(N550="",G550=""),"",_xlfn.IFNA(VLOOKUP(H550,TabelleFisse!$B$25:$C$29,2,0),1))</f>
        <v/>
      </c>
      <c r="Z550" s="36" t="str">
        <f aca="false">IF(AND(G550="",H550&lt;&gt;""),1,"")</f>
        <v/>
      </c>
      <c r="AA550" s="36" t="str">
        <f aca="false">IF(N550="","",IF(COUNTIF(AD$10:AD$1203,AD550)=1,1,""))</f>
        <v/>
      </c>
      <c r="AC550" s="37" t="str">
        <f aca="false">IF(N550="","",CONCATENATE(N550," ",F550))</f>
        <v/>
      </c>
      <c r="AD550" s="37" t="str">
        <f aca="false">IF(OR(N550="",CONCATENATE(G550,H550)=""),"",CONCATENATE(N550," ",G550))</f>
        <v/>
      </c>
      <c r="AE550" s="37" t="str">
        <f aca="false">IF(K550=1,CONCATENATE(N550," ",1),"")</f>
        <v/>
      </c>
    </row>
    <row r="551" customFormat="false" ht="32.25" hidden="false" customHeight="true" outlineLevel="0" collapsed="false">
      <c r="A551" s="21" t="str">
        <f aca="false">IF(J551="","",J551)</f>
        <v/>
      </c>
      <c r="B551" s="69"/>
      <c r="C551" s="44"/>
      <c r="D551" s="42"/>
      <c r="E551" s="42"/>
      <c r="F551" s="68"/>
      <c r="G551" s="42"/>
      <c r="H551" s="42"/>
      <c r="J551" s="20" t="str">
        <f aca="false">IF(AND(K551="",L551="",N551=""),"",IF(OR(K551=1,L551=1),"ERRORI / ANOMALIE","OK"))</f>
        <v/>
      </c>
      <c r="K551" s="20" t="str">
        <f aca="false">IF(N551="","",IF(SUM(Q551:AA551)&gt;0,1,""))</f>
        <v/>
      </c>
      <c r="L551" s="20" t="str">
        <f aca="false">IF(N551="","",IF(_xlfn.IFNA(VLOOKUP(CONCATENATE(N551," ",1),Lotti!AS$7:AT$601,2,0),1)=1,"",1))</f>
        <v/>
      </c>
      <c r="N551" s="36" t="str">
        <f aca="false">TRIM(B551)</f>
        <v/>
      </c>
      <c r="O551" s="36"/>
      <c r="P551" s="36" t="str">
        <f aca="false">IF(K551="","",1)</f>
        <v/>
      </c>
      <c r="Q551" s="36" t="str">
        <f aca="false">IF(N551="","",_xlfn.IFNA(VLOOKUP(N551,Lotti!C$7:D$1000,2,0),1))</f>
        <v/>
      </c>
      <c r="S551" s="36" t="str">
        <f aca="false">IF(N551="","",IF(OR(AND(E551="",LEN(TRIM(D551))&lt;&gt;11,LEN(TRIM(D551))&lt;&gt;16),AND(D551="",E551=""),AND(D551&lt;&gt;"",E551&lt;&gt;"")),1,""))</f>
        <v/>
      </c>
      <c r="U551" s="36" t="str">
        <f aca="false">IF(N551="","",IF(C551="",1,""))</f>
        <v/>
      </c>
      <c r="V551" s="36" t="str">
        <f aca="false">IF(N551="","",_xlfn.IFNA(VLOOKUP(F551,TabelleFisse!$B$33:$C$34,2,0),1))</f>
        <v/>
      </c>
      <c r="W551" s="36" t="str">
        <f aca="false">IF(N551="","",_xlfn.IFNA(IF(VLOOKUP(CONCATENATE(N551," SI"),AC$10:AC$1203,1,0)=CONCATENATE(N551," SI"),"",1),1))</f>
        <v/>
      </c>
      <c r="Y551" s="36" t="str">
        <f aca="false">IF(OR(N551="",G551=""),"",_xlfn.IFNA(VLOOKUP(H551,TabelleFisse!$B$25:$C$29,2,0),1))</f>
        <v/>
      </c>
      <c r="Z551" s="36" t="str">
        <f aca="false">IF(AND(G551="",H551&lt;&gt;""),1,"")</f>
        <v/>
      </c>
      <c r="AA551" s="36" t="str">
        <f aca="false">IF(N551="","",IF(COUNTIF(AD$10:AD$1203,AD551)=1,1,""))</f>
        <v/>
      </c>
      <c r="AC551" s="37" t="str">
        <f aca="false">IF(N551="","",CONCATENATE(N551," ",F551))</f>
        <v/>
      </c>
      <c r="AD551" s="37" t="str">
        <f aca="false">IF(OR(N551="",CONCATENATE(G551,H551)=""),"",CONCATENATE(N551," ",G551))</f>
        <v/>
      </c>
      <c r="AE551" s="37" t="str">
        <f aca="false">IF(K551=1,CONCATENATE(N551," ",1),"")</f>
        <v/>
      </c>
    </row>
    <row r="552" customFormat="false" ht="32.25" hidden="false" customHeight="true" outlineLevel="0" collapsed="false">
      <c r="A552" s="21" t="str">
        <f aca="false">IF(J552="","",J552)</f>
        <v/>
      </c>
      <c r="B552" s="69"/>
      <c r="C552" s="44"/>
      <c r="D552" s="42"/>
      <c r="E552" s="42"/>
      <c r="F552" s="68"/>
      <c r="G552" s="42"/>
      <c r="H552" s="42"/>
      <c r="J552" s="20" t="str">
        <f aca="false">IF(AND(K552="",L552="",N552=""),"",IF(OR(K552=1,L552=1),"ERRORI / ANOMALIE","OK"))</f>
        <v/>
      </c>
      <c r="K552" s="20" t="str">
        <f aca="false">IF(N552="","",IF(SUM(Q552:AA552)&gt;0,1,""))</f>
        <v/>
      </c>
      <c r="L552" s="20" t="str">
        <f aca="false">IF(N552="","",IF(_xlfn.IFNA(VLOOKUP(CONCATENATE(N552," ",1),Lotti!AS$7:AT$601,2,0),1)=1,"",1))</f>
        <v/>
      </c>
      <c r="N552" s="36" t="str">
        <f aca="false">TRIM(B552)</f>
        <v/>
      </c>
      <c r="O552" s="36"/>
      <c r="P552" s="36" t="str">
        <f aca="false">IF(K552="","",1)</f>
        <v/>
      </c>
      <c r="Q552" s="36" t="str">
        <f aca="false">IF(N552="","",_xlfn.IFNA(VLOOKUP(N552,Lotti!C$7:D$1000,2,0),1))</f>
        <v/>
      </c>
      <c r="S552" s="36" t="str">
        <f aca="false">IF(N552="","",IF(OR(AND(E552="",LEN(TRIM(D552))&lt;&gt;11,LEN(TRIM(D552))&lt;&gt;16),AND(D552="",E552=""),AND(D552&lt;&gt;"",E552&lt;&gt;"")),1,""))</f>
        <v/>
      </c>
      <c r="U552" s="36" t="str">
        <f aca="false">IF(N552="","",IF(C552="",1,""))</f>
        <v/>
      </c>
      <c r="V552" s="36" t="str">
        <f aca="false">IF(N552="","",_xlfn.IFNA(VLOOKUP(F552,TabelleFisse!$B$33:$C$34,2,0),1))</f>
        <v/>
      </c>
      <c r="W552" s="36" t="str">
        <f aca="false">IF(N552="","",_xlfn.IFNA(IF(VLOOKUP(CONCATENATE(N552," SI"),AC$10:AC$1203,1,0)=CONCATENATE(N552," SI"),"",1),1))</f>
        <v/>
      </c>
      <c r="Y552" s="36" t="str">
        <f aca="false">IF(OR(N552="",G552=""),"",_xlfn.IFNA(VLOOKUP(H552,TabelleFisse!$B$25:$C$29,2,0),1))</f>
        <v/>
      </c>
      <c r="Z552" s="36" t="str">
        <f aca="false">IF(AND(G552="",H552&lt;&gt;""),1,"")</f>
        <v/>
      </c>
      <c r="AA552" s="36" t="str">
        <f aca="false">IF(N552="","",IF(COUNTIF(AD$10:AD$1203,AD552)=1,1,""))</f>
        <v/>
      </c>
      <c r="AC552" s="37" t="str">
        <f aca="false">IF(N552="","",CONCATENATE(N552," ",F552))</f>
        <v/>
      </c>
      <c r="AD552" s="37" t="str">
        <f aca="false">IF(OR(N552="",CONCATENATE(G552,H552)=""),"",CONCATENATE(N552," ",G552))</f>
        <v/>
      </c>
      <c r="AE552" s="37" t="str">
        <f aca="false">IF(K552=1,CONCATENATE(N552," ",1),"")</f>
        <v/>
      </c>
    </row>
    <row r="553" customFormat="false" ht="32.25" hidden="false" customHeight="true" outlineLevel="0" collapsed="false">
      <c r="A553" s="21" t="str">
        <f aca="false">IF(J553="","",J553)</f>
        <v/>
      </c>
      <c r="B553" s="69"/>
      <c r="C553" s="44"/>
      <c r="D553" s="42"/>
      <c r="E553" s="42"/>
      <c r="F553" s="68"/>
      <c r="G553" s="42"/>
      <c r="H553" s="42"/>
      <c r="J553" s="20" t="str">
        <f aca="false">IF(AND(K553="",L553="",N553=""),"",IF(OR(K553=1,L553=1),"ERRORI / ANOMALIE","OK"))</f>
        <v/>
      </c>
      <c r="K553" s="20" t="str">
        <f aca="false">IF(N553="","",IF(SUM(Q553:AA553)&gt;0,1,""))</f>
        <v/>
      </c>
      <c r="L553" s="20" t="str">
        <f aca="false">IF(N553="","",IF(_xlfn.IFNA(VLOOKUP(CONCATENATE(N553," ",1),Lotti!AS$7:AT$601,2,0),1)=1,"",1))</f>
        <v/>
      </c>
      <c r="N553" s="36" t="str">
        <f aca="false">TRIM(B553)</f>
        <v/>
      </c>
      <c r="O553" s="36"/>
      <c r="P553" s="36" t="str">
        <f aca="false">IF(K553="","",1)</f>
        <v/>
      </c>
      <c r="Q553" s="36" t="str">
        <f aca="false">IF(N553="","",_xlfn.IFNA(VLOOKUP(N553,Lotti!C$7:D$1000,2,0),1))</f>
        <v/>
      </c>
      <c r="S553" s="36" t="str">
        <f aca="false">IF(N553="","",IF(OR(AND(E553="",LEN(TRIM(D553))&lt;&gt;11,LEN(TRIM(D553))&lt;&gt;16),AND(D553="",E553=""),AND(D553&lt;&gt;"",E553&lt;&gt;"")),1,""))</f>
        <v/>
      </c>
      <c r="U553" s="36" t="str">
        <f aca="false">IF(N553="","",IF(C553="",1,""))</f>
        <v/>
      </c>
      <c r="V553" s="36" t="str">
        <f aca="false">IF(N553="","",_xlfn.IFNA(VLOOKUP(F553,TabelleFisse!$B$33:$C$34,2,0),1))</f>
        <v/>
      </c>
      <c r="W553" s="36" t="str">
        <f aca="false">IF(N553="","",_xlfn.IFNA(IF(VLOOKUP(CONCATENATE(N553," SI"),AC$10:AC$1203,1,0)=CONCATENATE(N553," SI"),"",1),1))</f>
        <v/>
      </c>
      <c r="Y553" s="36" t="str">
        <f aca="false">IF(OR(N553="",G553=""),"",_xlfn.IFNA(VLOOKUP(H553,TabelleFisse!$B$25:$C$29,2,0),1))</f>
        <v/>
      </c>
      <c r="Z553" s="36" t="str">
        <f aca="false">IF(AND(G553="",H553&lt;&gt;""),1,"")</f>
        <v/>
      </c>
      <c r="AA553" s="36" t="str">
        <f aca="false">IF(N553="","",IF(COUNTIF(AD$10:AD$1203,AD553)=1,1,""))</f>
        <v/>
      </c>
      <c r="AC553" s="37" t="str">
        <f aca="false">IF(N553="","",CONCATENATE(N553," ",F553))</f>
        <v/>
      </c>
      <c r="AD553" s="37" t="str">
        <f aca="false">IF(OR(N553="",CONCATENATE(G553,H553)=""),"",CONCATENATE(N553," ",G553))</f>
        <v/>
      </c>
      <c r="AE553" s="37" t="str">
        <f aca="false">IF(K553=1,CONCATENATE(N553," ",1),"")</f>
        <v/>
      </c>
    </row>
    <row r="554" customFormat="false" ht="32.25" hidden="false" customHeight="true" outlineLevel="0" collapsed="false">
      <c r="A554" s="21" t="str">
        <f aca="false">IF(J554="","",J554)</f>
        <v/>
      </c>
      <c r="B554" s="69"/>
      <c r="C554" s="44"/>
      <c r="D554" s="42"/>
      <c r="E554" s="42"/>
      <c r="F554" s="68"/>
      <c r="G554" s="42"/>
      <c r="H554" s="42"/>
      <c r="J554" s="20" t="str">
        <f aca="false">IF(AND(K554="",L554="",N554=""),"",IF(OR(K554=1,L554=1),"ERRORI / ANOMALIE","OK"))</f>
        <v/>
      </c>
      <c r="K554" s="20" t="str">
        <f aca="false">IF(N554="","",IF(SUM(Q554:AA554)&gt;0,1,""))</f>
        <v/>
      </c>
      <c r="L554" s="20" t="str">
        <f aca="false">IF(N554="","",IF(_xlfn.IFNA(VLOOKUP(CONCATENATE(N554," ",1),Lotti!AS$7:AT$601,2,0),1)=1,"",1))</f>
        <v/>
      </c>
      <c r="N554" s="36" t="str">
        <f aca="false">TRIM(B554)</f>
        <v/>
      </c>
      <c r="O554" s="36"/>
      <c r="P554" s="36" t="str">
        <f aca="false">IF(K554="","",1)</f>
        <v/>
      </c>
      <c r="Q554" s="36" t="str">
        <f aca="false">IF(N554="","",_xlfn.IFNA(VLOOKUP(N554,Lotti!C$7:D$1000,2,0),1))</f>
        <v/>
      </c>
      <c r="S554" s="36" t="str">
        <f aca="false">IF(N554="","",IF(OR(AND(E554="",LEN(TRIM(D554))&lt;&gt;11,LEN(TRIM(D554))&lt;&gt;16),AND(D554="",E554=""),AND(D554&lt;&gt;"",E554&lt;&gt;"")),1,""))</f>
        <v/>
      </c>
      <c r="U554" s="36" t="str">
        <f aca="false">IF(N554="","",IF(C554="",1,""))</f>
        <v/>
      </c>
      <c r="V554" s="36" t="str">
        <f aca="false">IF(N554="","",_xlfn.IFNA(VLOOKUP(F554,TabelleFisse!$B$33:$C$34,2,0),1))</f>
        <v/>
      </c>
      <c r="W554" s="36" t="str">
        <f aca="false">IF(N554="","",_xlfn.IFNA(IF(VLOOKUP(CONCATENATE(N554," SI"),AC$10:AC$1203,1,0)=CONCATENATE(N554," SI"),"",1),1))</f>
        <v/>
      </c>
      <c r="Y554" s="36" t="str">
        <f aca="false">IF(OR(N554="",G554=""),"",_xlfn.IFNA(VLOOKUP(H554,TabelleFisse!$B$25:$C$29,2,0),1))</f>
        <v/>
      </c>
      <c r="Z554" s="36" t="str">
        <f aca="false">IF(AND(G554="",H554&lt;&gt;""),1,"")</f>
        <v/>
      </c>
      <c r="AA554" s="36" t="str">
        <f aca="false">IF(N554="","",IF(COUNTIF(AD$10:AD$1203,AD554)=1,1,""))</f>
        <v/>
      </c>
      <c r="AC554" s="37" t="str">
        <f aca="false">IF(N554="","",CONCATENATE(N554," ",F554))</f>
        <v/>
      </c>
      <c r="AD554" s="37" t="str">
        <f aca="false">IF(OR(N554="",CONCATENATE(G554,H554)=""),"",CONCATENATE(N554," ",G554))</f>
        <v/>
      </c>
      <c r="AE554" s="37" t="str">
        <f aca="false">IF(K554=1,CONCATENATE(N554," ",1),"")</f>
        <v/>
      </c>
    </row>
    <row r="555" customFormat="false" ht="32.25" hidden="false" customHeight="true" outlineLevel="0" collapsed="false">
      <c r="A555" s="21" t="str">
        <f aca="false">IF(J555="","",J555)</f>
        <v/>
      </c>
      <c r="B555" s="69"/>
      <c r="C555" s="44"/>
      <c r="D555" s="42"/>
      <c r="E555" s="42"/>
      <c r="F555" s="68"/>
      <c r="G555" s="42"/>
      <c r="H555" s="42"/>
      <c r="J555" s="20" t="str">
        <f aca="false">IF(AND(K555="",L555="",N555=""),"",IF(OR(K555=1,L555=1),"ERRORI / ANOMALIE","OK"))</f>
        <v/>
      </c>
      <c r="K555" s="20" t="str">
        <f aca="false">IF(N555="","",IF(SUM(Q555:AA555)&gt;0,1,""))</f>
        <v/>
      </c>
      <c r="L555" s="20" t="str">
        <f aca="false">IF(N555="","",IF(_xlfn.IFNA(VLOOKUP(CONCATENATE(N555," ",1),Lotti!AS$7:AT$601,2,0),1)=1,"",1))</f>
        <v/>
      </c>
      <c r="N555" s="36" t="str">
        <f aca="false">TRIM(B555)</f>
        <v/>
      </c>
      <c r="O555" s="36"/>
      <c r="P555" s="36" t="str">
        <f aca="false">IF(K555="","",1)</f>
        <v/>
      </c>
      <c r="Q555" s="36" t="str">
        <f aca="false">IF(N555="","",_xlfn.IFNA(VLOOKUP(N555,Lotti!C$7:D$1000,2,0),1))</f>
        <v/>
      </c>
      <c r="S555" s="36" t="str">
        <f aca="false">IF(N555="","",IF(OR(AND(E555="",LEN(TRIM(D555))&lt;&gt;11,LEN(TRIM(D555))&lt;&gt;16),AND(D555="",E555=""),AND(D555&lt;&gt;"",E555&lt;&gt;"")),1,""))</f>
        <v/>
      </c>
      <c r="U555" s="36" t="str">
        <f aca="false">IF(N555="","",IF(C555="",1,""))</f>
        <v/>
      </c>
      <c r="V555" s="36" t="str">
        <f aca="false">IF(N555="","",_xlfn.IFNA(VLOOKUP(F555,TabelleFisse!$B$33:$C$34,2,0),1))</f>
        <v/>
      </c>
      <c r="W555" s="36" t="str">
        <f aca="false">IF(N555="","",_xlfn.IFNA(IF(VLOOKUP(CONCATENATE(N555," SI"),AC$10:AC$1203,1,0)=CONCATENATE(N555," SI"),"",1),1))</f>
        <v/>
      </c>
      <c r="Y555" s="36" t="str">
        <f aca="false">IF(OR(N555="",G555=""),"",_xlfn.IFNA(VLOOKUP(H555,TabelleFisse!$B$25:$C$29,2,0),1))</f>
        <v/>
      </c>
      <c r="Z555" s="36" t="str">
        <f aca="false">IF(AND(G555="",H555&lt;&gt;""),1,"")</f>
        <v/>
      </c>
      <c r="AA555" s="36" t="str">
        <f aca="false">IF(N555="","",IF(COUNTIF(AD$10:AD$1203,AD555)=1,1,""))</f>
        <v/>
      </c>
      <c r="AC555" s="37" t="str">
        <f aca="false">IF(N555="","",CONCATENATE(N555," ",F555))</f>
        <v/>
      </c>
      <c r="AD555" s="37" t="str">
        <f aca="false">IF(OR(N555="",CONCATENATE(G555,H555)=""),"",CONCATENATE(N555," ",G555))</f>
        <v/>
      </c>
      <c r="AE555" s="37" t="str">
        <f aca="false">IF(K555=1,CONCATENATE(N555," ",1),"")</f>
        <v/>
      </c>
    </row>
    <row r="556" customFormat="false" ht="32.25" hidden="false" customHeight="true" outlineLevel="0" collapsed="false">
      <c r="A556" s="21" t="str">
        <f aca="false">IF(J556="","",J556)</f>
        <v/>
      </c>
      <c r="B556" s="69"/>
      <c r="C556" s="44"/>
      <c r="D556" s="42"/>
      <c r="E556" s="42"/>
      <c r="F556" s="68"/>
      <c r="G556" s="42"/>
      <c r="H556" s="42"/>
      <c r="J556" s="20" t="str">
        <f aca="false">IF(AND(K556="",L556="",N556=""),"",IF(OR(K556=1,L556=1),"ERRORI / ANOMALIE","OK"))</f>
        <v/>
      </c>
      <c r="K556" s="20" t="str">
        <f aca="false">IF(N556="","",IF(SUM(Q556:AA556)&gt;0,1,""))</f>
        <v/>
      </c>
      <c r="L556" s="20" t="str">
        <f aca="false">IF(N556="","",IF(_xlfn.IFNA(VLOOKUP(CONCATENATE(N556," ",1),Lotti!AS$7:AT$601,2,0),1)=1,"",1))</f>
        <v/>
      </c>
      <c r="N556" s="36" t="str">
        <f aca="false">TRIM(B556)</f>
        <v/>
      </c>
      <c r="O556" s="36"/>
      <c r="P556" s="36" t="str">
        <f aca="false">IF(K556="","",1)</f>
        <v/>
      </c>
      <c r="Q556" s="36" t="str">
        <f aca="false">IF(N556="","",_xlfn.IFNA(VLOOKUP(N556,Lotti!C$7:D$1000,2,0),1))</f>
        <v/>
      </c>
      <c r="S556" s="36" t="str">
        <f aca="false">IF(N556="","",IF(OR(AND(E556="",LEN(TRIM(D556))&lt;&gt;11,LEN(TRIM(D556))&lt;&gt;16),AND(D556="",E556=""),AND(D556&lt;&gt;"",E556&lt;&gt;"")),1,""))</f>
        <v/>
      </c>
      <c r="U556" s="36" t="str">
        <f aca="false">IF(N556="","",IF(C556="",1,""))</f>
        <v/>
      </c>
      <c r="V556" s="36" t="str">
        <f aca="false">IF(N556="","",_xlfn.IFNA(VLOOKUP(F556,TabelleFisse!$B$33:$C$34,2,0),1))</f>
        <v/>
      </c>
      <c r="W556" s="36" t="str">
        <f aca="false">IF(N556="","",_xlfn.IFNA(IF(VLOOKUP(CONCATENATE(N556," SI"),AC$10:AC$1203,1,0)=CONCATENATE(N556," SI"),"",1),1))</f>
        <v/>
      </c>
      <c r="Y556" s="36" t="str">
        <f aca="false">IF(OR(N556="",G556=""),"",_xlfn.IFNA(VLOOKUP(H556,TabelleFisse!$B$25:$C$29,2,0),1))</f>
        <v/>
      </c>
      <c r="Z556" s="36" t="str">
        <f aca="false">IF(AND(G556="",H556&lt;&gt;""),1,"")</f>
        <v/>
      </c>
      <c r="AA556" s="36" t="str">
        <f aca="false">IF(N556="","",IF(COUNTIF(AD$10:AD$1203,AD556)=1,1,""))</f>
        <v/>
      </c>
      <c r="AC556" s="37" t="str">
        <f aca="false">IF(N556="","",CONCATENATE(N556," ",F556))</f>
        <v/>
      </c>
      <c r="AD556" s="37" t="str">
        <f aca="false">IF(OR(N556="",CONCATENATE(G556,H556)=""),"",CONCATENATE(N556," ",G556))</f>
        <v/>
      </c>
      <c r="AE556" s="37" t="str">
        <f aca="false">IF(K556=1,CONCATENATE(N556," ",1),"")</f>
        <v/>
      </c>
    </row>
    <row r="557" customFormat="false" ht="32.25" hidden="false" customHeight="true" outlineLevel="0" collapsed="false">
      <c r="A557" s="21" t="str">
        <f aca="false">IF(J557="","",J557)</f>
        <v/>
      </c>
      <c r="B557" s="69"/>
      <c r="C557" s="44"/>
      <c r="D557" s="42"/>
      <c r="E557" s="42"/>
      <c r="F557" s="68"/>
      <c r="G557" s="42"/>
      <c r="H557" s="42"/>
      <c r="J557" s="20" t="str">
        <f aca="false">IF(AND(K557="",L557="",N557=""),"",IF(OR(K557=1,L557=1),"ERRORI / ANOMALIE","OK"))</f>
        <v/>
      </c>
      <c r="K557" s="20" t="str">
        <f aca="false">IF(N557="","",IF(SUM(Q557:AA557)&gt;0,1,""))</f>
        <v/>
      </c>
      <c r="L557" s="20" t="str">
        <f aca="false">IF(N557="","",IF(_xlfn.IFNA(VLOOKUP(CONCATENATE(N557," ",1),Lotti!AS$7:AT$601,2,0),1)=1,"",1))</f>
        <v/>
      </c>
      <c r="N557" s="36" t="str">
        <f aca="false">TRIM(B557)</f>
        <v/>
      </c>
      <c r="O557" s="36"/>
      <c r="P557" s="36" t="str">
        <f aca="false">IF(K557="","",1)</f>
        <v/>
      </c>
      <c r="Q557" s="36" t="str">
        <f aca="false">IF(N557="","",_xlfn.IFNA(VLOOKUP(N557,Lotti!C$7:D$1000,2,0),1))</f>
        <v/>
      </c>
      <c r="S557" s="36" t="str">
        <f aca="false">IF(N557="","",IF(OR(AND(E557="",LEN(TRIM(D557))&lt;&gt;11,LEN(TRIM(D557))&lt;&gt;16),AND(D557="",E557=""),AND(D557&lt;&gt;"",E557&lt;&gt;"")),1,""))</f>
        <v/>
      </c>
      <c r="U557" s="36" t="str">
        <f aca="false">IF(N557="","",IF(C557="",1,""))</f>
        <v/>
      </c>
      <c r="V557" s="36" t="str">
        <f aca="false">IF(N557="","",_xlfn.IFNA(VLOOKUP(F557,TabelleFisse!$B$33:$C$34,2,0),1))</f>
        <v/>
      </c>
      <c r="W557" s="36" t="str">
        <f aca="false">IF(N557="","",_xlfn.IFNA(IF(VLOOKUP(CONCATENATE(N557," SI"),AC$10:AC$1203,1,0)=CONCATENATE(N557," SI"),"",1),1))</f>
        <v/>
      </c>
      <c r="Y557" s="36" t="str">
        <f aca="false">IF(OR(N557="",G557=""),"",_xlfn.IFNA(VLOOKUP(H557,TabelleFisse!$B$25:$C$29,2,0),1))</f>
        <v/>
      </c>
      <c r="Z557" s="36" t="str">
        <f aca="false">IF(AND(G557="",H557&lt;&gt;""),1,"")</f>
        <v/>
      </c>
      <c r="AA557" s="36" t="str">
        <f aca="false">IF(N557="","",IF(COUNTIF(AD$10:AD$1203,AD557)=1,1,""))</f>
        <v/>
      </c>
      <c r="AC557" s="37" t="str">
        <f aca="false">IF(N557="","",CONCATENATE(N557," ",F557))</f>
        <v/>
      </c>
      <c r="AD557" s="37" t="str">
        <f aca="false">IF(OR(N557="",CONCATENATE(G557,H557)=""),"",CONCATENATE(N557," ",G557))</f>
        <v/>
      </c>
      <c r="AE557" s="37" t="str">
        <f aca="false">IF(K557=1,CONCATENATE(N557," ",1),"")</f>
        <v/>
      </c>
    </row>
    <row r="558" customFormat="false" ht="32.25" hidden="false" customHeight="true" outlineLevel="0" collapsed="false">
      <c r="A558" s="21" t="str">
        <f aca="false">IF(J558="","",J558)</f>
        <v/>
      </c>
      <c r="B558" s="69"/>
      <c r="C558" s="44"/>
      <c r="D558" s="42"/>
      <c r="E558" s="42"/>
      <c r="F558" s="68"/>
      <c r="G558" s="42"/>
      <c r="H558" s="42"/>
      <c r="J558" s="20" t="str">
        <f aca="false">IF(AND(K558="",L558="",N558=""),"",IF(OR(K558=1,L558=1),"ERRORI / ANOMALIE","OK"))</f>
        <v/>
      </c>
      <c r="K558" s="20" t="str">
        <f aca="false">IF(N558="","",IF(SUM(Q558:AA558)&gt;0,1,""))</f>
        <v/>
      </c>
      <c r="L558" s="20" t="str">
        <f aca="false">IF(N558="","",IF(_xlfn.IFNA(VLOOKUP(CONCATENATE(N558," ",1),Lotti!AS$7:AT$601,2,0),1)=1,"",1))</f>
        <v/>
      </c>
      <c r="N558" s="36" t="str">
        <f aca="false">TRIM(B558)</f>
        <v/>
      </c>
      <c r="O558" s="36"/>
      <c r="P558" s="36" t="str">
        <f aca="false">IF(K558="","",1)</f>
        <v/>
      </c>
      <c r="Q558" s="36" t="str">
        <f aca="false">IF(N558="","",_xlfn.IFNA(VLOOKUP(N558,Lotti!C$7:D$1000,2,0),1))</f>
        <v/>
      </c>
      <c r="S558" s="36" t="str">
        <f aca="false">IF(N558="","",IF(OR(AND(E558="",LEN(TRIM(D558))&lt;&gt;11,LEN(TRIM(D558))&lt;&gt;16),AND(D558="",E558=""),AND(D558&lt;&gt;"",E558&lt;&gt;"")),1,""))</f>
        <v/>
      </c>
      <c r="U558" s="36" t="str">
        <f aca="false">IF(N558="","",IF(C558="",1,""))</f>
        <v/>
      </c>
      <c r="V558" s="36" t="str">
        <f aca="false">IF(N558="","",_xlfn.IFNA(VLOOKUP(F558,TabelleFisse!$B$33:$C$34,2,0),1))</f>
        <v/>
      </c>
      <c r="W558" s="36" t="str">
        <f aca="false">IF(N558="","",_xlfn.IFNA(IF(VLOOKUP(CONCATENATE(N558," SI"),AC$10:AC$1203,1,0)=CONCATENATE(N558," SI"),"",1),1))</f>
        <v/>
      </c>
      <c r="Y558" s="36" t="str">
        <f aca="false">IF(OR(N558="",G558=""),"",_xlfn.IFNA(VLOOKUP(H558,TabelleFisse!$B$25:$C$29,2,0),1))</f>
        <v/>
      </c>
      <c r="Z558" s="36" t="str">
        <f aca="false">IF(AND(G558="",H558&lt;&gt;""),1,"")</f>
        <v/>
      </c>
      <c r="AA558" s="36" t="str">
        <f aca="false">IF(N558="","",IF(COUNTIF(AD$10:AD$1203,AD558)=1,1,""))</f>
        <v/>
      </c>
      <c r="AC558" s="37" t="str">
        <f aca="false">IF(N558="","",CONCATENATE(N558," ",F558))</f>
        <v/>
      </c>
      <c r="AD558" s="37" t="str">
        <f aca="false">IF(OR(N558="",CONCATENATE(G558,H558)=""),"",CONCATENATE(N558," ",G558))</f>
        <v/>
      </c>
      <c r="AE558" s="37" t="str">
        <f aca="false">IF(K558=1,CONCATENATE(N558," ",1),"")</f>
        <v/>
      </c>
    </row>
    <row r="559" customFormat="false" ht="32.25" hidden="false" customHeight="true" outlineLevel="0" collapsed="false">
      <c r="A559" s="21" t="str">
        <f aca="false">IF(J559="","",J559)</f>
        <v/>
      </c>
      <c r="B559" s="69"/>
      <c r="C559" s="44"/>
      <c r="D559" s="42"/>
      <c r="E559" s="42"/>
      <c r="F559" s="68"/>
      <c r="G559" s="42"/>
      <c r="H559" s="42"/>
      <c r="J559" s="20" t="str">
        <f aca="false">IF(AND(K559="",L559="",N559=""),"",IF(OR(K559=1,L559=1),"ERRORI / ANOMALIE","OK"))</f>
        <v/>
      </c>
      <c r="K559" s="20" t="str">
        <f aca="false">IF(N559="","",IF(SUM(Q559:AA559)&gt;0,1,""))</f>
        <v/>
      </c>
      <c r="L559" s="20" t="str">
        <f aca="false">IF(N559="","",IF(_xlfn.IFNA(VLOOKUP(CONCATENATE(N559," ",1),Lotti!AS$7:AT$601,2,0),1)=1,"",1))</f>
        <v/>
      </c>
      <c r="N559" s="36" t="str">
        <f aca="false">TRIM(B559)</f>
        <v/>
      </c>
      <c r="O559" s="36"/>
      <c r="P559" s="36" t="str">
        <f aca="false">IF(K559="","",1)</f>
        <v/>
      </c>
      <c r="Q559" s="36" t="str">
        <f aca="false">IF(N559="","",_xlfn.IFNA(VLOOKUP(N559,Lotti!C$7:D$1000,2,0),1))</f>
        <v/>
      </c>
      <c r="S559" s="36" t="str">
        <f aca="false">IF(N559="","",IF(OR(AND(E559="",LEN(TRIM(D559))&lt;&gt;11,LEN(TRIM(D559))&lt;&gt;16),AND(D559="",E559=""),AND(D559&lt;&gt;"",E559&lt;&gt;"")),1,""))</f>
        <v/>
      </c>
      <c r="U559" s="36" t="str">
        <f aca="false">IF(N559="","",IF(C559="",1,""))</f>
        <v/>
      </c>
      <c r="V559" s="36" t="str">
        <f aca="false">IF(N559="","",_xlfn.IFNA(VLOOKUP(F559,TabelleFisse!$B$33:$C$34,2,0),1))</f>
        <v/>
      </c>
      <c r="W559" s="36" t="str">
        <f aca="false">IF(N559="","",_xlfn.IFNA(IF(VLOOKUP(CONCATENATE(N559," SI"),AC$10:AC$1203,1,0)=CONCATENATE(N559," SI"),"",1),1))</f>
        <v/>
      </c>
      <c r="Y559" s="36" t="str">
        <f aca="false">IF(OR(N559="",G559=""),"",_xlfn.IFNA(VLOOKUP(H559,TabelleFisse!$B$25:$C$29,2,0),1))</f>
        <v/>
      </c>
      <c r="Z559" s="36" t="str">
        <f aca="false">IF(AND(G559="",H559&lt;&gt;""),1,"")</f>
        <v/>
      </c>
      <c r="AA559" s="36" t="str">
        <f aca="false">IF(N559="","",IF(COUNTIF(AD$10:AD$1203,AD559)=1,1,""))</f>
        <v/>
      </c>
      <c r="AC559" s="37" t="str">
        <f aca="false">IF(N559="","",CONCATENATE(N559," ",F559))</f>
        <v/>
      </c>
      <c r="AD559" s="37" t="str">
        <f aca="false">IF(OR(N559="",CONCATENATE(G559,H559)=""),"",CONCATENATE(N559," ",G559))</f>
        <v/>
      </c>
      <c r="AE559" s="37" t="str">
        <f aca="false">IF(K559=1,CONCATENATE(N559," ",1),"")</f>
        <v/>
      </c>
    </row>
    <row r="560" customFormat="false" ht="32.25" hidden="false" customHeight="true" outlineLevel="0" collapsed="false">
      <c r="A560" s="21" t="str">
        <f aca="false">IF(J560="","",J560)</f>
        <v/>
      </c>
      <c r="B560" s="69"/>
      <c r="C560" s="44"/>
      <c r="D560" s="42"/>
      <c r="E560" s="42"/>
      <c r="F560" s="68"/>
      <c r="G560" s="42"/>
      <c r="H560" s="42"/>
      <c r="J560" s="20" t="str">
        <f aca="false">IF(AND(K560="",L560="",N560=""),"",IF(OR(K560=1,L560=1),"ERRORI / ANOMALIE","OK"))</f>
        <v/>
      </c>
      <c r="K560" s="20" t="str">
        <f aca="false">IF(N560="","",IF(SUM(Q560:AA560)&gt;0,1,""))</f>
        <v/>
      </c>
      <c r="L560" s="20" t="str">
        <f aca="false">IF(N560="","",IF(_xlfn.IFNA(VLOOKUP(CONCATENATE(N560," ",1),Lotti!AS$7:AT$601,2,0),1)=1,"",1))</f>
        <v/>
      </c>
      <c r="N560" s="36" t="str">
        <f aca="false">TRIM(B560)</f>
        <v/>
      </c>
      <c r="O560" s="36"/>
      <c r="P560" s="36" t="str">
        <f aca="false">IF(K560="","",1)</f>
        <v/>
      </c>
      <c r="Q560" s="36" t="str">
        <f aca="false">IF(N560="","",_xlfn.IFNA(VLOOKUP(N560,Lotti!C$7:D$1000,2,0),1))</f>
        <v/>
      </c>
      <c r="S560" s="36" t="str">
        <f aca="false">IF(N560="","",IF(OR(AND(E560="",LEN(TRIM(D560))&lt;&gt;11,LEN(TRIM(D560))&lt;&gt;16),AND(D560="",E560=""),AND(D560&lt;&gt;"",E560&lt;&gt;"")),1,""))</f>
        <v/>
      </c>
      <c r="U560" s="36" t="str">
        <f aca="false">IF(N560="","",IF(C560="",1,""))</f>
        <v/>
      </c>
      <c r="V560" s="36" t="str">
        <f aca="false">IF(N560="","",_xlfn.IFNA(VLOOKUP(F560,TabelleFisse!$B$33:$C$34,2,0),1))</f>
        <v/>
      </c>
      <c r="W560" s="36" t="str">
        <f aca="false">IF(N560="","",_xlfn.IFNA(IF(VLOOKUP(CONCATENATE(N560," SI"),AC$10:AC$1203,1,0)=CONCATENATE(N560," SI"),"",1),1))</f>
        <v/>
      </c>
      <c r="Y560" s="36" t="str">
        <f aca="false">IF(OR(N560="",G560=""),"",_xlfn.IFNA(VLOOKUP(H560,TabelleFisse!$B$25:$C$29,2,0),1))</f>
        <v/>
      </c>
      <c r="Z560" s="36" t="str">
        <f aca="false">IF(AND(G560="",H560&lt;&gt;""),1,"")</f>
        <v/>
      </c>
      <c r="AA560" s="36" t="str">
        <f aca="false">IF(N560="","",IF(COUNTIF(AD$10:AD$1203,AD560)=1,1,""))</f>
        <v/>
      </c>
      <c r="AC560" s="37" t="str">
        <f aca="false">IF(N560="","",CONCATENATE(N560," ",F560))</f>
        <v/>
      </c>
      <c r="AD560" s="37" t="str">
        <f aca="false">IF(OR(N560="",CONCATENATE(G560,H560)=""),"",CONCATENATE(N560," ",G560))</f>
        <v/>
      </c>
      <c r="AE560" s="37" t="str">
        <f aca="false">IF(K560=1,CONCATENATE(N560," ",1),"")</f>
        <v/>
      </c>
    </row>
    <row r="561" customFormat="false" ht="32.25" hidden="false" customHeight="true" outlineLevel="0" collapsed="false">
      <c r="A561" s="21" t="str">
        <f aca="false">IF(J561="","",J561)</f>
        <v/>
      </c>
      <c r="B561" s="69"/>
      <c r="C561" s="44"/>
      <c r="D561" s="42"/>
      <c r="E561" s="42"/>
      <c r="F561" s="68"/>
      <c r="G561" s="42"/>
      <c r="H561" s="42"/>
      <c r="J561" s="20" t="str">
        <f aca="false">IF(AND(K561="",L561="",N561=""),"",IF(OR(K561=1,L561=1),"ERRORI / ANOMALIE","OK"))</f>
        <v/>
      </c>
      <c r="K561" s="20" t="str">
        <f aca="false">IF(N561="","",IF(SUM(Q561:AA561)&gt;0,1,""))</f>
        <v/>
      </c>
      <c r="L561" s="20" t="str">
        <f aca="false">IF(N561="","",IF(_xlfn.IFNA(VLOOKUP(CONCATENATE(N561," ",1),Lotti!AS$7:AT$601,2,0),1)=1,"",1))</f>
        <v/>
      </c>
      <c r="N561" s="36" t="str">
        <f aca="false">TRIM(B561)</f>
        <v/>
      </c>
      <c r="O561" s="36"/>
      <c r="P561" s="36" t="str">
        <f aca="false">IF(K561="","",1)</f>
        <v/>
      </c>
      <c r="Q561" s="36" t="str">
        <f aca="false">IF(N561="","",_xlfn.IFNA(VLOOKUP(N561,Lotti!C$7:D$1000,2,0),1))</f>
        <v/>
      </c>
      <c r="S561" s="36" t="str">
        <f aca="false">IF(N561="","",IF(OR(AND(E561="",LEN(TRIM(D561))&lt;&gt;11,LEN(TRIM(D561))&lt;&gt;16),AND(D561="",E561=""),AND(D561&lt;&gt;"",E561&lt;&gt;"")),1,""))</f>
        <v/>
      </c>
      <c r="U561" s="36" t="str">
        <f aca="false">IF(N561="","",IF(C561="",1,""))</f>
        <v/>
      </c>
      <c r="V561" s="36" t="str">
        <f aca="false">IF(N561="","",_xlfn.IFNA(VLOOKUP(F561,TabelleFisse!$B$33:$C$34,2,0),1))</f>
        <v/>
      </c>
      <c r="W561" s="36" t="str">
        <f aca="false">IF(N561="","",_xlfn.IFNA(IF(VLOOKUP(CONCATENATE(N561," SI"),AC$10:AC$1203,1,0)=CONCATENATE(N561," SI"),"",1),1))</f>
        <v/>
      </c>
      <c r="Y561" s="36" t="str">
        <f aca="false">IF(OR(N561="",G561=""),"",_xlfn.IFNA(VLOOKUP(H561,TabelleFisse!$B$25:$C$29,2,0),1))</f>
        <v/>
      </c>
      <c r="Z561" s="36" t="str">
        <f aca="false">IF(AND(G561="",H561&lt;&gt;""),1,"")</f>
        <v/>
      </c>
      <c r="AA561" s="36" t="str">
        <f aca="false">IF(N561="","",IF(COUNTIF(AD$10:AD$1203,AD561)=1,1,""))</f>
        <v/>
      </c>
      <c r="AC561" s="37" t="str">
        <f aca="false">IF(N561="","",CONCATENATE(N561," ",F561))</f>
        <v/>
      </c>
      <c r="AD561" s="37" t="str">
        <f aca="false">IF(OR(N561="",CONCATENATE(G561,H561)=""),"",CONCATENATE(N561," ",G561))</f>
        <v/>
      </c>
      <c r="AE561" s="37" t="str">
        <f aca="false">IF(K561=1,CONCATENATE(N561," ",1),"")</f>
        <v/>
      </c>
    </row>
    <row r="562" customFormat="false" ht="32.25" hidden="false" customHeight="true" outlineLevel="0" collapsed="false">
      <c r="A562" s="21" t="str">
        <f aca="false">IF(J562="","",J562)</f>
        <v/>
      </c>
      <c r="B562" s="69"/>
      <c r="C562" s="44"/>
      <c r="D562" s="42"/>
      <c r="E562" s="42"/>
      <c r="F562" s="68"/>
      <c r="G562" s="42"/>
      <c r="H562" s="42"/>
      <c r="J562" s="20" t="str">
        <f aca="false">IF(AND(K562="",L562="",N562=""),"",IF(OR(K562=1,L562=1),"ERRORI / ANOMALIE","OK"))</f>
        <v/>
      </c>
      <c r="K562" s="20" t="str">
        <f aca="false">IF(N562="","",IF(SUM(Q562:AA562)&gt;0,1,""))</f>
        <v/>
      </c>
      <c r="L562" s="20" t="str">
        <f aca="false">IF(N562="","",IF(_xlfn.IFNA(VLOOKUP(CONCATENATE(N562," ",1),Lotti!AS$7:AT$601,2,0),1)=1,"",1))</f>
        <v/>
      </c>
      <c r="N562" s="36" t="str">
        <f aca="false">TRIM(B562)</f>
        <v/>
      </c>
      <c r="O562" s="36"/>
      <c r="P562" s="36" t="str">
        <f aca="false">IF(K562="","",1)</f>
        <v/>
      </c>
      <c r="Q562" s="36" t="str">
        <f aca="false">IF(N562="","",_xlfn.IFNA(VLOOKUP(N562,Lotti!C$7:D$1000,2,0),1))</f>
        <v/>
      </c>
      <c r="S562" s="36" t="str">
        <f aca="false">IF(N562="","",IF(OR(AND(E562="",LEN(TRIM(D562))&lt;&gt;11,LEN(TRIM(D562))&lt;&gt;16),AND(D562="",E562=""),AND(D562&lt;&gt;"",E562&lt;&gt;"")),1,""))</f>
        <v/>
      </c>
      <c r="U562" s="36" t="str">
        <f aca="false">IF(N562="","",IF(C562="",1,""))</f>
        <v/>
      </c>
      <c r="V562" s="36" t="str">
        <f aca="false">IF(N562="","",_xlfn.IFNA(VLOOKUP(F562,TabelleFisse!$B$33:$C$34,2,0),1))</f>
        <v/>
      </c>
      <c r="W562" s="36" t="str">
        <f aca="false">IF(N562="","",_xlfn.IFNA(IF(VLOOKUP(CONCATENATE(N562," SI"),AC$10:AC$1203,1,0)=CONCATENATE(N562," SI"),"",1),1))</f>
        <v/>
      </c>
      <c r="Y562" s="36" t="str">
        <f aca="false">IF(OR(N562="",G562=""),"",_xlfn.IFNA(VLOOKUP(H562,TabelleFisse!$B$25:$C$29,2,0),1))</f>
        <v/>
      </c>
      <c r="Z562" s="36" t="str">
        <f aca="false">IF(AND(G562="",H562&lt;&gt;""),1,"")</f>
        <v/>
      </c>
      <c r="AA562" s="36" t="str">
        <f aca="false">IF(N562="","",IF(COUNTIF(AD$10:AD$1203,AD562)=1,1,""))</f>
        <v/>
      </c>
      <c r="AC562" s="37" t="str">
        <f aca="false">IF(N562="","",CONCATENATE(N562," ",F562))</f>
        <v/>
      </c>
      <c r="AD562" s="37" t="str">
        <f aca="false">IF(OR(N562="",CONCATENATE(G562,H562)=""),"",CONCATENATE(N562," ",G562))</f>
        <v/>
      </c>
      <c r="AE562" s="37" t="str">
        <f aca="false">IF(K562=1,CONCATENATE(N562," ",1),"")</f>
        <v/>
      </c>
    </row>
    <row r="563" customFormat="false" ht="32.25" hidden="false" customHeight="true" outlineLevel="0" collapsed="false">
      <c r="A563" s="21" t="str">
        <f aca="false">IF(J563="","",J563)</f>
        <v/>
      </c>
      <c r="B563" s="69"/>
      <c r="C563" s="44"/>
      <c r="D563" s="42"/>
      <c r="E563" s="42"/>
      <c r="F563" s="68"/>
      <c r="G563" s="42"/>
      <c r="H563" s="42"/>
      <c r="J563" s="20" t="str">
        <f aca="false">IF(AND(K563="",L563="",N563=""),"",IF(OR(K563=1,L563=1),"ERRORI / ANOMALIE","OK"))</f>
        <v/>
      </c>
      <c r="K563" s="20" t="str">
        <f aca="false">IF(N563="","",IF(SUM(Q563:AA563)&gt;0,1,""))</f>
        <v/>
      </c>
      <c r="L563" s="20" t="str">
        <f aca="false">IF(N563="","",IF(_xlfn.IFNA(VLOOKUP(CONCATENATE(N563," ",1),Lotti!AS$7:AT$601,2,0),1)=1,"",1))</f>
        <v/>
      </c>
      <c r="N563" s="36" t="str">
        <f aca="false">TRIM(B563)</f>
        <v/>
      </c>
      <c r="O563" s="36"/>
      <c r="P563" s="36" t="str">
        <f aca="false">IF(K563="","",1)</f>
        <v/>
      </c>
      <c r="Q563" s="36" t="str">
        <f aca="false">IF(N563="","",_xlfn.IFNA(VLOOKUP(N563,Lotti!C$7:D$1000,2,0),1))</f>
        <v/>
      </c>
      <c r="S563" s="36" t="str">
        <f aca="false">IF(N563="","",IF(OR(AND(E563="",LEN(TRIM(D563))&lt;&gt;11,LEN(TRIM(D563))&lt;&gt;16),AND(D563="",E563=""),AND(D563&lt;&gt;"",E563&lt;&gt;"")),1,""))</f>
        <v/>
      </c>
      <c r="U563" s="36" t="str">
        <f aca="false">IF(N563="","",IF(C563="",1,""))</f>
        <v/>
      </c>
      <c r="V563" s="36" t="str">
        <f aca="false">IF(N563="","",_xlfn.IFNA(VLOOKUP(F563,TabelleFisse!$B$33:$C$34,2,0),1))</f>
        <v/>
      </c>
      <c r="W563" s="36" t="str">
        <f aca="false">IF(N563="","",_xlfn.IFNA(IF(VLOOKUP(CONCATENATE(N563," SI"),AC$10:AC$1203,1,0)=CONCATENATE(N563," SI"),"",1),1))</f>
        <v/>
      </c>
      <c r="Y563" s="36" t="str">
        <f aca="false">IF(OR(N563="",G563=""),"",_xlfn.IFNA(VLOOKUP(H563,TabelleFisse!$B$25:$C$29,2,0),1))</f>
        <v/>
      </c>
      <c r="Z563" s="36" t="str">
        <f aca="false">IF(AND(G563="",H563&lt;&gt;""),1,"")</f>
        <v/>
      </c>
      <c r="AA563" s="36" t="str">
        <f aca="false">IF(N563="","",IF(COUNTIF(AD$10:AD$1203,AD563)=1,1,""))</f>
        <v/>
      </c>
      <c r="AC563" s="37" t="str">
        <f aca="false">IF(N563="","",CONCATENATE(N563," ",F563))</f>
        <v/>
      </c>
      <c r="AD563" s="37" t="str">
        <f aca="false">IF(OR(N563="",CONCATENATE(G563,H563)=""),"",CONCATENATE(N563," ",G563))</f>
        <v/>
      </c>
      <c r="AE563" s="37" t="str">
        <f aca="false">IF(K563=1,CONCATENATE(N563," ",1),"")</f>
        <v/>
      </c>
    </row>
    <row r="564" customFormat="false" ht="32.25" hidden="false" customHeight="true" outlineLevel="0" collapsed="false">
      <c r="A564" s="21" t="str">
        <f aca="false">IF(J564="","",J564)</f>
        <v/>
      </c>
      <c r="B564" s="69"/>
      <c r="C564" s="44"/>
      <c r="D564" s="42"/>
      <c r="E564" s="42"/>
      <c r="F564" s="68"/>
      <c r="G564" s="42"/>
      <c r="H564" s="42"/>
      <c r="J564" s="20" t="str">
        <f aca="false">IF(AND(K564="",L564="",N564=""),"",IF(OR(K564=1,L564=1),"ERRORI / ANOMALIE","OK"))</f>
        <v/>
      </c>
      <c r="K564" s="20" t="str">
        <f aca="false">IF(N564="","",IF(SUM(Q564:AA564)&gt;0,1,""))</f>
        <v/>
      </c>
      <c r="L564" s="20" t="str">
        <f aca="false">IF(N564="","",IF(_xlfn.IFNA(VLOOKUP(CONCATENATE(N564," ",1),Lotti!AS$7:AT$601,2,0),1)=1,"",1))</f>
        <v/>
      </c>
      <c r="N564" s="36" t="str">
        <f aca="false">TRIM(B564)</f>
        <v/>
      </c>
      <c r="O564" s="36"/>
      <c r="P564" s="36" t="str">
        <f aca="false">IF(K564="","",1)</f>
        <v/>
      </c>
      <c r="Q564" s="36" t="str">
        <f aca="false">IF(N564="","",_xlfn.IFNA(VLOOKUP(N564,Lotti!C$7:D$1000,2,0),1))</f>
        <v/>
      </c>
      <c r="S564" s="36" t="str">
        <f aca="false">IF(N564="","",IF(OR(AND(E564="",LEN(TRIM(D564))&lt;&gt;11,LEN(TRIM(D564))&lt;&gt;16),AND(D564="",E564=""),AND(D564&lt;&gt;"",E564&lt;&gt;"")),1,""))</f>
        <v/>
      </c>
      <c r="U564" s="36" t="str">
        <f aca="false">IF(N564="","",IF(C564="",1,""))</f>
        <v/>
      </c>
      <c r="V564" s="36" t="str">
        <f aca="false">IF(N564="","",_xlfn.IFNA(VLOOKUP(F564,TabelleFisse!$B$33:$C$34,2,0),1))</f>
        <v/>
      </c>
      <c r="W564" s="36" t="str">
        <f aca="false">IF(N564="","",_xlfn.IFNA(IF(VLOOKUP(CONCATENATE(N564," SI"),AC$10:AC$1203,1,0)=CONCATENATE(N564," SI"),"",1),1))</f>
        <v/>
      </c>
      <c r="Y564" s="36" t="str">
        <f aca="false">IF(OR(N564="",G564=""),"",_xlfn.IFNA(VLOOKUP(H564,TabelleFisse!$B$25:$C$29,2,0),1))</f>
        <v/>
      </c>
      <c r="Z564" s="36" t="str">
        <f aca="false">IF(AND(G564="",H564&lt;&gt;""),1,"")</f>
        <v/>
      </c>
      <c r="AA564" s="36" t="str">
        <f aca="false">IF(N564="","",IF(COUNTIF(AD$10:AD$1203,AD564)=1,1,""))</f>
        <v/>
      </c>
      <c r="AC564" s="37" t="str">
        <f aca="false">IF(N564="","",CONCATENATE(N564," ",F564))</f>
        <v/>
      </c>
      <c r="AD564" s="37" t="str">
        <f aca="false">IF(OR(N564="",CONCATENATE(G564,H564)=""),"",CONCATENATE(N564," ",G564))</f>
        <v/>
      </c>
      <c r="AE564" s="37" t="str">
        <f aca="false">IF(K564=1,CONCATENATE(N564," ",1),"")</f>
        <v/>
      </c>
    </row>
    <row r="565" customFormat="false" ht="32.25" hidden="false" customHeight="true" outlineLevel="0" collapsed="false">
      <c r="A565" s="21" t="str">
        <f aca="false">IF(J565="","",J565)</f>
        <v/>
      </c>
      <c r="B565" s="69"/>
      <c r="C565" s="44"/>
      <c r="D565" s="42"/>
      <c r="E565" s="42"/>
      <c r="F565" s="68"/>
      <c r="G565" s="42"/>
      <c r="H565" s="42"/>
      <c r="J565" s="20" t="str">
        <f aca="false">IF(AND(K565="",L565="",N565=""),"",IF(OR(K565=1,L565=1),"ERRORI / ANOMALIE","OK"))</f>
        <v/>
      </c>
      <c r="K565" s="20" t="str">
        <f aca="false">IF(N565="","",IF(SUM(Q565:AA565)&gt;0,1,""))</f>
        <v/>
      </c>
      <c r="L565" s="20" t="str">
        <f aca="false">IF(N565="","",IF(_xlfn.IFNA(VLOOKUP(CONCATENATE(N565," ",1),Lotti!AS$7:AT$601,2,0),1)=1,"",1))</f>
        <v/>
      </c>
      <c r="N565" s="36" t="str">
        <f aca="false">TRIM(B565)</f>
        <v/>
      </c>
      <c r="O565" s="36"/>
      <c r="P565" s="36" t="str">
        <f aca="false">IF(K565="","",1)</f>
        <v/>
      </c>
      <c r="Q565" s="36" t="str">
        <f aca="false">IF(N565="","",_xlfn.IFNA(VLOOKUP(N565,Lotti!C$7:D$1000,2,0),1))</f>
        <v/>
      </c>
      <c r="S565" s="36" t="str">
        <f aca="false">IF(N565="","",IF(OR(AND(E565="",LEN(TRIM(D565))&lt;&gt;11,LEN(TRIM(D565))&lt;&gt;16),AND(D565="",E565=""),AND(D565&lt;&gt;"",E565&lt;&gt;"")),1,""))</f>
        <v/>
      </c>
      <c r="U565" s="36" t="str">
        <f aca="false">IF(N565="","",IF(C565="",1,""))</f>
        <v/>
      </c>
      <c r="V565" s="36" t="str">
        <f aca="false">IF(N565="","",_xlfn.IFNA(VLOOKUP(F565,TabelleFisse!$B$33:$C$34,2,0),1))</f>
        <v/>
      </c>
      <c r="W565" s="36" t="str">
        <f aca="false">IF(N565="","",_xlfn.IFNA(IF(VLOOKUP(CONCATENATE(N565," SI"),AC$10:AC$1203,1,0)=CONCATENATE(N565," SI"),"",1),1))</f>
        <v/>
      </c>
      <c r="Y565" s="36" t="str">
        <f aca="false">IF(OR(N565="",G565=""),"",_xlfn.IFNA(VLOOKUP(H565,TabelleFisse!$B$25:$C$29,2,0),1))</f>
        <v/>
      </c>
      <c r="Z565" s="36" t="str">
        <f aca="false">IF(AND(G565="",H565&lt;&gt;""),1,"")</f>
        <v/>
      </c>
      <c r="AA565" s="36" t="str">
        <f aca="false">IF(N565="","",IF(COUNTIF(AD$10:AD$1203,AD565)=1,1,""))</f>
        <v/>
      </c>
      <c r="AC565" s="37" t="str">
        <f aca="false">IF(N565="","",CONCATENATE(N565," ",F565))</f>
        <v/>
      </c>
      <c r="AD565" s="37" t="str">
        <f aca="false">IF(OR(N565="",CONCATENATE(G565,H565)=""),"",CONCATENATE(N565," ",G565))</f>
        <v/>
      </c>
      <c r="AE565" s="37" t="str">
        <f aca="false">IF(K565=1,CONCATENATE(N565," ",1),"")</f>
        <v/>
      </c>
    </row>
    <row r="566" customFormat="false" ht="32.25" hidden="false" customHeight="true" outlineLevel="0" collapsed="false">
      <c r="A566" s="21" t="str">
        <f aca="false">IF(J566="","",J566)</f>
        <v/>
      </c>
      <c r="B566" s="69"/>
      <c r="C566" s="44"/>
      <c r="D566" s="42"/>
      <c r="E566" s="42"/>
      <c r="F566" s="68"/>
      <c r="G566" s="42"/>
      <c r="H566" s="42"/>
      <c r="J566" s="20" t="str">
        <f aca="false">IF(AND(K566="",L566="",N566=""),"",IF(OR(K566=1,L566=1),"ERRORI / ANOMALIE","OK"))</f>
        <v/>
      </c>
      <c r="K566" s="20" t="str">
        <f aca="false">IF(N566="","",IF(SUM(Q566:AA566)&gt;0,1,""))</f>
        <v/>
      </c>
      <c r="L566" s="20" t="str">
        <f aca="false">IF(N566="","",IF(_xlfn.IFNA(VLOOKUP(CONCATENATE(N566," ",1),Lotti!AS$7:AT$601,2,0),1)=1,"",1))</f>
        <v/>
      </c>
      <c r="N566" s="36" t="str">
        <f aca="false">TRIM(B566)</f>
        <v/>
      </c>
      <c r="O566" s="36"/>
      <c r="P566" s="36" t="str">
        <f aca="false">IF(K566="","",1)</f>
        <v/>
      </c>
      <c r="Q566" s="36" t="str">
        <f aca="false">IF(N566="","",_xlfn.IFNA(VLOOKUP(N566,Lotti!C$7:D$1000,2,0),1))</f>
        <v/>
      </c>
      <c r="S566" s="36" t="str">
        <f aca="false">IF(N566="","",IF(OR(AND(E566="",LEN(TRIM(D566))&lt;&gt;11,LEN(TRIM(D566))&lt;&gt;16),AND(D566="",E566=""),AND(D566&lt;&gt;"",E566&lt;&gt;"")),1,""))</f>
        <v/>
      </c>
      <c r="U566" s="36" t="str">
        <f aca="false">IF(N566="","",IF(C566="",1,""))</f>
        <v/>
      </c>
      <c r="V566" s="36" t="str">
        <f aca="false">IF(N566="","",_xlfn.IFNA(VLOOKUP(F566,TabelleFisse!$B$33:$C$34,2,0),1))</f>
        <v/>
      </c>
      <c r="W566" s="36" t="str">
        <f aca="false">IF(N566="","",_xlfn.IFNA(IF(VLOOKUP(CONCATENATE(N566," SI"),AC$10:AC$1203,1,0)=CONCATENATE(N566," SI"),"",1),1))</f>
        <v/>
      </c>
      <c r="Y566" s="36" t="str">
        <f aca="false">IF(OR(N566="",G566=""),"",_xlfn.IFNA(VLOOKUP(H566,TabelleFisse!$B$25:$C$29,2,0),1))</f>
        <v/>
      </c>
      <c r="Z566" s="36" t="str">
        <f aca="false">IF(AND(G566="",H566&lt;&gt;""),1,"")</f>
        <v/>
      </c>
      <c r="AA566" s="36" t="str">
        <f aca="false">IF(N566="","",IF(COUNTIF(AD$10:AD$1203,AD566)=1,1,""))</f>
        <v/>
      </c>
      <c r="AC566" s="37" t="str">
        <f aca="false">IF(N566="","",CONCATENATE(N566," ",F566))</f>
        <v/>
      </c>
      <c r="AD566" s="37" t="str">
        <f aca="false">IF(OR(N566="",CONCATENATE(G566,H566)=""),"",CONCATENATE(N566," ",G566))</f>
        <v/>
      </c>
      <c r="AE566" s="37" t="str">
        <f aca="false">IF(K566=1,CONCATENATE(N566," ",1),"")</f>
        <v/>
      </c>
    </row>
    <row r="567" customFormat="false" ht="32.25" hidden="false" customHeight="true" outlineLevel="0" collapsed="false">
      <c r="A567" s="21" t="str">
        <f aca="false">IF(J567="","",J567)</f>
        <v/>
      </c>
      <c r="B567" s="69"/>
      <c r="C567" s="44"/>
      <c r="D567" s="42"/>
      <c r="E567" s="42"/>
      <c r="F567" s="68"/>
      <c r="G567" s="42"/>
      <c r="H567" s="42"/>
      <c r="J567" s="20" t="str">
        <f aca="false">IF(AND(K567="",L567="",N567=""),"",IF(OR(K567=1,L567=1),"ERRORI / ANOMALIE","OK"))</f>
        <v/>
      </c>
      <c r="K567" s="20" t="str">
        <f aca="false">IF(N567="","",IF(SUM(Q567:AA567)&gt;0,1,""))</f>
        <v/>
      </c>
      <c r="L567" s="20" t="str">
        <f aca="false">IF(N567="","",IF(_xlfn.IFNA(VLOOKUP(CONCATENATE(N567," ",1),Lotti!AS$7:AT$601,2,0),1)=1,"",1))</f>
        <v/>
      </c>
      <c r="N567" s="36" t="str">
        <f aca="false">TRIM(B567)</f>
        <v/>
      </c>
      <c r="O567" s="36"/>
      <c r="P567" s="36" t="str">
        <f aca="false">IF(K567="","",1)</f>
        <v/>
      </c>
      <c r="Q567" s="36" t="str">
        <f aca="false">IF(N567="","",_xlfn.IFNA(VLOOKUP(N567,Lotti!C$7:D$1000,2,0),1))</f>
        <v/>
      </c>
      <c r="S567" s="36" t="str">
        <f aca="false">IF(N567="","",IF(OR(AND(E567="",LEN(TRIM(D567))&lt;&gt;11,LEN(TRIM(D567))&lt;&gt;16),AND(D567="",E567=""),AND(D567&lt;&gt;"",E567&lt;&gt;"")),1,""))</f>
        <v/>
      </c>
      <c r="U567" s="36" t="str">
        <f aca="false">IF(N567="","",IF(C567="",1,""))</f>
        <v/>
      </c>
      <c r="V567" s="36" t="str">
        <f aca="false">IF(N567="","",_xlfn.IFNA(VLOOKUP(F567,TabelleFisse!$B$33:$C$34,2,0),1))</f>
        <v/>
      </c>
      <c r="W567" s="36" t="str">
        <f aca="false">IF(N567="","",_xlfn.IFNA(IF(VLOOKUP(CONCATENATE(N567," SI"),AC$10:AC$1203,1,0)=CONCATENATE(N567," SI"),"",1),1))</f>
        <v/>
      </c>
      <c r="Y567" s="36" t="str">
        <f aca="false">IF(OR(N567="",G567=""),"",_xlfn.IFNA(VLOOKUP(H567,TabelleFisse!$B$25:$C$29,2,0),1))</f>
        <v/>
      </c>
      <c r="Z567" s="36" t="str">
        <f aca="false">IF(AND(G567="",H567&lt;&gt;""),1,"")</f>
        <v/>
      </c>
      <c r="AA567" s="36" t="str">
        <f aca="false">IF(N567="","",IF(COUNTIF(AD$10:AD$1203,AD567)=1,1,""))</f>
        <v/>
      </c>
      <c r="AC567" s="37" t="str">
        <f aca="false">IF(N567="","",CONCATENATE(N567," ",F567))</f>
        <v/>
      </c>
      <c r="AD567" s="37" t="str">
        <f aca="false">IF(OR(N567="",CONCATENATE(G567,H567)=""),"",CONCATENATE(N567," ",G567))</f>
        <v/>
      </c>
      <c r="AE567" s="37" t="str">
        <f aca="false">IF(K567=1,CONCATENATE(N567," ",1),"")</f>
        <v/>
      </c>
    </row>
    <row r="568" customFormat="false" ht="32.25" hidden="false" customHeight="true" outlineLevel="0" collapsed="false">
      <c r="A568" s="21" t="str">
        <f aca="false">IF(J568="","",J568)</f>
        <v/>
      </c>
      <c r="B568" s="69"/>
      <c r="C568" s="44"/>
      <c r="D568" s="42"/>
      <c r="E568" s="42"/>
      <c r="F568" s="68"/>
      <c r="G568" s="42"/>
      <c r="H568" s="42"/>
      <c r="J568" s="20" t="str">
        <f aca="false">IF(AND(K568="",L568="",N568=""),"",IF(OR(K568=1,L568=1),"ERRORI / ANOMALIE","OK"))</f>
        <v/>
      </c>
      <c r="K568" s="20" t="str">
        <f aca="false">IF(N568="","",IF(SUM(Q568:AA568)&gt;0,1,""))</f>
        <v/>
      </c>
      <c r="L568" s="20" t="str">
        <f aca="false">IF(N568="","",IF(_xlfn.IFNA(VLOOKUP(CONCATENATE(N568," ",1),Lotti!AS$7:AT$601,2,0),1)=1,"",1))</f>
        <v/>
      </c>
      <c r="N568" s="36" t="str">
        <f aca="false">TRIM(B568)</f>
        <v/>
      </c>
      <c r="O568" s="36"/>
      <c r="P568" s="36" t="str">
        <f aca="false">IF(K568="","",1)</f>
        <v/>
      </c>
      <c r="Q568" s="36" t="str">
        <f aca="false">IF(N568="","",_xlfn.IFNA(VLOOKUP(N568,Lotti!C$7:D$1000,2,0),1))</f>
        <v/>
      </c>
      <c r="S568" s="36" t="str">
        <f aca="false">IF(N568="","",IF(OR(AND(E568="",LEN(TRIM(D568))&lt;&gt;11,LEN(TRIM(D568))&lt;&gt;16),AND(D568="",E568=""),AND(D568&lt;&gt;"",E568&lt;&gt;"")),1,""))</f>
        <v/>
      </c>
      <c r="U568" s="36" t="str">
        <f aca="false">IF(N568="","",IF(C568="",1,""))</f>
        <v/>
      </c>
      <c r="V568" s="36" t="str">
        <f aca="false">IF(N568="","",_xlfn.IFNA(VLOOKUP(F568,TabelleFisse!$B$33:$C$34,2,0),1))</f>
        <v/>
      </c>
      <c r="W568" s="36" t="str">
        <f aca="false">IF(N568="","",_xlfn.IFNA(IF(VLOOKUP(CONCATENATE(N568," SI"),AC$10:AC$1203,1,0)=CONCATENATE(N568," SI"),"",1),1))</f>
        <v/>
      </c>
      <c r="Y568" s="36" t="str">
        <f aca="false">IF(OR(N568="",G568=""),"",_xlfn.IFNA(VLOOKUP(H568,TabelleFisse!$B$25:$C$29,2,0),1))</f>
        <v/>
      </c>
      <c r="Z568" s="36" t="str">
        <f aca="false">IF(AND(G568="",H568&lt;&gt;""),1,"")</f>
        <v/>
      </c>
      <c r="AA568" s="36" t="str">
        <f aca="false">IF(N568="","",IF(COUNTIF(AD$10:AD$1203,AD568)=1,1,""))</f>
        <v/>
      </c>
      <c r="AC568" s="37" t="str">
        <f aca="false">IF(N568="","",CONCATENATE(N568," ",F568))</f>
        <v/>
      </c>
      <c r="AD568" s="37" t="str">
        <f aca="false">IF(OR(N568="",CONCATENATE(G568,H568)=""),"",CONCATENATE(N568," ",G568))</f>
        <v/>
      </c>
      <c r="AE568" s="37" t="str">
        <f aca="false">IF(K568=1,CONCATENATE(N568," ",1),"")</f>
        <v/>
      </c>
    </row>
    <row r="569" customFormat="false" ht="32.25" hidden="false" customHeight="true" outlineLevel="0" collapsed="false">
      <c r="A569" s="21" t="str">
        <f aca="false">IF(J569="","",J569)</f>
        <v/>
      </c>
      <c r="B569" s="69"/>
      <c r="C569" s="44"/>
      <c r="D569" s="42"/>
      <c r="E569" s="42"/>
      <c r="F569" s="68"/>
      <c r="G569" s="42"/>
      <c r="H569" s="42"/>
      <c r="J569" s="20" t="str">
        <f aca="false">IF(AND(K569="",L569="",N569=""),"",IF(OR(K569=1,L569=1),"ERRORI / ANOMALIE","OK"))</f>
        <v/>
      </c>
      <c r="K569" s="20" t="str">
        <f aca="false">IF(N569="","",IF(SUM(Q569:AA569)&gt;0,1,""))</f>
        <v/>
      </c>
      <c r="L569" s="20" t="str">
        <f aca="false">IF(N569="","",IF(_xlfn.IFNA(VLOOKUP(CONCATENATE(N569," ",1),Lotti!AS$7:AT$601,2,0),1)=1,"",1))</f>
        <v/>
      </c>
      <c r="N569" s="36" t="str">
        <f aca="false">TRIM(B569)</f>
        <v/>
      </c>
      <c r="O569" s="36"/>
      <c r="P569" s="36" t="str">
        <f aca="false">IF(K569="","",1)</f>
        <v/>
      </c>
      <c r="Q569" s="36" t="str">
        <f aca="false">IF(N569="","",_xlfn.IFNA(VLOOKUP(N569,Lotti!C$7:D$1000,2,0),1))</f>
        <v/>
      </c>
      <c r="S569" s="36" t="str">
        <f aca="false">IF(N569="","",IF(OR(AND(E569="",LEN(TRIM(D569))&lt;&gt;11,LEN(TRIM(D569))&lt;&gt;16),AND(D569="",E569=""),AND(D569&lt;&gt;"",E569&lt;&gt;"")),1,""))</f>
        <v/>
      </c>
      <c r="U569" s="36" t="str">
        <f aca="false">IF(N569="","",IF(C569="",1,""))</f>
        <v/>
      </c>
      <c r="V569" s="36" t="str">
        <f aca="false">IF(N569="","",_xlfn.IFNA(VLOOKUP(F569,TabelleFisse!$B$33:$C$34,2,0),1))</f>
        <v/>
      </c>
      <c r="W569" s="36" t="str">
        <f aca="false">IF(N569="","",_xlfn.IFNA(IF(VLOOKUP(CONCATENATE(N569," SI"),AC$10:AC$1203,1,0)=CONCATENATE(N569," SI"),"",1),1))</f>
        <v/>
      </c>
      <c r="Y569" s="36" t="str">
        <f aca="false">IF(OR(N569="",G569=""),"",_xlfn.IFNA(VLOOKUP(H569,TabelleFisse!$B$25:$C$29,2,0),1))</f>
        <v/>
      </c>
      <c r="Z569" s="36" t="str">
        <f aca="false">IF(AND(G569="",H569&lt;&gt;""),1,"")</f>
        <v/>
      </c>
      <c r="AA569" s="36" t="str">
        <f aca="false">IF(N569="","",IF(COUNTIF(AD$10:AD$1203,AD569)=1,1,""))</f>
        <v/>
      </c>
      <c r="AC569" s="37" t="str">
        <f aca="false">IF(N569="","",CONCATENATE(N569," ",F569))</f>
        <v/>
      </c>
      <c r="AD569" s="37" t="str">
        <f aca="false">IF(OR(N569="",CONCATENATE(G569,H569)=""),"",CONCATENATE(N569," ",G569))</f>
        <v/>
      </c>
      <c r="AE569" s="37" t="str">
        <f aca="false">IF(K569=1,CONCATENATE(N569," ",1),"")</f>
        <v/>
      </c>
    </row>
    <row r="570" customFormat="false" ht="32.25" hidden="false" customHeight="true" outlineLevel="0" collapsed="false">
      <c r="A570" s="21" t="str">
        <f aca="false">IF(J570="","",J570)</f>
        <v/>
      </c>
      <c r="B570" s="69"/>
      <c r="C570" s="44"/>
      <c r="D570" s="42"/>
      <c r="E570" s="42"/>
      <c r="F570" s="68"/>
      <c r="G570" s="42"/>
      <c r="H570" s="42"/>
      <c r="J570" s="20" t="str">
        <f aca="false">IF(AND(K570="",L570="",N570=""),"",IF(OR(K570=1,L570=1),"ERRORI / ANOMALIE","OK"))</f>
        <v/>
      </c>
      <c r="K570" s="20" t="str">
        <f aca="false">IF(N570="","",IF(SUM(Q570:AA570)&gt;0,1,""))</f>
        <v/>
      </c>
      <c r="L570" s="20" t="str">
        <f aca="false">IF(N570="","",IF(_xlfn.IFNA(VLOOKUP(CONCATENATE(N570," ",1),Lotti!AS$7:AT$601,2,0),1)=1,"",1))</f>
        <v/>
      </c>
      <c r="N570" s="36" t="str">
        <f aca="false">TRIM(B570)</f>
        <v/>
      </c>
      <c r="O570" s="36"/>
      <c r="P570" s="36" t="str">
        <f aca="false">IF(K570="","",1)</f>
        <v/>
      </c>
      <c r="Q570" s="36" t="str">
        <f aca="false">IF(N570="","",_xlfn.IFNA(VLOOKUP(N570,Lotti!C$7:D$1000,2,0),1))</f>
        <v/>
      </c>
      <c r="S570" s="36" t="str">
        <f aca="false">IF(N570="","",IF(OR(AND(E570="",LEN(TRIM(D570))&lt;&gt;11,LEN(TRIM(D570))&lt;&gt;16),AND(D570="",E570=""),AND(D570&lt;&gt;"",E570&lt;&gt;"")),1,""))</f>
        <v/>
      </c>
      <c r="U570" s="36" t="str">
        <f aca="false">IF(N570="","",IF(C570="",1,""))</f>
        <v/>
      </c>
      <c r="V570" s="36" t="str">
        <f aca="false">IF(N570="","",_xlfn.IFNA(VLOOKUP(F570,TabelleFisse!$B$33:$C$34,2,0),1))</f>
        <v/>
      </c>
      <c r="W570" s="36" t="str">
        <f aca="false">IF(N570="","",_xlfn.IFNA(IF(VLOOKUP(CONCATENATE(N570," SI"),AC$10:AC$1203,1,0)=CONCATENATE(N570," SI"),"",1),1))</f>
        <v/>
      </c>
      <c r="Y570" s="36" t="str">
        <f aca="false">IF(OR(N570="",G570=""),"",_xlfn.IFNA(VLOOKUP(H570,TabelleFisse!$B$25:$C$29,2,0),1))</f>
        <v/>
      </c>
      <c r="Z570" s="36" t="str">
        <f aca="false">IF(AND(G570="",H570&lt;&gt;""),1,"")</f>
        <v/>
      </c>
      <c r="AA570" s="36" t="str">
        <f aca="false">IF(N570="","",IF(COUNTIF(AD$10:AD$1203,AD570)=1,1,""))</f>
        <v/>
      </c>
      <c r="AC570" s="37" t="str">
        <f aca="false">IF(N570="","",CONCATENATE(N570," ",F570))</f>
        <v/>
      </c>
      <c r="AD570" s="37" t="str">
        <f aca="false">IF(OR(N570="",CONCATENATE(G570,H570)=""),"",CONCATENATE(N570," ",G570))</f>
        <v/>
      </c>
      <c r="AE570" s="37" t="str">
        <f aca="false">IF(K570=1,CONCATENATE(N570," ",1),"")</f>
        <v/>
      </c>
    </row>
    <row r="571" customFormat="false" ht="32.25" hidden="false" customHeight="true" outlineLevel="0" collapsed="false">
      <c r="A571" s="21" t="str">
        <f aca="false">IF(J571="","",J571)</f>
        <v/>
      </c>
      <c r="B571" s="69"/>
      <c r="C571" s="44"/>
      <c r="D571" s="42"/>
      <c r="E571" s="42"/>
      <c r="F571" s="68"/>
      <c r="G571" s="42"/>
      <c r="H571" s="42"/>
      <c r="J571" s="20" t="str">
        <f aca="false">IF(AND(K571="",L571="",N571=""),"",IF(OR(K571=1,L571=1),"ERRORI / ANOMALIE","OK"))</f>
        <v/>
      </c>
      <c r="K571" s="20" t="str">
        <f aca="false">IF(N571="","",IF(SUM(Q571:AA571)&gt;0,1,""))</f>
        <v/>
      </c>
      <c r="L571" s="20" t="str">
        <f aca="false">IF(N571="","",IF(_xlfn.IFNA(VLOOKUP(CONCATENATE(N571," ",1),Lotti!AS$7:AT$601,2,0),1)=1,"",1))</f>
        <v/>
      </c>
      <c r="N571" s="36" t="str">
        <f aca="false">TRIM(B571)</f>
        <v/>
      </c>
      <c r="O571" s="36"/>
      <c r="P571" s="36" t="str">
        <f aca="false">IF(K571="","",1)</f>
        <v/>
      </c>
      <c r="Q571" s="36" t="str">
        <f aca="false">IF(N571="","",_xlfn.IFNA(VLOOKUP(N571,Lotti!C$7:D$1000,2,0),1))</f>
        <v/>
      </c>
      <c r="S571" s="36" t="str">
        <f aca="false">IF(N571="","",IF(OR(AND(E571="",LEN(TRIM(D571))&lt;&gt;11,LEN(TRIM(D571))&lt;&gt;16),AND(D571="",E571=""),AND(D571&lt;&gt;"",E571&lt;&gt;"")),1,""))</f>
        <v/>
      </c>
      <c r="U571" s="36" t="str">
        <f aca="false">IF(N571="","",IF(C571="",1,""))</f>
        <v/>
      </c>
      <c r="V571" s="36" t="str">
        <f aca="false">IF(N571="","",_xlfn.IFNA(VLOOKUP(F571,TabelleFisse!$B$33:$C$34,2,0),1))</f>
        <v/>
      </c>
      <c r="W571" s="36" t="str">
        <f aca="false">IF(N571="","",_xlfn.IFNA(IF(VLOOKUP(CONCATENATE(N571," SI"),AC$10:AC$1203,1,0)=CONCATENATE(N571," SI"),"",1),1))</f>
        <v/>
      </c>
      <c r="Y571" s="36" t="str">
        <f aca="false">IF(OR(N571="",G571=""),"",_xlfn.IFNA(VLOOKUP(H571,TabelleFisse!$B$25:$C$29,2,0),1))</f>
        <v/>
      </c>
      <c r="Z571" s="36" t="str">
        <f aca="false">IF(AND(G571="",H571&lt;&gt;""),1,"")</f>
        <v/>
      </c>
      <c r="AA571" s="36" t="str">
        <f aca="false">IF(N571="","",IF(COUNTIF(AD$10:AD$1203,AD571)=1,1,""))</f>
        <v/>
      </c>
      <c r="AC571" s="37" t="str">
        <f aca="false">IF(N571="","",CONCATENATE(N571," ",F571))</f>
        <v/>
      </c>
      <c r="AD571" s="37" t="str">
        <f aca="false">IF(OR(N571="",CONCATENATE(G571,H571)=""),"",CONCATENATE(N571," ",G571))</f>
        <v/>
      </c>
      <c r="AE571" s="37" t="str">
        <f aca="false">IF(K571=1,CONCATENATE(N571," ",1),"")</f>
        <v/>
      </c>
    </row>
    <row r="572" customFormat="false" ht="32.25" hidden="false" customHeight="true" outlineLevel="0" collapsed="false">
      <c r="A572" s="21" t="str">
        <f aca="false">IF(J572="","",J572)</f>
        <v/>
      </c>
      <c r="B572" s="69"/>
      <c r="C572" s="44"/>
      <c r="D572" s="42"/>
      <c r="E572" s="42"/>
      <c r="F572" s="68"/>
      <c r="G572" s="42"/>
      <c r="H572" s="42"/>
      <c r="J572" s="20" t="str">
        <f aca="false">IF(AND(K572="",L572="",N572=""),"",IF(OR(K572=1,L572=1),"ERRORI / ANOMALIE","OK"))</f>
        <v/>
      </c>
      <c r="K572" s="20" t="str">
        <f aca="false">IF(N572="","",IF(SUM(Q572:AA572)&gt;0,1,""))</f>
        <v/>
      </c>
      <c r="L572" s="20" t="str">
        <f aca="false">IF(N572="","",IF(_xlfn.IFNA(VLOOKUP(CONCATENATE(N572," ",1),Lotti!AS$7:AT$601,2,0),1)=1,"",1))</f>
        <v/>
      </c>
      <c r="N572" s="36" t="str">
        <f aca="false">TRIM(B572)</f>
        <v/>
      </c>
      <c r="O572" s="36"/>
      <c r="P572" s="36" t="str">
        <f aca="false">IF(K572="","",1)</f>
        <v/>
      </c>
      <c r="Q572" s="36" t="str">
        <f aca="false">IF(N572="","",_xlfn.IFNA(VLOOKUP(N572,Lotti!C$7:D$1000,2,0),1))</f>
        <v/>
      </c>
      <c r="S572" s="36" t="str">
        <f aca="false">IF(N572="","",IF(OR(AND(E572="",LEN(TRIM(D572))&lt;&gt;11,LEN(TRIM(D572))&lt;&gt;16),AND(D572="",E572=""),AND(D572&lt;&gt;"",E572&lt;&gt;"")),1,""))</f>
        <v/>
      </c>
      <c r="U572" s="36" t="str">
        <f aca="false">IF(N572="","",IF(C572="",1,""))</f>
        <v/>
      </c>
      <c r="V572" s="36" t="str">
        <f aca="false">IF(N572="","",_xlfn.IFNA(VLOOKUP(F572,TabelleFisse!$B$33:$C$34,2,0),1))</f>
        <v/>
      </c>
      <c r="W572" s="36" t="str">
        <f aca="false">IF(N572="","",_xlfn.IFNA(IF(VLOOKUP(CONCATENATE(N572," SI"),AC$10:AC$1203,1,0)=CONCATENATE(N572," SI"),"",1),1))</f>
        <v/>
      </c>
      <c r="Y572" s="36" t="str">
        <f aca="false">IF(OR(N572="",G572=""),"",_xlfn.IFNA(VLOOKUP(H572,TabelleFisse!$B$25:$C$29,2,0),1))</f>
        <v/>
      </c>
      <c r="Z572" s="36" t="str">
        <f aca="false">IF(AND(G572="",H572&lt;&gt;""),1,"")</f>
        <v/>
      </c>
      <c r="AA572" s="36" t="str">
        <f aca="false">IF(N572="","",IF(COUNTIF(AD$10:AD$1203,AD572)=1,1,""))</f>
        <v/>
      </c>
      <c r="AC572" s="37" t="str">
        <f aca="false">IF(N572="","",CONCATENATE(N572," ",F572))</f>
        <v/>
      </c>
      <c r="AD572" s="37" t="str">
        <f aca="false">IF(OR(N572="",CONCATENATE(G572,H572)=""),"",CONCATENATE(N572," ",G572))</f>
        <v/>
      </c>
      <c r="AE572" s="37" t="str">
        <f aca="false">IF(K572=1,CONCATENATE(N572," ",1),"")</f>
        <v/>
      </c>
    </row>
    <row r="573" customFormat="false" ht="32.25" hidden="false" customHeight="true" outlineLevel="0" collapsed="false">
      <c r="A573" s="21" t="str">
        <f aca="false">IF(J573="","",J573)</f>
        <v/>
      </c>
      <c r="B573" s="69"/>
      <c r="C573" s="44"/>
      <c r="D573" s="42"/>
      <c r="E573" s="42"/>
      <c r="F573" s="68"/>
      <c r="G573" s="42"/>
      <c r="H573" s="42"/>
      <c r="J573" s="20" t="str">
        <f aca="false">IF(AND(K573="",L573="",N573=""),"",IF(OR(K573=1,L573=1),"ERRORI / ANOMALIE","OK"))</f>
        <v/>
      </c>
      <c r="K573" s="20" t="str">
        <f aca="false">IF(N573="","",IF(SUM(Q573:AA573)&gt;0,1,""))</f>
        <v/>
      </c>
      <c r="L573" s="20" t="str">
        <f aca="false">IF(N573="","",IF(_xlfn.IFNA(VLOOKUP(CONCATENATE(N573," ",1),Lotti!AS$7:AT$601,2,0),1)=1,"",1))</f>
        <v/>
      </c>
      <c r="N573" s="36" t="str">
        <f aca="false">TRIM(B573)</f>
        <v/>
      </c>
      <c r="O573" s="36"/>
      <c r="P573" s="36" t="str">
        <f aca="false">IF(K573="","",1)</f>
        <v/>
      </c>
      <c r="Q573" s="36" t="str">
        <f aca="false">IF(N573="","",_xlfn.IFNA(VLOOKUP(N573,Lotti!C$7:D$1000,2,0),1))</f>
        <v/>
      </c>
      <c r="S573" s="36" t="str">
        <f aca="false">IF(N573="","",IF(OR(AND(E573="",LEN(TRIM(D573))&lt;&gt;11,LEN(TRIM(D573))&lt;&gt;16),AND(D573="",E573=""),AND(D573&lt;&gt;"",E573&lt;&gt;"")),1,""))</f>
        <v/>
      </c>
      <c r="U573" s="36" t="str">
        <f aca="false">IF(N573="","",IF(C573="",1,""))</f>
        <v/>
      </c>
      <c r="V573" s="36" t="str">
        <f aca="false">IF(N573="","",_xlfn.IFNA(VLOOKUP(F573,TabelleFisse!$B$33:$C$34,2,0),1))</f>
        <v/>
      </c>
      <c r="W573" s="36" t="str">
        <f aca="false">IF(N573="","",_xlfn.IFNA(IF(VLOOKUP(CONCATENATE(N573," SI"),AC$10:AC$1203,1,0)=CONCATENATE(N573," SI"),"",1),1))</f>
        <v/>
      </c>
      <c r="Y573" s="36" t="str">
        <f aca="false">IF(OR(N573="",G573=""),"",_xlfn.IFNA(VLOOKUP(H573,TabelleFisse!$B$25:$C$29,2,0),1))</f>
        <v/>
      </c>
      <c r="Z573" s="36" t="str">
        <f aca="false">IF(AND(G573="",H573&lt;&gt;""),1,"")</f>
        <v/>
      </c>
      <c r="AA573" s="36" t="str">
        <f aca="false">IF(N573="","",IF(COUNTIF(AD$10:AD$1203,AD573)=1,1,""))</f>
        <v/>
      </c>
      <c r="AC573" s="37" t="str">
        <f aca="false">IF(N573="","",CONCATENATE(N573," ",F573))</f>
        <v/>
      </c>
      <c r="AD573" s="37" t="str">
        <f aca="false">IF(OR(N573="",CONCATENATE(G573,H573)=""),"",CONCATENATE(N573," ",G573))</f>
        <v/>
      </c>
      <c r="AE573" s="37" t="str">
        <f aca="false">IF(K573=1,CONCATENATE(N573," ",1),"")</f>
        <v/>
      </c>
    </row>
    <row r="574" customFormat="false" ht="32.25" hidden="false" customHeight="true" outlineLevel="0" collapsed="false">
      <c r="A574" s="21" t="str">
        <f aca="false">IF(J574="","",J574)</f>
        <v/>
      </c>
      <c r="B574" s="69"/>
      <c r="C574" s="44"/>
      <c r="D574" s="42"/>
      <c r="E574" s="42"/>
      <c r="F574" s="68"/>
      <c r="G574" s="42"/>
      <c r="H574" s="42"/>
      <c r="J574" s="20" t="str">
        <f aca="false">IF(AND(K574="",L574="",N574=""),"",IF(OR(K574=1,L574=1),"ERRORI / ANOMALIE","OK"))</f>
        <v/>
      </c>
      <c r="K574" s="20" t="str">
        <f aca="false">IF(N574="","",IF(SUM(Q574:AA574)&gt;0,1,""))</f>
        <v/>
      </c>
      <c r="L574" s="20" t="str">
        <f aca="false">IF(N574="","",IF(_xlfn.IFNA(VLOOKUP(CONCATENATE(N574," ",1),Lotti!AS$7:AT$601,2,0),1)=1,"",1))</f>
        <v/>
      </c>
      <c r="N574" s="36" t="str">
        <f aca="false">TRIM(B574)</f>
        <v/>
      </c>
      <c r="O574" s="36"/>
      <c r="P574" s="36" t="str">
        <f aca="false">IF(K574="","",1)</f>
        <v/>
      </c>
      <c r="Q574" s="36" t="str">
        <f aca="false">IF(N574="","",_xlfn.IFNA(VLOOKUP(N574,Lotti!C$7:D$1000,2,0),1))</f>
        <v/>
      </c>
      <c r="S574" s="36" t="str">
        <f aca="false">IF(N574="","",IF(OR(AND(E574="",LEN(TRIM(D574))&lt;&gt;11,LEN(TRIM(D574))&lt;&gt;16),AND(D574="",E574=""),AND(D574&lt;&gt;"",E574&lt;&gt;"")),1,""))</f>
        <v/>
      </c>
      <c r="U574" s="36" t="str">
        <f aca="false">IF(N574="","",IF(C574="",1,""))</f>
        <v/>
      </c>
      <c r="V574" s="36" t="str">
        <f aca="false">IF(N574="","",_xlfn.IFNA(VLOOKUP(F574,TabelleFisse!$B$33:$C$34,2,0),1))</f>
        <v/>
      </c>
      <c r="W574" s="36" t="str">
        <f aca="false">IF(N574="","",_xlfn.IFNA(IF(VLOOKUP(CONCATENATE(N574," SI"),AC$10:AC$1203,1,0)=CONCATENATE(N574," SI"),"",1),1))</f>
        <v/>
      </c>
      <c r="Y574" s="36" t="str">
        <f aca="false">IF(OR(N574="",G574=""),"",_xlfn.IFNA(VLOOKUP(H574,TabelleFisse!$B$25:$C$29,2,0),1))</f>
        <v/>
      </c>
      <c r="Z574" s="36" t="str">
        <f aca="false">IF(AND(G574="",H574&lt;&gt;""),1,"")</f>
        <v/>
      </c>
      <c r="AA574" s="36" t="str">
        <f aca="false">IF(N574="","",IF(COUNTIF(AD$10:AD$1203,AD574)=1,1,""))</f>
        <v/>
      </c>
      <c r="AC574" s="37" t="str">
        <f aca="false">IF(N574="","",CONCATENATE(N574," ",F574))</f>
        <v/>
      </c>
      <c r="AD574" s="37" t="str">
        <f aca="false">IF(OR(N574="",CONCATENATE(G574,H574)=""),"",CONCATENATE(N574," ",G574))</f>
        <v/>
      </c>
      <c r="AE574" s="37" t="str">
        <f aca="false">IF(K574=1,CONCATENATE(N574," ",1),"")</f>
        <v/>
      </c>
    </row>
    <row r="575" customFormat="false" ht="32.25" hidden="false" customHeight="true" outlineLevel="0" collapsed="false">
      <c r="A575" s="21" t="str">
        <f aca="false">IF(J575="","",J575)</f>
        <v/>
      </c>
      <c r="B575" s="69"/>
      <c r="C575" s="44"/>
      <c r="D575" s="42"/>
      <c r="E575" s="42"/>
      <c r="F575" s="68"/>
      <c r="G575" s="42"/>
      <c r="H575" s="42"/>
      <c r="J575" s="20" t="str">
        <f aca="false">IF(AND(K575="",L575="",N575=""),"",IF(OR(K575=1,L575=1),"ERRORI / ANOMALIE","OK"))</f>
        <v/>
      </c>
      <c r="K575" s="20" t="str">
        <f aca="false">IF(N575="","",IF(SUM(Q575:AA575)&gt;0,1,""))</f>
        <v/>
      </c>
      <c r="L575" s="20" t="str">
        <f aca="false">IF(N575="","",IF(_xlfn.IFNA(VLOOKUP(CONCATENATE(N575," ",1),Lotti!AS$7:AT$601,2,0),1)=1,"",1))</f>
        <v/>
      </c>
      <c r="N575" s="36" t="str">
        <f aca="false">TRIM(B575)</f>
        <v/>
      </c>
      <c r="O575" s="36"/>
      <c r="P575" s="36" t="str">
        <f aca="false">IF(K575="","",1)</f>
        <v/>
      </c>
      <c r="Q575" s="36" t="str">
        <f aca="false">IF(N575="","",_xlfn.IFNA(VLOOKUP(N575,Lotti!C$7:D$1000,2,0),1))</f>
        <v/>
      </c>
      <c r="S575" s="36" t="str">
        <f aca="false">IF(N575="","",IF(OR(AND(E575="",LEN(TRIM(D575))&lt;&gt;11,LEN(TRIM(D575))&lt;&gt;16),AND(D575="",E575=""),AND(D575&lt;&gt;"",E575&lt;&gt;"")),1,""))</f>
        <v/>
      </c>
      <c r="U575" s="36" t="str">
        <f aca="false">IF(N575="","",IF(C575="",1,""))</f>
        <v/>
      </c>
      <c r="V575" s="36" t="str">
        <f aca="false">IF(N575="","",_xlfn.IFNA(VLOOKUP(F575,TabelleFisse!$B$33:$C$34,2,0),1))</f>
        <v/>
      </c>
      <c r="W575" s="36" t="str">
        <f aca="false">IF(N575="","",_xlfn.IFNA(IF(VLOOKUP(CONCATENATE(N575," SI"),AC$10:AC$1203,1,0)=CONCATENATE(N575," SI"),"",1),1))</f>
        <v/>
      </c>
      <c r="Y575" s="36" t="str">
        <f aca="false">IF(OR(N575="",G575=""),"",_xlfn.IFNA(VLOOKUP(H575,TabelleFisse!$B$25:$C$29,2,0),1))</f>
        <v/>
      </c>
      <c r="Z575" s="36" t="str">
        <f aca="false">IF(AND(G575="",H575&lt;&gt;""),1,"")</f>
        <v/>
      </c>
      <c r="AA575" s="36" t="str">
        <f aca="false">IF(N575="","",IF(COUNTIF(AD$10:AD$1203,AD575)=1,1,""))</f>
        <v/>
      </c>
      <c r="AC575" s="37" t="str">
        <f aca="false">IF(N575="","",CONCATENATE(N575," ",F575))</f>
        <v/>
      </c>
      <c r="AD575" s="37" t="str">
        <f aca="false">IF(OR(N575="",CONCATENATE(G575,H575)=""),"",CONCATENATE(N575," ",G575))</f>
        <v/>
      </c>
      <c r="AE575" s="37" t="str">
        <f aca="false">IF(K575=1,CONCATENATE(N575," ",1),"")</f>
        <v/>
      </c>
    </row>
    <row r="576" customFormat="false" ht="32.25" hidden="false" customHeight="true" outlineLevel="0" collapsed="false">
      <c r="A576" s="21" t="str">
        <f aca="false">IF(J576="","",J576)</f>
        <v/>
      </c>
      <c r="B576" s="69"/>
      <c r="C576" s="44"/>
      <c r="D576" s="42"/>
      <c r="E576" s="42"/>
      <c r="F576" s="68"/>
      <c r="G576" s="42"/>
      <c r="H576" s="42"/>
      <c r="J576" s="20" t="str">
        <f aca="false">IF(AND(K576="",L576="",N576=""),"",IF(OR(K576=1,L576=1),"ERRORI / ANOMALIE","OK"))</f>
        <v/>
      </c>
      <c r="K576" s="20" t="str">
        <f aca="false">IF(N576="","",IF(SUM(Q576:AA576)&gt;0,1,""))</f>
        <v/>
      </c>
      <c r="L576" s="20" t="str">
        <f aca="false">IF(N576="","",IF(_xlfn.IFNA(VLOOKUP(CONCATENATE(N576," ",1),Lotti!AS$7:AT$601,2,0),1)=1,"",1))</f>
        <v/>
      </c>
      <c r="N576" s="36" t="str">
        <f aca="false">TRIM(B576)</f>
        <v/>
      </c>
      <c r="O576" s="36"/>
      <c r="P576" s="36" t="str">
        <f aca="false">IF(K576="","",1)</f>
        <v/>
      </c>
      <c r="Q576" s="36" t="str">
        <f aca="false">IF(N576="","",_xlfn.IFNA(VLOOKUP(N576,Lotti!C$7:D$1000,2,0),1))</f>
        <v/>
      </c>
      <c r="S576" s="36" t="str">
        <f aca="false">IF(N576="","",IF(OR(AND(E576="",LEN(TRIM(D576))&lt;&gt;11,LEN(TRIM(D576))&lt;&gt;16),AND(D576="",E576=""),AND(D576&lt;&gt;"",E576&lt;&gt;"")),1,""))</f>
        <v/>
      </c>
      <c r="U576" s="36" t="str">
        <f aca="false">IF(N576="","",IF(C576="",1,""))</f>
        <v/>
      </c>
      <c r="V576" s="36" t="str">
        <f aca="false">IF(N576="","",_xlfn.IFNA(VLOOKUP(F576,TabelleFisse!$B$33:$C$34,2,0),1))</f>
        <v/>
      </c>
      <c r="W576" s="36" t="str">
        <f aca="false">IF(N576="","",_xlfn.IFNA(IF(VLOOKUP(CONCATENATE(N576," SI"),AC$10:AC$1203,1,0)=CONCATENATE(N576," SI"),"",1),1))</f>
        <v/>
      </c>
      <c r="Y576" s="36" t="str">
        <f aca="false">IF(OR(N576="",G576=""),"",_xlfn.IFNA(VLOOKUP(H576,TabelleFisse!$B$25:$C$29,2,0),1))</f>
        <v/>
      </c>
      <c r="Z576" s="36" t="str">
        <f aca="false">IF(AND(G576="",H576&lt;&gt;""),1,"")</f>
        <v/>
      </c>
      <c r="AA576" s="36" t="str">
        <f aca="false">IF(N576="","",IF(COUNTIF(AD$10:AD$1203,AD576)=1,1,""))</f>
        <v/>
      </c>
      <c r="AC576" s="37" t="str">
        <f aca="false">IF(N576="","",CONCATENATE(N576," ",F576))</f>
        <v/>
      </c>
      <c r="AD576" s="37" t="str">
        <f aca="false">IF(OR(N576="",CONCATENATE(G576,H576)=""),"",CONCATENATE(N576," ",G576))</f>
        <v/>
      </c>
      <c r="AE576" s="37" t="str">
        <f aca="false">IF(K576=1,CONCATENATE(N576," ",1),"")</f>
        <v/>
      </c>
    </row>
    <row r="577" customFormat="false" ht="32.25" hidden="false" customHeight="true" outlineLevel="0" collapsed="false">
      <c r="A577" s="21" t="str">
        <f aca="false">IF(J577="","",J577)</f>
        <v/>
      </c>
      <c r="B577" s="69"/>
      <c r="C577" s="44"/>
      <c r="D577" s="42"/>
      <c r="E577" s="42"/>
      <c r="F577" s="68"/>
      <c r="G577" s="42"/>
      <c r="H577" s="42"/>
      <c r="J577" s="20" t="str">
        <f aca="false">IF(AND(K577="",L577="",N577=""),"",IF(OR(K577=1,L577=1),"ERRORI / ANOMALIE","OK"))</f>
        <v/>
      </c>
      <c r="K577" s="20" t="str">
        <f aca="false">IF(N577="","",IF(SUM(Q577:AA577)&gt;0,1,""))</f>
        <v/>
      </c>
      <c r="L577" s="20" t="str">
        <f aca="false">IF(N577="","",IF(_xlfn.IFNA(VLOOKUP(CONCATENATE(N577," ",1),Lotti!AS$7:AT$601,2,0),1)=1,"",1))</f>
        <v/>
      </c>
      <c r="N577" s="36" t="str">
        <f aca="false">TRIM(B577)</f>
        <v/>
      </c>
      <c r="O577" s="36"/>
      <c r="P577" s="36" t="str">
        <f aca="false">IF(K577="","",1)</f>
        <v/>
      </c>
      <c r="Q577" s="36" t="str">
        <f aca="false">IF(N577="","",_xlfn.IFNA(VLOOKUP(N577,Lotti!C$7:D$1000,2,0),1))</f>
        <v/>
      </c>
      <c r="S577" s="36" t="str">
        <f aca="false">IF(N577="","",IF(OR(AND(E577="",LEN(TRIM(D577))&lt;&gt;11,LEN(TRIM(D577))&lt;&gt;16),AND(D577="",E577=""),AND(D577&lt;&gt;"",E577&lt;&gt;"")),1,""))</f>
        <v/>
      </c>
      <c r="U577" s="36" t="str">
        <f aca="false">IF(N577="","",IF(C577="",1,""))</f>
        <v/>
      </c>
      <c r="V577" s="36" t="str">
        <f aca="false">IF(N577="","",_xlfn.IFNA(VLOOKUP(F577,TabelleFisse!$B$33:$C$34,2,0),1))</f>
        <v/>
      </c>
      <c r="W577" s="36" t="str">
        <f aca="false">IF(N577="","",_xlfn.IFNA(IF(VLOOKUP(CONCATENATE(N577," SI"),AC$10:AC$1203,1,0)=CONCATENATE(N577," SI"),"",1),1))</f>
        <v/>
      </c>
      <c r="Y577" s="36" t="str">
        <f aca="false">IF(OR(N577="",G577=""),"",_xlfn.IFNA(VLOOKUP(H577,TabelleFisse!$B$25:$C$29,2,0),1))</f>
        <v/>
      </c>
      <c r="Z577" s="36" t="str">
        <f aca="false">IF(AND(G577="",H577&lt;&gt;""),1,"")</f>
        <v/>
      </c>
      <c r="AA577" s="36" t="str">
        <f aca="false">IF(N577="","",IF(COUNTIF(AD$10:AD$1203,AD577)=1,1,""))</f>
        <v/>
      </c>
      <c r="AC577" s="37" t="str">
        <f aca="false">IF(N577="","",CONCATENATE(N577," ",F577))</f>
        <v/>
      </c>
      <c r="AD577" s="37" t="str">
        <f aca="false">IF(OR(N577="",CONCATENATE(G577,H577)=""),"",CONCATENATE(N577," ",G577))</f>
        <v/>
      </c>
      <c r="AE577" s="37" t="str">
        <f aca="false">IF(K577=1,CONCATENATE(N577," ",1),"")</f>
        <v/>
      </c>
    </row>
    <row r="578" customFormat="false" ht="32.25" hidden="false" customHeight="true" outlineLevel="0" collapsed="false">
      <c r="A578" s="21" t="str">
        <f aca="false">IF(J578="","",J578)</f>
        <v/>
      </c>
      <c r="B578" s="69"/>
      <c r="C578" s="44"/>
      <c r="D578" s="42"/>
      <c r="E578" s="42"/>
      <c r="F578" s="68"/>
      <c r="G578" s="42"/>
      <c r="H578" s="42"/>
      <c r="J578" s="20" t="str">
        <f aca="false">IF(AND(K578="",L578="",N578=""),"",IF(OR(K578=1,L578=1),"ERRORI / ANOMALIE","OK"))</f>
        <v/>
      </c>
      <c r="K578" s="20" t="str">
        <f aca="false">IF(N578="","",IF(SUM(Q578:AA578)&gt;0,1,""))</f>
        <v/>
      </c>
      <c r="L578" s="20" t="str">
        <f aca="false">IF(N578="","",IF(_xlfn.IFNA(VLOOKUP(CONCATENATE(N578," ",1),Lotti!AS$7:AT$601,2,0),1)=1,"",1))</f>
        <v/>
      </c>
      <c r="N578" s="36" t="str">
        <f aca="false">TRIM(B578)</f>
        <v/>
      </c>
      <c r="O578" s="36"/>
      <c r="P578" s="36" t="str">
        <f aca="false">IF(K578="","",1)</f>
        <v/>
      </c>
      <c r="Q578" s="36" t="str">
        <f aca="false">IF(N578="","",_xlfn.IFNA(VLOOKUP(N578,Lotti!C$7:D$1000,2,0),1))</f>
        <v/>
      </c>
      <c r="S578" s="36" t="str">
        <f aca="false">IF(N578="","",IF(OR(AND(E578="",LEN(TRIM(D578))&lt;&gt;11,LEN(TRIM(D578))&lt;&gt;16),AND(D578="",E578=""),AND(D578&lt;&gt;"",E578&lt;&gt;"")),1,""))</f>
        <v/>
      </c>
      <c r="U578" s="36" t="str">
        <f aca="false">IF(N578="","",IF(C578="",1,""))</f>
        <v/>
      </c>
      <c r="V578" s="36" t="str">
        <f aca="false">IF(N578="","",_xlfn.IFNA(VLOOKUP(F578,TabelleFisse!$B$33:$C$34,2,0),1))</f>
        <v/>
      </c>
      <c r="W578" s="36" t="str">
        <f aca="false">IF(N578="","",_xlfn.IFNA(IF(VLOOKUP(CONCATENATE(N578," SI"),AC$10:AC$1203,1,0)=CONCATENATE(N578," SI"),"",1),1))</f>
        <v/>
      </c>
      <c r="Y578" s="36" t="str">
        <f aca="false">IF(OR(N578="",G578=""),"",_xlfn.IFNA(VLOOKUP(H578,TabelleFisse!$B$25:$C$29,2,0),1))</f>
        <v/>
      </c>
      <c r="Z578" s="36" t="str">
        <f aca="false">IF(AND(G578="",H578&lt;&gt;""),1,"")</f>
        <v/>
      </c>
      <c r="AA578" s="36" t="str">
        <f aca="false">IF(N578="","",IF(COUNTIF(AD$10:AD$1203,AD578)=1,1,""))</f>
        <v/>
      </c>
      <c r="AC578" s="37" t="str">
        <f aca="false">IF(N578="","",CONCATENATE(N578," ",F578))</f>
        <v/>
      </c>
      <c r="AD578" s="37" t="str">
        <f aca="false">IF(OR(N578="",CONCATENATE(G578,H578)=""),"",CONCATENATE(N578," ",G578))</f>
        <v/>
      </c>
      <c r="AE578" s="37" t="str">
        <f aca="false">IF(K578=1,CONCATENATE(N578," ",1),"")</f>
        <v/>
      </c>
    </row>
    <row r="579" customFormat="false" ht="32.25" hidden="false" customHeight="true" outlineLevel="0" collapsed="false">
      <c r="A579" s="21" t="str">
        <f aca="false">IF(J579="","",J579)</f>
        <v/>
      </c>
      <c r="B579" s="69"/>
      <c r="C579" s="44"/>
      <c r="D579" s="42"/>
      <c r="E579" s="42"/>
      <c r="F579" s="68"/>
      <c r="G579" s="42"/>
      <c r="H579" s="42"/>
      <c r="J579" s="20" t="str">
        <f aca="false">IF(AND(K579="",L579="",N579=""),"",IF(OR(K579=1,L579=1),"ERRORI / ANOMALIE","OK"))</f>
        <v/>
      </c>
      <c r="K579" s="20" t="str">
        <f aca="false">IF(N579="","",IF(SUM(Q579:AA579)&gt;0,1,""))</f>
        <v/>
      </c>
      <c r="L579" s="20" t="str">
        <f aca="false">IF(N579="","",IF(_xlfn.IFNA(VLOOKUP(CONCATENATE(N579," ",1),Lotti!AS$7:AT$601,2,0),1)=1,"",1))</f>
        <v/>
      </c>
      <c r="N579" s="36" t="str">
        <f aca="false">TRIM(B579)</f>
        <v/>
      </c>
      <c r="O579" s="36"/>
      <c r="P579" s="36" t="str">
        <f aca="false">IF(K579="","",1)</f>
        <v/>
      </c>
      <c r="Q579" s="36" t="str">
        <f aca="false">IF(N579="","",_xlfn.IFNA(VLOOKUP(N579,Lotti!C$7:D$1000,2,0),1))</f>
        <v/>
      </c>
      <c r="S579" s="36" t="str">
        <f aca="false">IF(N579="","",IF(OR(AND(E579="",LEN(TRIM(D579))&lt;&gt;11,LEN(TRIM(D579))&lt;&gt;16),AND(D579="",E579=""),AND(D579&lt;&gt;"",E579&lt;&gt;"")),1,""))</f>
        <v/>
      </c>
      <c r="U579" s="36" t="str">
        <f aca="false">IF(N579="","",IF(C579="",1,""))</f>
        <v/>
      </c>
      <c r="V579" s="36" t="str">
        <f aca="false">IF(N579="","",_xlfn.IFNA(VLOOKUP(F579,TabelleFisse!$B$33:$C$34,2,0),1))</f>
        <v/>
      </c>
      <c r="W579" s="36" t="str">
        <f aca="false">IF(N579="","",_xlfn.IFNA(IF(VLOOKUP(CONCATENATE(N579," SI"),AC$10:AC$1203,1,0)=CONCATENATE(N579," SI"),"",1),1))</f>
        <v/>
      </c>
      <c r="Y579" s="36" t="str">
        <f aca="false">IF(OR(N579="",G579=""),"",_xlfn.IFNA(VLOOKUP(H579,TabelleFisse!$B$25:$C$29,2,0),1))</f>
        <v/>
      </c>
      <c r="Z579" s="36" t="str">
        <f aca="false">IF(AND(G579="",H579&lt;&gt;""),1,"")</f>
        <v/>
      </c>
      <c r="AA579" s="36" t="str">
        <f aca="false">IF(N579="","",IF(COUNTIF(AD$10:AD$1203,AD579)=1,1,""))</f>
        <v/>
      </c>
      <c r="AC579" s="37" t="str">
        <f aca="false">IF(N579="","",CONCATENATE(N579," ",F579))</f>
        <v/>
      </c>
      <c r="AD579" s="37" t="str">
        <f aca="false">IF(OR(N579="",CONCATENATE(G579,H579)=""),"",CONCATENATE(N579," ",G579))</f>
        <v/>
      </c>
      <c r="AE579" s="37" t="str">
        <f aca="false">IF(K579=1,CONCATENATE(N579," ",1),"")</f>
        <v/>
      </c>
    </row>
    <row r="580" customFormat="false" ht="32.25" hidden="false" customHeight="true" outlineLevel="0" collapsed="false">
      <c r="A580" s="21" t="str">
        <f aca="false">IF(J580="","",J580)</f>
        <v/>
      </c>
      <c r="B580" s="69"/>
      <c r="C580" s="44"/>
      <c r="D580" s="42"/>
      <c r="E580" s="42"/>
      <c r="F580" s="68"/>
      <c r="G580" s="42"/>
      <c r="H580" s="42"/>
      <c r="J580" s="20" t="str">
        <f aca="false">IF(AND(K580="",L580="",N580=""),"",IF(OR(K580=1,L580=1),"ERRORI / ANOMALIE","OK"))</f>
        <v/>
      </c>
      <c r="K580" s="20" t="str">
        <f aca="false">IF(N580="","",IF(SUM(Q580:AA580)&gt;0,1,""))</f>
        <v/>
      </c>
      <c r="L580" s="20" t="str">
        <f aca="false">IF(N580="","",IF(_xlfn.IFNA(VLOOKUP(CONCATENATE(N580," ",1),Lotti!AS$7:AT$601,2,0),1)=1,"",1))</f>
        <v/>
      </c>
      <c r="N580" s="36" t="str">
        <f aca="false">TRIM(B580)</f>
        <v/>
      </c>
      <c r="O580" s="36"/>
      <c r="P580" s="36" t="str">
        <f aca="false">IF(K580="","",1)</f>
        <v/>
      </c>
      <c r="Q580" s="36" t="str">
        <f aca="false">IF(N580="","",_xlfn.IFNA(VLOOKUP(N580,Lotti!C$7:D$1000,2,0),1))</f>
        <v/>
      </c>
      <c r="S580" s="36" t="str">
        <f aca="false">IF(N580="","",IF(OR(AND(E580="",LEN(TRIM(D580))&lt;&gt;11,LEN(TRIM(D580))&lt;&gt;16),AND(D580="",E580=""),AND(D580&lt;&gt;"",E580&lt;&gt;"")),1,""))</f>
        <v/>
      </c>
      <c r="U580" s="36" t="str">
        <f aca="false">IF(N580="","",IF(C580="",1,""))</f>
        <v/>
      </c>
      <c r="V580" s="36" t="str">
        <f aca="false">IF(N580="","",_xlfn.IFNA(VLOOKUP(F580,TabelleFisse!$B$33:$C$34,2,0),1))</f>
        <v/>
      </c>
      <c r="W580" s="36" t="str">
        <f aca="false">IF(N580="","",_xlfn.IFNA(IF(VLOOKUP(CONCATENATE(N580," SI"),AC$10:AC$1203,1,0)=CONCATENATE(N580," SI"),"",1),1))</f>
        <v/>
      </c>
      <c r="Y580" s="36" t="str">
        <f aca="false">IF(OR(N580="",G580=""),"",_xlfn.IFNA(VLOOKUP(H580,TabelleFisse!$B$25:$C$29,2,0),1))</f>
        <v/>
      </c>
      <c r="Z580" s="36" t="str">
        <f aca="false">IF(AND(G580="",H580&lt;&gt;""),1,"")</f>
        <v/>
      </c>
      <c r="AA580" s="36" t="str">
        <f aca="false">IF(N580="","",IF(COUNTIF(AD$10:AD$1203,AD580)=1,1,""))</f>
        <v/>
      </c>
      <c r="AC580" s="37" t="str">
        <f aca="false">IF(N580="","",CONCATENATE(N580," ",F580))</f>
        <v/>
      </c>
      <c r="AD580" s="37" t="str">
        <f aca="false">IF(OR(N580="",CONCATENATE(G580,H580)=""),"",CONCATENATE(N580," ",G580))</f>
        <v/>
      </c>
      <c r="AE580" s="37" t="str">
        <f aca="false">IF(K580=1,CONCATENATE(N580," ",1),"")</f>
        <v/>
      </c>
    </row>
    <row r="581" customFormat="false" ht="32.25" hidden="false" customHeight="true" outlineLevel="0" collapsed="false">
      <c r="A581" s="21" t="str">
        <f aca="false">IF(J581="","",J581)</f>
        <v/>
      </c>
      <c r="B581" s="69"/>
      <c r="C581" s="44"/>
      <c r="D581" s="42"/>
      <c r="E581" s="42"/>
      <c r="F581" s="68"/>
      <c r="G581" s="42"/>
      <c r="H581" s="42"/>
      <c r="J581" s="20" t="str">
        <f aca="false">IF(AND(K581="",L581="",N581=""),"",IF(OR(K581=1,L581=1),"ERRORI / ANOMALIE","OK"))</f>
        <v/>
      </c>
      <c r="K581" s="20" t="str">
        <f aca="false">IF(N581="","",IF(SUM(Q581:AA581)&gt;0,1,""))</f>
        <v/>
      </c>
      <c r="L581" s="20" t="str">
        <f aca="false">IF(N581="","",IF(_xlfn.IFNA(VLOOKUP(CONCATENATE(N581," ",1),Lotti!AS$7:AT$601,2,0),1)=1,"",1))</f>
        <v/>
      </c>
      <c r="N581" s="36" t="str">
        <f aca="false">TRIM(B581)</f>
        <v/>
      </c>
      <c r="O581" s="36"/>
      <c r="P581" s="36" t="str">
        <f aca="false">IF(K581="","",1)</f>
        <v/>
      </c>
      <c r="Q581" s="36" t="str">
        <f aca="false">IF(N581="","",_xlfn.IFNA(VLOOKUP(N581,Lotti!C$7:D$1000,2,0),1))</f>
        <v/>
      </c>
      <c r="S581" s="36" t="str">
        <f aca="false">IF(N581="","",IF(OR(AND(E581="",LEN(TRIM(D581))&lt;&gt;11,LEN(TRIM(D581))&lt;&gt;16),AND(D581="",E581=""),AND(D581&lt;&gt;"",E581&lt;&gt;"")),1,""))</f>
        <v/>
      </c>
      <c r="U581" s="36" t="str">
        <f aca="false">IF(N581="","",IF(C581="",1,""))</f>
        <v/>
      </c>
      <c r="V581" s="36" t="str">
        <f aca="false">IF(N581="","",_xlfn.IFNA(VLOOKUP(F581,TabelleFisse!$B$33:$C$34,2,0),1))</f>
        <v/>
      </c>
      <c r="W581" s="36" t="str">
        <f aca="false">IF(N581="","",_xlfn.IFNA(IF(VLOOKUP(CONCATENATE(N581," SI"),AC$10:AC$1203,1,0)=CONCATENATE(N581," SI"),"",1),1))</f>
        <v/>
      </c>
      <c r="Y581" s="36" t="str">
        <f aca="false">IF(OR(N581="",G581=""),"",_xlfn.IFNA(VLOOKUP(H581,TabelleFisse!$B$25:$C$29,2,0),1))</f>
        <v/>
      </c>
      <c r="Z581" s="36" t="str">
        <f aca="false">IF(AND(G581="",H581&lt;&gt;""),1,"")</f>
        <v/>
      </c>
      <c r="AA581" s="36" t="str">
        <f aca="false">IF(N581="","",IF(COUNTIF(AD$10:AD$1203,AD581)=1,1,""))</f>
        <v/>
      </c>
      <c r="AC581" s="37" t="str">
        <f aca="false">IF(N581="","",CONCATENATE(N581," ",F581))</f>
        <v/>
      </c>
      <c r="AD581" s="37" t="str">
        <f aca="false">IF(OR(N581="",CONCATENATE(G581,H581)=""),"",CONCATENATE(N581," ",G581))</f>
        <v/>
      </c>
      <c r="AE581" s="37" t="str">
        <f aca="false">IF(K581=1,CONCATENATE(N581," ",1),"")</f>
        <v/>
      </c>
    </row>
    <row r="582" customFormat="false" ht="32.25" hidden="false" customHeight="true" outlineLevel="0" collapsed="false">
      <c r="A582" s="21" t="str">
        <f aca="false">IF(J582="","",J582)</f>
        <v/>
      </c>
      <c r="B582" s="69"/>
      <c r="C582" s="44"/>
      <c r="D582" s="42"/>
      <c r="E582" s="42"/>
      <c r="F582" s="68"/>
      <c r="G582" s="42"/>
      <c r="H582" s="42"/>
      <c r="J582" s="20" t="str">
        <f aca="false">IF(AND(K582="",L582="",N582=""),"",IF(OR(K582=1,L582=1),"ERRORI / ANOMALIE","OK"))</f>
        <v/>
      </c>
      <c r="K582" s="20" t="str">
        <f aca="false">IF(N582="","",IF(SUM(Q582:AA582)&gt;0,1,""))</f>
        <v/>
      </c>
      <c r="L582" s="20" t="str">
        <f aca="false">IF(N582="","",IF(_xlfn.IFNA(VLOOKUP(CONCATENATE(N582," ",1),Lotti!AS$7:AT$601,2,0),1)=1,"",1))</f>
        <v/>
      </c>
      <c r="N582" s="36" t="str">
        <f aca="false">TRIM(B582)</f>
        <v/>
      </c>
      <c r="O582" s="36"/>
      <c r="P582" s="36" t="str">
        <f aca="false">IF(K582="","",1)</f>
        <v/>
      </c>
      <c r="Q582" s="36" t="str">
        <f aca="false">IF(N582="","",_xlfn.IFNA(VLOOKUP(N582,Lotti!C$7:D$1000,2,0),1))</f>
        <v/>
      </c>
      <c r="S582" s="36" t="str">
        <f aca="false">IF(N582="","",IF(OR(AND(E582="",LEN(TRIM(D582))&lt;&gt;11,LEN(TRIM(D582))&lt;&gt;16),AND(D582="",E582=""),AND(D582&lt;&gt;"",E582&lt;&gt;"")),1,""))</f>
        <v/>
      </c>
      <c r="U582" s="36" t="str">
        <f aca="false">IF(N582="","",IF(C582="",1,""))</f>
        <v/>
      </c>
      <c r="V582" s="36" t="str">
        <f aca="false">IF(N582="","",_xlfn.IFNA(VLOOKUP(F582,TabelleFisse!$B$33:$C$34,2,0),1))</f>
        <v/>
      </c>
      <c r="W582" s="36" t="str">
        <f aca="false">IF(N582="","",_xlfn.IFNA(IF(VLOOKUP(CONCATENATE(N582," SI"),AC$10:AC$1203,1,0)=CONCATENATE(N582," SI"),"",1),1))</f>
        <v/>
      </c>
      <c r="Y582" s="36" t="str">
        <f aca="false">IF(OR(N582="",G582=""),"",_xlfn.IFNA(VLOOKUP(H582,TabelleFisse!$B$25:$C$29,2,0),1))</f>
        <v/>
      </c>
      <c r="Z582" s="36" t="str">
        <f aca="false">IF(AND(G582="",H582&lt;&gt;""),1,"")</f>
        <v/>
      </c>
      <c r="AA582" s="36" t="str">
        <f aca="false">IF(N582="","",IF(COUNTIF(AD$10:AD$1203,AD582)=1,1,""))</f>
        <v/>
      </c>
      <c r="AC582" s="37" t="str">
        <f aca="false">IF(N582="","",CONCATENATE(N582," ",F582))</f>
        <v/>
      </c>
      <c r="AD582" s="37" t="str">
        <f aca="false">IF(OR(N582="",CONCATENATE(G582,H582)=""),"",CONCATENATE(N582," ",G582))</f>
        <v/>
      </c>
      <c r="AE582" s="37" t="str">
        <f aca="false">IF(K582=1,CONCATENATE(N582," ",1),"")</f>
        <v/>
      </c>
    </row>
    <row r="583" customFormat="false" ht="32.25" hidden="false" customHeight="true" outlineLevel="0" collapsed="false">
      <c r="A583" s="21" t="str">
        <f aca="false">IF(J583="","",J583)</f>
        <v/>
      </c>
      <c r="B583" s="69"/>
      <c r="C583" s="44"/>
      <c r="D583" s="42"/>
      <c r="E583" s="42"/>
      <c r="F583" s="68"/>
      <c r="G583" s="42"/>
      <c r="H583" s="42"/>
      <c r="J583" s="20" t="str">
        <f aca="false">IF(AND(K583="",L583="",N583=""),"",IF(OR(K583=1,L583=1),"ERRORI / ANOMALIE","OK"))</f>
        <v/>
      </c>
      <c r="K583" s="20" t="str">
        <f aca="false">IF(N583="","",IF(SUM(Q583:AA583)&gt;0,1,""))</f>
        <v/>
      </c>
      <c r="L583" s="20" t="str">
        <f aca="false">IF(N583="","",IF(_xlfn.IFNA(VLOOKUP(CONCATENATE(N583," ",1),Lotti!AS$7:AT$601,2,0),1)=1,"",1))</f>
        <v/>
      </c>
      <c r="N583" s="36" t="str">
        <f aca="false">TRIM(B583)</f>
        <v/>
      </c>
      <c r="O583" s="36"/>
      <c r="P583" s="36" t="str">
        <f aca="false">IF(K583="","",1)</f>
        <v/>
      </c>
      <c r="Q583" s="36" t="str">
        <f aca="false">IF(N583="","",_xlfn.IFNA(VLOOKUP(N583,Lotti!C$7:D$1000,2,0),1))</f>
        <v/>
      </c>
      <c r="S583" s="36" t="str">
        <f aca="false">IF(N583="","",IF(OR(AND(E583="",LEN(TRIM(D583))&lt;&gt;11,LEN(TRIM(D583))&lt;&gt;16),AND(D583="",E583=""),AND(D583&lt;&gt;"",E583&lt;&gt;"")),1,""))</f>
        <v/>
      </c>
      <c r="U583" s="36" t="str">
        <f aca="false">IF(N583="","",IF(C583="",1,""))</f>
        <v/>
      </c>
      <c r="V583" s="36" t="str">
        <f aca="false">IF(N583="","",_xlfn.IFNA(VLOOKUP(F583,TabelleFisse!$B$33:$C$34,2,0),1))</f>
        <v/>
      </c>
      <c r="W583" s="36" t="str">
        <f aca="false">IF(N583="","",_xlfn.IFNA(IF(VLOOKUP(CONCATENATE(N583," SI"),AC$10:AC$1203,1,0)=CONCATENATE(N583," SI"),"",1),1))</f>
        <v/>
      </c>
      <c r="Y583" s="36" t="str">
        <f aca="false">IF(OR(N583="",G583=""),"",_xlfn.IFNA(VLOOKUP(H583,TabelleFisse!$B$25:$C$29,2,0),1))</f>
        <v/>
      </c>
      <c r="Z583" s="36" t="str">
        <f aca="false">IF(AND(G583="",H583&lt;&gt;""),1,"")</f>
        <v/>
      </c>
      <c r="AA583" s="36" t="str">
        <f aca="false">IF(N583="","",IF(COUNTIF(AD$10:AD$1203,AD583)=1,1,""))</f>
        <v/>
      </c>
      <c r="AC583" s="37" t="str">
        <f aca="false">IF(N583="","",CONCATENATE(N583," ",F583))</f>
        <v/>
      </c>
      <c r="AD583" s="37" t="str">
        <f aca="false">IF(OR(N583="",CONCATENATE(G583,H583)=""),"",CONCATENATE(N583," ",G583))</f>
        <v/>
      </c>
      <c r="AE583" s="37" t="str">
        <f aca="false">IF(K583=1,CONCATENATE(N583," ",1),"")</f>
        <v/>
      </c>
    </row>
    <row r="584" customFormat="false" ht="32.25" hidden="false" customHeight="true" outlineLevel="0" collapsed="false">
      <c r="A584" s="21" t="str">
        <f aca="false">IF(J584="","",J584)</f>
        <v/>
      </c>
      <c r="B584" s="69"/>
      <c r="C584" s="44"/>
      <c r="D584" s="42"/>
      <c r="E584" s="42"/>
      <c r="F584" s="68"/>
      <c r="G584" s="42"/>
      <c r="H584" s="42"/>
      <c r="J584" s="20" t="str">
        <f aca="false">IF(AND(K584="",L584="",N584=""),"",IF(OR(K584=1,L584=1),"ERRORI / ANOMALIE","OK"))</f>
        <v/>
      </c>
      <c r="K584" s="20" t="str">
        <f aca="false">IF(N584="","",IF(SUM(Q584:AA584)&gt;0,1,""))</f>
        <v/>
      </c>
      <c r="L584" s="20" t="str">
        <f aca="false">IF(N584="","",IF(_xlfn.IFNA(VLOOKUP(CONCATENATE(N584," ",1),Lotti!AS$7:AT$601,2,0),1)=1,"",1))</f>
        <v/>
      </c>
      <c r="N584" s="36" t="str">
        <f aca="false">TRIM(B584)</f>
        <v/>
      </c>
      <c r="O584" s="36"/>
      <c r="P584" s="36" t="str">
        <f aca="false">IF(K584="","",1)</f>
        <v/>
      </c>
      <c r="Q584" s="36" t="str">
        <f aca="false">IF(N584="","",_xlfn.IFNA(VLOOKUP(N584,Lotti!C$7:D$1000,2,0),1))</f>
        <v/>
      </c>
      <c r="S584" s="36" t="str">
        <f aca="false">IF(N584="","",IF(OR(AND(E584="",LEN(TRIM(D584))&lt;&gt;11,LEN(TRIM(D584))&lt;&gt;16),AND(D584="",E584=""),AND(D584&lt;&gt;"",E584&lt;&gt;"")),1,""))</f>
        <v/>
      </c>
      <c r="U584" s="36" t="str">
        <f aca="false">IF(N584="","",IF(C584="",1,""))</f>
        <v/>
      </c>
      <c r="V584" s="36" t="str">
        <f aca="false">IF(N584="","",_xlfn.IFNA(VLOOKUP(F584,TabelleFisse!$B$33:$C$34,2,0),1))</f>
        <v/>
      </c>
      <c r="W584" s="36" t="str">
        <f aca="false">IF(N584="","",_xlfn.IFNA(IF(VLOOKUP(CONCATENATE(N584," SI"),AC$10:AC$1203,1,0)=CONCATENATE(N584," SI"),"",1),1))</f>
        <v/>
      </c>
      <c r="Y584" s="36" t="str">
        <f aca="false">IF(OR(N584="",G584=""),"",_xlfn.IFNA(VLOOKUP(H584,TabelleFisse!$B$25:$C$29,2,0),1))</f>
        <v/>
      </c>
      <c r="Z584" s="36" t="str">
        <f aca="false">IF(AND(G584="",H584&lt;&gt;""),1,"")</f>
        <v/>
      </c>
      <c r="AA584" s="36" t="str">
        <f aca="false">IF(N584="","",IF(COUNTIF(AD$10:AD$1203,AD584)=1,1,""))</f>
        <v/>
      </c>
      <c r="AC584" s="37" t="str">
        <f aca="false">IF(N584="","",CONCATENATE(N584," ",F584))</f>
        <v/>
      </c>
      <c r="AD584" s="37" t="str">
        <f aca="false">IF(OR(N584="",CONCATENATE(G584,H584)=""),"",CONCATENATE(N584," ",G584))</f>
        <v/>
      </c>
      <c r="AE584" s="37" t="str">
        <f aca="false">IF(K584=1,CONCATENATE(N584," ",1),"")</f>
        <v/>
      </c>
    </row>
    <row r="585" customFormat="false" ht="32.25" hidden="false" customHeight="true" outlineLevel="0" collapsed="false">
      <c r="A585" s="21" t="str">
        <f aca="false">IF(J585="","",J585)</f>
        <v/>
      </c>
      <c r="B585" s="69"/>
      <c r="C585" s="44"/>
      <c r="D585" s="42"/>
      <c r="E585" s="42"/>
      <c r="F585" s="68"/>
      <c r="G585" s="42"/>
      <c r="H585" s="42"/>
      <c r="J585" s="20" t="str">
        <f aca="false">IF(AND(K585="",L585="",N585=""),"",IF(OR(K585=1,L585=1),"ERRORI / ANOMALIE","OK"))</f>
        <v/>
      </c>
      <c r="K585" s="20" t="str">
        <f aca="false">IF(N585="","",IF(SUM(Q585:AA585)&gt;0,1,""))</f>
        <v/>
      </c>
      <c r="L585" s="20" t="str">
        <f aca="false">IF(N585="","",IF(_xlfn.IFNA(VLOOKUP(CONCATENATE(N585," ",1),Lotti!AS$7:AT$601,2,0),1)=1,"",1))</f>
        <v/>
      </c>
      <c r="N585" s="36" t="str">
        <f aca="false">TRIM(B585)</f>
        <v/>
      </c>
      <c r="O585" s="36"/>
      <c r="P585" s="36" t="str">
        <f aca="false">IF(K585="","",1)</f>
        <v/>
      </c>
      <c r="Q585" s="36" t="str">
        <f aca="false">IF(N585="","",_xlfn.IFNA(VLOOKUP(N585,Lotti!C$7:D$1000,2,0),1))</f>
        <v/>
      </c>
      <c r="S585" s="36" t="str">
        <f aca="false">IF(N585="","",IF(OR(AND(E585="",LEN(TRIM(D585))&lt;&gt;11,LEN(TRIM(D585))&lt;&gt;16),AND(D585="",E585=""),AND(D585&lt;&gt;"",E585&lt;&gt;"")),1,""))</f>
        <v/>
      </c>
      <c r="U585" s="36" t="str">
        <f aca="false">IF(N585="","",IF(C585="",1,""))</f>
        <v/>
      </c>
      <c r="V585" s="36" t="str">
        <f aca="false">IF(N585="","",_xlfn.IFNA(VLOOKUP(F585,TabelleFisse!$B$33:$C$34,2,0),1))</f>
        <v/>
      </c>
      <c r="W585" s="36" t="str">
        <f aca="false">IF(N585="","",_xlfn.IFNA(IF(VLOOKUP(CONCATENATE(N585," SI"),AC$10:AC$1203,1,0)=CONCATENATE(N585," SI"),"",1),1))</f>
        <v/>
      </c>
      <c r="Y585" s="36" t="str">
        <f aca="false">IF(OR(N585="",G585=""),"",_xlfn.IFNA(VLOOKUP(H585,TabelleFisse!$B$25:$C$29,2,0),1))</f>
        <v/>
      </c>
      <c r="Z585" s="36" t="str">
        <f aca="false">IF(AND(G585="",H585&lt;&gt;""),1,"")</f>
        <v/>
      </c>
      <c r="AA585" s="36" t="str">
        <f aca="false">IF(N585="","",IF(COUNTIF(AD$10:AD$1203,AD585)=1,1,""))</f>
        <v/>
      </c>
      <c r="AC585" s="37" t="str">
        <f aca="false">IF(N585="","",CONCATENATE(N585," ",F585))</f>
        <v/>
      </c>
      <c r="AD585" s="37" t="str">
        <f aca="false">IF(OR(N585="",CONCATENATE(G585,H585)=""),"",CONCATENATE(N585," ",G585))</f>
        <v/>
      </c>
      <c r="AE585" s="37" t="str">
        <f aca="false">IF(K585=1,CONCATENATE(N585," ",1),"")</f>
        <v/>
      </c>
    </row>
    <row r="586" customFormat="false" ht="32.25" hidden="false" customHeight="true" outlineLevel="0" collapsed="false">
      <c r="A586" s="21" t="str">
        <f aca="false">IF(J586="","",J586)</f>
        <v/>
      </c>
      <c r="B586" s="69"/>
      <c r="C586" s="44"/>
      <c r="D586" s="42"/>
      <c r="E586" s="42"/>
      <c r="F586" s="68"/>
      <c r="G586" s="42"/>
      <c r="H586" s="42"/>
      <c r="J586" s="20" t="str">
        <f aca="false">IF(AND(K586="",L586="",N586=""),"",IF(OR(K586=1,L586=1),"ERRORI / ANOMALIE","OK"))</f>
        <v/>
      </c>
      <c r="K586" s="20" t="str">
        <f aca="false">IF(N586="","",IF(SUM(Q586:AA586)&gt;0,1,""))</f>
        <v/>
      </c>
      <c r="L586" s="20" t="str">
        <f aca="false">IF(N586="","",IF(_xlfn.IFNA(VLOOKUP(CONCATENATE(N586," ",1),Lotti!AS$7:AT$601,2,0),1)=1,"",1))</f>
        <v/>
      </c>
      <c r="N586" s="36" t="str">
        <f aca="false">TRIM(B586)</f>
        <v/>
      </c>
      <c r="O586" s="36"/>
      <c r="P586" s="36" t="str">
        <f aca="false">IF(K586="","",1)</f>
        <v/>
      </c>
      <c r="Q586" s="36" t="str">
        <f aca="false">IF(N586="","",_xlfn.IFNA(VLOOKUP(N586,Lotti!C$7:D$1000,2,0),1))</f>
        <v/>
      </c>
      <c r="S586" s="36" t="str">
        <f aca="false">IF(N586="","",IF(OR(AND(E586="",LEN(TRIM(D586))&lt;&gt;11,LEN(TRIM(D586))&lt;&gt;16),AND(D586="",E586=""),AND(D586&lt;&gt;"",E586&lt;&gt;"")),1,""))</f>
        <v/>
      </c>
      <c r="U586" s="36" t="str">
        <f aca="false">IF(N586="","",IF(C586="",1,""))</f>
        <v/>
      </c>
      <c r="V586" s="36" t="str">
        <f aca="false">IF(N586="","",_xlfn.IFNA(VLOOKUP(F586,TabelleFisse!$B$33:$C$34,2,0),1))</f>
        <v/>
      </c>
      <c r="W586" s="36" t="str">
        <f aca="false">IF(N586="","",_xlfn.IFNA(IF(VLOOKUP(CONCATENATE(N586," SI"),AC$10:AC$1203,1,0)=CONCATENATE(N586," SI"),"",1),1))</f>
        <v/>
      </c>
      <c r="Y586" s="36" t="str">
        <f aca="false">IF(OR(N586="",G586=""),"",_xlfn.IFNA(VLOOKUP(H586,TabelleFisse!$B$25:$C$29,2,0),1))</f>
        <v/>
      </c>
      <c r="Z586" s="36" t="str">
        <f aca="false">IF(AND(G586="",H586&lt;&gt;""),1,"")</f>
        <v/>
      </c>
      <c r="AA586" s="36" t="str">
        <f aca="false">IF(N586="","",IF(COUNTIF(AD$10:AD$1203,AD586)=1,1,""))</f>
        <v/>
      </c>
      <c r="AC586" s="37" t="str">
        <f aca="false">IF(N586="","",CONCATENATE(N586," ",F586))</f>
        <v/>
      </c>
      <c r="AD586" s="37" t="str">
        <f aca="false">IF(OR(N586="",CONCATENATE(G586,H586)=""),"",CONCATENATE(N586," ",G586))</f>
        <v/>
      </c>
      <c r="AE586" s="37" t="str">
        <f aca="false">IF(K586=1,CONCATENATE(N586," ",1),"")</f>
        <v/>
      </c>
    </row>
    <row r="587" customFormat="false" ht="32.25" hidden="false" customHeight="true" outlineLevel="0" collapsed="false">
      <c r="A587" s="21" t="str">
        <f aca="false">IF(J587="","",J587)</f>
        <v/>
      </c>
      <c r="B587" s="69"/>
      <c r="C587" s="44"/>
      <c r="D587" s="42"/>
      <c r="E587" s="42"/>
      <c r="F587" s="68"/>
      <c r="G587" s="42"/>
      <c r="H587" s="42"/>
      <c r="J587" s="20" t="str">
        <f aca="false">IF(AND(K587="",L587="",N587=""),"",IF(OR(K587=1,L587=1),"ERRORI / ANOMALIE","OK"))</f>
        <v/>
      </c>
      <c r="K587" s="20" t="str">
        <f aca="false">IF(N587="","",IF(SUM(Q587:AA587)&gt;0,1,""))</f>
        <v/>
      </c>
      <c r="L587" s="20" t="str">
        <f aca="false">IF(N587="","",IF(_xlfn.IFNA(VLOOKUP(CONCATENATE(N587," ",1),Lotti!AS$7:AT$601,2,0),1)=1,"",1))</f>
        <v/>
      </c>
      <c r="N587" s="36" t="str">
        <f aca="false">TRIM(B587)</f>
        <v/>
      </c>
      <c r="O587" s="36"/>
      <c r="P587" s="36" t="str">
        <f aca="false">IF(K587="","",1)</f>
        <v/>
      </c>
      <c r="Q587" s="36" t="str">
        <f aca="false">IF(N587="","",_xlfn.IFNA(VLOOKUP(N587,Lotti!C$7:D$1000,2,0),1))</f>
        <v/>
      </c>
      <c r="S587" s="36" t="str">
        <f aca="false">IF(N587="","",IF(OR(AND(E587="",LEN(TRIM(D587))&lt;&gt;11,LEN(TRIM(D587))&lt;&gt;16),AND(D587="",E587=""),AND(D587&lt;&gt;"",E587&lt;&gt;"")),1,""))</f>
        <v/>
      </c>
      <c r="U587" s="36" t="str">
        <f aca="false">IF(N587="","",IF(C587="",1,""))</f>
        <v/>
      </c>
      <c r="V587" s="36" t="str">
        <f aca="false">IF(N587="","",_xlfn.IFNA(VLOOKUP(F587,TabelleFisse!$B$33:$C$34,2,0),1))</f>
        <v/>
      </c>
      <c r="W587" s="36" t="str">
        <f aca="false">IF(N587="","",_xlfn.IFNA(IF(VLOOKUP(CONCATENATE(N587," SI"),AC$10:AC$1203,1,0)=CONCATENATE(N587," SI"),"",1),1))</f>
        <v/>
      </c>
      <c r="Y587" s="36" t="str">
        <f aca="false">IF(OR(N587="",G587=""),"",_xlfn.IFNA(VLOOKUP(H587,TabelleFisse!$B$25:$C$29,2,0),1))</f>
        <v/>
      </c>
      <c r="Z587" s="36" t="str">
        <f aca="false">IF(AND(G587="",H587&lt;&gt;""),1,"")</f>
        <v/>
      </c>
      <c r="AA587" s="36" t="str">
        <f aca="false">IF(N587="","",IF(COUNTIF(AD$10:AD$1203,AD587)=1,1,""))</f>
        <v/>
      </c>
      <c r="AC587" s="37" t="str">
        <f aca="false">IF(N587="","",CONCATENATE(N587," ",F587))</f>
        <v/>
      </c>
      <c r="AD587" s="37" t="str">
        <f aca="false">IF(OR(N587="",CONCATENATE(G587,H587)=""),"",CONCATENATE(N587," ",G587))</f>
        <v/>
      </c>
      <c r="AE587" s="37" t="str">
        <f aca="false">IF(K587=1,CONCATENATE(N587," ",1),"")</f>
        <v/>
      </c>
    </row>
    <row r="588" customFormat="false" ht="32.25" hidden="false" customHeight="true" outlineLevel="0" collapsed="false">
      <c r="A588" s="21" t="str">
        <f aca="false">IF(J588="","",J588)</f>
        <v/>
      </c>
      <c r="B588" s="69"/>
      <c r="C588" s="44"/>
      <c r="D588" s="42"/>
      <c r="E588" s="42"/>
      <c r="F588" s="68"/>
      <c r="G588" s="42"/>
      <c r="H588" s="42"/>
      <c r="J588" s="20" t="str">
        <f aca="false">IF(AND(K588="",L588="",N588=""),"",IF(OR(K588=1,L588=1),"ERRORI / ANOMALIE","OK"))</f>
        <v/>
      </c>
      <c r="K588" s="20" t="str">
        <f aca="false">IF(N588="","",IF(SUM(Q588:AA588)&gt;0,1,""))</f>
        <v/>
      </c>
      <c r="L588" s="20" t="str">
        <f aca="false">IF(N588="","",IF(_xlfn.IFNA(VLOOKUP(CONCATENATE(N588," ",1),Lotti!AS$7:AT$601,2,0),1)=1,"",1))</f>
        <v/>
      </c>
      <c r="N588" s="36" t="str">
        <f aca="false">TRIM(B588)</f>
        <v/>
      </c>
      <c r="O588" s="36"/>
      <c r="P588" s="36" t="str">
        <f aca="false">IF(K588="","",1)</f>
        <v/>
      </c>
      <c r="Q588" s="36" t="str">
        <f aca="false">IF(N588="","",_xlfn.IFNA(VLOOKUP(N588,Lotti!C$7:D$1000,2,0),1))</f>
        <v/>
      </c>
      <c r="S588" s="36" t="str">
        <f aca="false">IF(N588="","",IF(OR(AND(E588="",LEN(TRIM(D588))&lt;&gt;11,LEN(TRIM(D588))&lt;&gt;16),AND(D588="",E588=""),AND(D588&lt;&gt;"",E588&lt;&gt;"")),1,""))</f>
        <v/>
      </c>
      <c r="U588" s="36" t="str">
        <f aca="false">IF(N588="","",IF(C588="",1,""))</f>
        <v/>
      </c>
      <c r="V588" s="36" t="str">
        <f aca="false">IF(N588="","",_xlfn.IFNA(VLOOKUP(F588,TabelleFisse!$B$33:$C$34,2,0),1))</f>
        <v/>
      </c>
      <c r="W588" s="36" t="str">
        <f aca="false">IF(N588="","",_xlfn.IFNA(IF(VLOOKUP(CONCATENATE(N588," SI"),AC$10:AC$1203,1,0)=CONCATENATE(N588," SI"),"",1),1))</f>
        <v/>
      </c>
      <c r="Y588" s="36" t="str">
        <f aca="false">IF(OR(N588="",G588=""),"",_xlfn.IFNA(VLOOKUP(H588,TabelleFisse!$B$25:$C$29,2,0),1))</f>
        <v/>
      </c>
      <c r="Z588" s="36" t="str">
        <f aca="false">IF(AND(G588="",H588&lt;&gt;""),1,"")</f>
        <v/>
      </c>
      <c r="AA588" s="36" t="str">
        <f aca="false">IF(N588="","",IF(COUNTIF(AD$10:AD$1203,AD588)=1,1,""))</f>
        <v/>
      </c>
      <c r="AC588" s="37" t="str">
        <f aca="false">IF(N588="","",CONCATENATE(N588," ",F588))</f>
        <v/>
      </c>
      <c r="AD588" s="37" t="str">
        <f aca="false">IF(OR(N588="",CONCATENATE(G588,H588)=""),"",CONCATENATE(N588," ",G588))</f>
        <v/>
      </c>
      <c r="AE588" s="37" t="str">
        <f aca="false">IF(K588=1,CONCATENATE(N588," ",1),"")</f>
        <v/>
      </c>
    </row>
    <row r="589" customFormat="false" ht="32.25" hidden="false" customHeight="true" outlineLevel="0" collapsed="false">
      <c r="A589" s="21" t="str">
        <f aca="false">IF(J589="","",J589)</f>
        <v/>
      </c>
      <c r="B589" s="69"/>
      <c r="C589" s="44"/>
      <c r="D589" s="42"/>
      <c r="E589" s="42"/>
      <c r="F589" s="68"/>
      <c r="G589" s="42"/>
      <c r="H589" s="42"/>
      <c r="J589" s="20" t="str">
        <f aca="false">IF(AND(K589="",L589="",N589=""),"",IF(OR(K589=1,L589=1),"ERRORI / ANOMALIE","OK"))</f>
        <v/>
      </c>
      <c r="K589" s="20" t="str">
        <f aca="false">IF(N589="","",IF(SUM(Q589:AA589)&gt;0,1,""))</f>
        <v/>
      </c>
      <c r="L589" s="20" t="str">
        <f aca="false">IF(N589="","",IF(_xlfn.IFNA(VLOOKUP(CONCATENATE(N589," ",1),Lotti!AS$7:AT$601,2,0),1)=1,"",1))</f>
        <v/>
      </c>
      <c r="N589" s="36" t="str">
        <f aca="false">TRIM(B589)</f>
        <v/>
      </c>
      <c r="O589" s="36"/>
      <c r="P589" s="36" t="str">
        <f aca="false">IF(K589="","",1)</f>
        <v/>
      </c>
      <c r="Q589" s="36" t="str">
        <f aca="false">IF(N589="","",_xlfn.IFNA(VLOOKUP(N589,Lotti!C$7:D$1000,2,0),1))</f>
        <v/>
      </c>
      <c r="S589" s="36" t="str">
        <f aca="false">IF(N589="","",IF(OR(AND(E589="",LEN(TRIM(D589))&lt;&gt;11,LEN(TRIM(D589))&lt;&gt;16),AND(D589="",E589=""),AND(D589&lt;&gt;"",E589&lt;&gt;"")),1,""))</f>
        <v/>
      </c>
      <c r="U589" s="36" t="str">
        <f aca="false">IF(N589="","",IF(C589="",1,""))</f>
        <v/>
      </c>
      <c r="V589" s="36" t="str">
        <f aca="false">IF(N589="","",_xlfn.IFNA(VLOOKUP(F589,TabelleFisse!$B$33:$C$34,2,0),1))</f>
        <v/>
      </c>
      <c r="W589" s="36" t="str">
        <f aca="false">IF(N589="","",_xlfn.IFNA(IF(VLOOKUP(CONCATENATE(N589," SI"),AC$10:AC$1203,1,0)=CONCATENATE(N589," SI"),"",1),1))</f>
        <v/>
      </c>
      <c r="Y589" s="36" t="str">
        <f aca="false">IF(OR(N589="",G589=""),"",_xlfn.IFNA(VLOOKUP(H589,TabelleFisse!$B$25:$C$29,2,0),1))</f>
        <v/>
      </c>
      <c r="Z589" s="36" t="str">
        <f aca="false">IF(AND(G589="",H589&lt;&gt;""),1,"")</f>
        <v/>
      </c>
      <c r="AA589" s="36" t="str">
        <f aca="false">IF(N589="","",IF(COUNTIF(AD$10:AD$1203,AD589)=1,1,""))</f>
        <v/>
      </c>
      <c r="AC589" s="37" t="str">
        <f aca="false">IF(N589="","",CONCATENATE(N589," ",F589))</f>
        <v/>
      </c>
      <c r="AD589" s="37" t="str">
        <f aca="false">IF(OR(N589="",CONCATENATE(G589,H589)=""),"",CONCATENATE(N589," ",G589))</f>
        <v/>
      </c>
      <c r="AE589" s="37" t="str">
        <f aca="false">IF(K589=1,CONCATENATE(N589," ",1),"")</f>
        <v/>
      </c>
    </row>
    <row r="590" customFormat="false" ht="32.25" hidden="false" customHeight="true" outlineLevel="0" collapsed="false">
      <c r="A590" s="21" t="str">
        <f aca="false">IF(J590="","",J590)</f>
        <v/>
      </c>
      <c r="B590" s="69"/>
      <c r="C590" s="44"/>
      <c r="D590" s="42"/>
      <c r="E590" s="42"/>
      <c r="F590" s="68"/>
      <c r="G590" s="42"/>
      <c r="H590" s="42"/>
      <c r="J590" s="20" t="str">
        <f aca="false">IF(AND(K590="",L590="",N590=""),"",IF(OR(K590=1,L590=1),"ERRORI / ANOMALIE","OK"))</f>
        <v/>
      </c>
      <c r="K590" s="20" t="str">
        <f aca="false">IF(N590="","",IF(SUM(Q590:AA590)&gt;0,1,""))</f>
        <v/>
      </c>
      <c r="L590" s="20" t="str">
        <f aca="false">IF(N590="","",IF(_xlfn.IFNA(VLOOKUP(CONCATENATE(N590," ",1),Lotti!AS$7:AT$601,2,0),1)=1,"",1))</f>
        <v/>
      </c>
      <c r="N590" s="36" t="str">
        <f aca="false">TRIM(B590)</f>
        <v/>
      </c>
      <c r="O590" s="36"/>
      <c r="P590" s="36" t="str">
        <f aca="false">IF(K590="","",1)</f>
        <v/>
      </c>
      <c r="Q590" s="36" t="str">
        <f aca="false">IF(N590="","",_xlfn.IFNA(VLOOKUP(N590,Lotti!C$7:D$1000,2,0),1))</f>
        <v/>
      </c>
      <c r="S590" s="36" t="str">
        <f aca="false">IF(N590="","",IF(OR(AND(E590="",LEN(TRIM(D590))&lt;&gt;11,LEN(TRIM(D590))&lt;&gt;16),AND(D590="",E590=""),AND(D590&lt;&gt;"",E590&lt;&gt;"")),1,""))</f>
        <v/>
      </c>
      <c r="U590" s="36" t="str">
        <f aca="false">IF(N590="","",IF(C590="",1,""))</f>
        <v/>
      </c>
      <c r="V590" s="36" t="str">
        <f aca="false">IF(N590="","",_xlfn.IFNA(VLOOKUP(F590,TabelleFisse!$B$33:$C$34,2,0),1))</f>
        <v/>
      </c>
      <c r="W590" s="36" t="str">
        <f aca="false">IF(N590="","",_xlfn.IFNA(IF(VLOOKUP(CONCATENATE(N590," SI"),AC$10:AC$1203,1,0)=CONCATENATE(N590," SI"),"",1),1))</f>
        <v/>
      </c>
      <c r="Y590" s="36" t="str">
        <f aca="false">IF(OR(N590="",G590=""),"",_xlfn.IFNA(VLOOKUP(H590,TabelleFisse!$B$25:$C$29,2,0),1))</f>
        <v/>
      </c>
      <c r="Z590" s="36" t="str">
        <f aca="false">IF(AND(G590="",H590&lt;&gt;""),1,"")</f>
        <v/>
      </c>
      <c r="AA590" s="36" t="str">
        <f aca="false">IF(N590="","",IF(COUNTIF(AD$10:AD$1203,AD590)=1,1,""))</f>
        <v/>
      </c>
      <c r="AC590" s="37" t="str">
        <f aca="false">IF(N590="","",CONCATENATE(N590," ",F590))</f>
        <v/>
      </c>
      <c r="AD590" s="37" t="str">
        <f aca="false">IF(OR(N590="",CONCATENATE(G590,H590)=""),"",CONCATENATE(N590," ",G590))</f>
        <v/>
      </c>
      <c r="AE590" s="37" t="str">
        <f aca="false">IF(K590=1,CONCATENATE(N590," ",1),"")</f>
        <v/>
      </c>
    </row>
    <row r="591" customFormat="false" ht="32.25" hidden="false" customHeight="true" outlineLevel="0" collapsed="false">
      <c r="A591" s="21" t="str">
        <f aca="false">IF(J591="","",J591)</f>
        <v/>
      </c>
      <c r="B591" s="69"/>
      <c r="C591" s="44"/>
      <c r="D591" s="42"/>
      <c r="E591" s="42"/>
      <c r="F591" s="68"/>
      <c r="G591" s="42"/>
      <c r="H591" s="42"/>
      <c r="J591" s="20" t="str">
        <f aca="false">IF(AND(K591="",L591="",N591=""),"",IF(OR(K591=1,L591=1),"ERRORI / ANOMALIE","OK"))</f>
        <v/>
      </c>
      <c r="K591" s="20" t="str">
        <f aca="false">IF(N591="","",IF(SUM(Q591:AA591)&gt;0,1,""))</f>
        <v/>
      </c>
      <c r="L591" s="20" t="str">
        <f aca="false">IF(N591="","",IF(_xlfn.IFNA(VLOOKUP(CONCATENATE(N591," ",1),Lotti!AS$7:AT$601,2,0),1)=1,"",1))</f>
        <v/>
      </c>
      <c r="N591" s="36" t="str">
        <f aca="false">TRIM(B591)</f>
        <v/>
      </c>
      <c r="O591" s="36"/>
      <c r="P591" s="36" t="str">
        <f aca="false">IF(K591="","",1)</f>
        <v/>
      </c>
      <c r="Q591" s="36" t="str">
        <f aca="false">IF(N591="","",_xlfn.IFNA(VLOOKUP(N591,Lotti!C$7:D$1000,2,0),1))</f>
        <v/>
      </c>
      <c r="S591" s="36" t="str">
        <f aca="false">IF(N591="","",IF(OR(AND(E591="",LEN(TRIM(D591))&lt;&gt;11,LEN(TRIM(D591))&lt;&gt;16),AND(D591="",E591=""),AND(D591&lt;&gt;"",E591&lt;&gt;"")),1,""))</f>
        <v/>
      </c>
      <c r="U591" s="36" t="str">
        <f aca="false">IF(N591="","",IF(C591="",1,""))</f>
        <v/>
      </c>
      <c r="V591" s="36" t="str">
        <f aca="false">IF(N591="","",_xlfn.IFNA(VLOOKUP(F591,TabelleFisse!$B$33:$C$34,2,0),1))</f>
        <v/>
      </c>
      <c r="W591" s="36" t="str">
        <f aca="false">IF(N591="","",_xlfn.IFNA(IF(VLOOKUP(CONCATENATE(N591," SI"),AC$10:AC$1203,1,0)=CONCATENATE(N591," SI"),"",1),1))</f>
        <v/>
      </c>
      <c r="Y591" s="36" t="str">
        <f aca="false">IF(OR(N591="",G591=""),"",_xlfn.IFNA(VLOOKUP(H591,TabelleFisse!$B$25:$C$29,2,0),1))</f>
        <v/>
      </c>
      <c r="Z591" s="36" t="str">
        <f aca="false">IF(AND(G591="",H591&lt;&gt;""),1,"")</f>
        <v/>
      </c>
      <c r="AA591" s="36" t="str">
        <f aca="false">IF(N591="","",IF(COUNTIF(AD$10:AD$1203,AD591)=1,1,""))</f>
        <v/>
      </c>
      <c r="AC591" s="37" t="str">
        <f aca="false">IF(N591="","",CONCATENATE(N591," ",F591))</f>
        <v/>
      </c>
      <c r="AD591" s="37" t="str">
        <f aca="false">IF(OR(N591="",CONCATENATE(G591,H591)=""),"",CONCATENATE(N591," ",G591))</f>
        <v/>
      </c>
      <c r="AE591" s="37" t="str">
        <f aca="false">IF(K591=1,CONCATENATE(N591," ",1),"")</f>
        <v/>
      </c>
    </row>
    <row r="592" customFormat="false" ht="32.25" hidden="false" customHeight="true" outlineLevel="0" collapsed="false">
      <c r="A592" s="21" t="str">
        <f aca="false">IF(J592="","",J592)</f>
        <v/>
      </c>
      <c r="B592" s="69"/>
      <c r="C592" s="44"/>
      <c r="D592" s="42"/>
      <c r="E592" s="42"/>
      <c r="F592" s="68"/>
      <c r="G592" s="42"/>
      <c r="H592" s="42"/>
      <c r="J592" s="20" t="str">
        <f aca="false">IF(AND(K592="",L592="",N592=""),"",IF(OR(K592=1,L592=1),"ERRORI / ANOMALIE","OK"))</f>
        <v/>
      </c>
      <c r="K592" s="20" t="str">
        <f aca="false">IF(N592="","",IF(SUM(Q592:AA592)&gt;0,1,""))</f>
        <v/>
      </c>
      <c r="L592" s="20" t="str">
        <f aca="false">IF(N592="","",IF(_xlfn.IFNA(VLOOKUP(CONCATENATE(N592," ",1),Lotti!AS$7:AT$601,2,0),1)=1,"",1))</f>
        <v/>
      </c>
      <c r="N592" s="36" t="str">
        <f aca="false">TRIM(B592)</f>
        <v/>
      </c>
      <c r="O592" s="36"/>
      <c r="P592" s="36" t="str">
        <f aca="false">IF(K592="","",1)</f>
        <v/>
      </c>
      <c r="Q592" s="36" t="str">
        <f aca="false">IF(N592="","",_xlfn.IFNA(VLOOKUP(N592,Lotti!C$7:D$1000,2,0),1))</f>
        <v/>
      </c>
      <c r="S592" s="36" t="str">
        <f aca="false">IF(N592="","",IF(OR(AND(E592="",LEN(TRIM(D592))&lt;&gt;11,LEN(TRIM(D592))&lt;&gt;16),AND(D592="",E592=""),AND(D592&lt;&gt;"",E592&lt;&gt;"")),1,""))</f>
        <v/>
      </c>
      <c r="U592" s="36" t="str">
        <f aca="false">IF(N592="","",IF(C592="",1,""))</f>
        <v/>
      </c>
      <c r="V592" s="36" t="str">
        <f aca="false">IF(N592="","",_xlfn.IFNA(VLOOKUP(F592,TabelleFisse!$B$33:$C$34,2,0),1))</f>
        <v/>
      </c>
      <c r="W592" s="36" t="str">
        <f aca="false">IF(N592="","",_xlfn.IFNA(IF(VLOOKUP(CONCATENATE(N592," SI"),AC$10:AC$1203,1,0)=CONCATENATE(N592," SI"),"",1),1))</f>
        <v/>
      </c>
      <c r="Y592" s="36" t="str">
        <f aca="false">IF(OR(N592="",G592=""),"",_xlfn.IFNA(VLOOKUP(H592,TabelleFisse!$B$25:$C$29,2,0),1))</f>
        <v/>
      </c>
      <c r="Z592" s="36" t="str">
        <f aca="false">IF(AND(G592="",H592&lt;&gt;""),1,"")</f>
        <v/>
      </c>
      <c r="AA592" s="36" t="str">
        <f aca="false">IF(N592="","",IF(COUNTIF(AD$10:AD$1203,AD592)=1,1,""))</f>
        <v/>
      </c>
      <c r="AC592" s="37" t="str">
        <f aca="false">IF(N592="","",CONCATENATE(N592," ",F592))</f>
        <v/>
      </c>
      <c r="AD592" s="37" t="str">
        <f aca="false">IF(OR(N592="",CONCATENATE(G592,H592)=""),"",CONCATENATE(N592," ",G592))</f>
        <v/>
      </c>
      <c r="AE592" s="37" t="str">
        <f aca="false">IF(K592=1,CONCATENATE(N592," ",1),"")</f>
        <v/>
      </c>
    </row>
    <row r="593" customFormat="false" ht="32.25" hidden="false" customHeight="true" outlineLevel="0" collapsed="false">
      <c r="A593" s="21" t="str">
        <f aca="false">IF(J593="","",J593)</f>
        <v/>
      </c>
      <c r="B593" s="69"/>
      <c r="C593" s="44"/>
      <c r="D593" s="42"/>
      <c r="E593" s="42"/>
      <c r="F593" s="68"/>
      <c r="G593" s="42"/>
      <c r="H593" s="42"/>
      <c r="J593" s="20" t="str">
        <f aca="false">IF(AND(K593="",L593="",N593=""),"",IF(OR(K593=1,L593=1),"ERRORI / ANOMALIE","OK"))</f>
        <v/>
      </c>
      <c r="K593" s="20" t="str">
        <f aca="false">IF(N593="","",IF(SUM(Q593:AA593)&gt;0,1,""))</f>
        <v/>
      </c>
      <c r="L593" s="20" t="str">
        <f aca="false">IF(N593="","",IF(_xlfn.IFNA(VLOOKUP(CONCATENATE(N593," ",1),Lotti!AS$7:AT$601,2,0),1)=1,"",1))</f>
        <v/>
      </c>
      <c r="N593" s="36" t="str">
        <f aca="false">TRIM(B593)</f>
        <v/>
      </c>
      <c r="O593" s="36"/>
      <c r="P593" s="36" t="str">
        <f aca="false">IF(K593="","",1)</f>
        <v/>
      </c>
      <c r="Q593" s="36" t="str">
        <f aca="false">IF(N593="","",_xlfn.IFNA(VLOOKUP(N593,Lotti!C$7:D$1000,2,0),1))</f>
        <v/>
      </c>
      <c r="S593" s="36" t="str">
        <f aca="false">IF(N593="","",IF(OR(AND(E593="",LEN(TRIM(D593))&lt;&gt;11,LEN(TRIM(D593))&lt;&gt;16),AND(D593="",E593=""),AND(D593&lt;&gt;"",E593&lt;&gt;"")),1,""))</f>
        <v/>
      </c>
      <c r="U593" s="36" t="str">
        <f aca="false">IF(N593="","",IF(C593="",1,""))</f>
        <v/>
      </c>
      <c r="V593" s="36" t="str">
        <f aca="false">IF(N593="","",_xlfn.IFNA(VLOOKUP(F593,TabelleFisse!$B$33:$C$34,2,0),1))</f>
        <v/>
      </c>
      <c r="W593" s="36" t="str">
        <f aca="false">IF(N593="","",_xlfn.IFNA(IF(VLOOKUP(CONCATENATE(N593," SI"),AC$10:AC$1203,1,0)=CONCATENATE(N593," SI"),"",1),1))</f>
        <v/>
      </c>
      <c r="Y593" s="36" t="str">
        <f aca="false">IF(OR(N593="",G593=""),"",_xlfn.IFNA(VLOOKUP(H593,TabelleFisse!$B$25:$C$29,2,0),1))</f>
        <v/>
      </c>
      <c r="Z593" s="36" t="str">
        <f aca="false">IF(AND(G593="",H593&lt;&gt;""),1,"")</f>
        <v/>
      </c>
      <c r="AA593" s="36" t="str">
        <f aca="false">IF(N593="","",IF(COUNTIF(AD$10:AD$1203,AD593)=1,1,""))</f>
        <v/>
      </c>
      <c r="AC593" s="37" t="str">
        <f aca="false">IF(N593="","",CONCATENATE(N593," ",F593))</f>
        <v/>
      </c>
      <c r="AD593" s="37" t="str">
        <f aca="false">IF(OR(N593="",CONCATENATE(G593,H593)=""),"",CONCATENATE(N593," ",G593))</f>
        <v/>
      </c>
      <c r="AE593" s="37" t="str">
        <f aca="false">IF(K593=1,CONCATENATE(N593," ",1),"")</f>
        <v/>
      </c>
    </row>
    <row r="594" customFormat="false" ht="32.25" hidden="false" customHeight="true" outlineLevel="0" collapsed="false">
      <c r="A594" s="21" t="str">
        <f aca="false">IF(J594="","",J594)</f>
        <v/>
      </c>
      <c r="B594" s="69"/>
      <c r="C594" s="44"/>
      <c r="D594" s="42"/>
      <c r="E594" s="42"/>
      <c r="F594" s="68"/>
      <c r="G594" s="42"/>
      <c r="H594" s="42"/>
      <c r="J594" s="20" t="str">
        <f aca="false">IF(AND(K594="",L594="",N594=""),"",IF(OR(K594=1,L594=1),"ERRORI / ANOMALIE","OK"))</f>
        <v/>
      </c>
      <c r="K594" s="20" t="str">
        <f aca="false">IF(N594="","",IF(SUM(Q594:AA594)&gt;0,1,""))</f>
        <v/>
      </c>
      <c r="L594" s="20" t="str">
        <f aca="false">IF(N594="","",IF(_xlfn.IFNA(VLOOKUP(CONCATENATE(N594," ",1),Lotti!AS$7:AT$601,2,0),1)=1,"",1))</f>
        <v/>
      </c>
      <c r="N594" s="36" t="str">
        <f aca="false">TRIM(B594)</f>
        <v/>
      </c>
      <c r="O594" s="36"/>
      <c r="P594" s="36" t="str">
        <f aca="false">IF(K594="","",1)</f>
        <v/>
      </c>
      <c r="Q594" s="36" t="str">
        <f aca="false">IF(N594="","",_xlfn.IFNA(VLOOKUP(N594,Lotti!C$7:D$1000,2,0),1))</f>
        <v/>
      </c>
      <c r="S594" s="36" t="str">
        <f aca="false">IF(N594="","",IF(OR(AND(E594="",LEN(TRIM(D594))&lt;&gt;11,LEN(TRIM(D594))&lt;&gt;16),AND(D594="",E594=""),AND(D594&lt;&gt;"",E594&lt;&gt;"")),1,""))</f>
        <v/>
      </c>
      <c r="U594" s="36" t="str">
        <f aca="false">IF(N594="","",IF(C594="",1,""))</f>
        <v/>
      </c>
      <c r="V594" s="36" t="str">
        <f aca="false">IF(N594="","",_xlfn.IFNA(VLOOKUP(F594,TabelleFisse!$B$33:$C$34,2,0),1))</f>
        <v/>
      </c>
      <c r="W594" s="36" t="str">
        <f aca="false">IF(N594="","",_xlfn.IFNA(IF(VLOOKUP(CONCATENATE(N594," SI"),AC$10:AC$1203,1,0)=CONCATENATE(N594," SI"),"",1),1))</f>
        <v/>
      </c>
      <c r="Y594" s="36" t="str">
        <f aca="false">IF(OR(N594="",G594=""),"",_xlfn.IFNA(VLOOKUP(H594,TabelleFisse!$B$25:$C$29,2,0),1))</f>
        <v/>
      </c>
      <c r="Z594" s="36" t="str">
        <f aca="false">IF(AND(G594="",H594&lt;&gt;""),1,"")</f>
        <v/>
      </c>
      <c r="AA594" s="36" t="str">
        <f aca="false">IF(N594="","",IF(COUNTIF(AD$10:AD$1203,AD594)=1,1,""))</f>
        <v/>
      </c>
      <c r="AC594" s="37" t="str">
        <f aca="false">IF(N594="","",CONCATENATE(N594," ",F594))</f>
        <v/>
      </c>
      <c r="AD594" s="37" t="str">
        <f aca="false">IF(OR(N594="",CONCATENATE(G594,H594)=""),"",CONCATENATE(N594," ",G594))</f>
        <v/>
      </c>
      <c r="AE594" s="37" t="str">
        <f aca="false">IF(K594=1,CONCATENATE(N594," ",1),"")</f>
        <v/>
      </c>
    </row>
    <row r="595" customFormat="false" ht="32.25" hidden="false" customHeight="true" outlineLevel="0" collapsed="false">
      <c r="A595" s="21" t="str">
        <f aca="false">IF(J595="","",J595)</f>
        <v/>
      </c>
      <c r="B595" s="69"/>
      <c r="C595" s="44"/>
      <c r="D595" s="42"/>
      <c r="E595" s="42"/>
      <c r="F595" s="68"/>
      <c r="G595" s="42"/>
      <c r="H595" s="42"/>
      <c r="J595" s="20" t="str">
        <f aca="false">IF(AND(K595="",L595="",N595=""),"",IF(OR(K595=1,L595=1),"ERRORI / ANOMALIE","OK"))</f>
        <v/>
      </c>
      <c r="K595" s="20" t="str">
        <f aca="false">IF(N595="","",IF(SUM(Q595:AA595)&gt;0,1,""))</f>
        <v/>
      </c>
      <c r="L595" s="20" t="str">
        <f aca="false">IF(N595="","",IF(_xlfn.IFNA(VLOOKUP(CONCATENATE(N595," ",1),Lotti!AS$7:AT$601,2,0),1)=1,"",1))</f>
        <v/>
      </c>
      <c r="N595" s="36" t="str">
        <f aca="false">TRIM(B595)</f>
        <v/>
      </c>
      <c r="O595" s="36"/>
      <c r="P595" s="36" t="str">
        <f aca="false">IF(K595="","",1)</f>
        <v/>
      </c>
      <c r="Q595" s="36" t="str">
        <f aca="false">IF(N595="","",_xlfn.IFNA(VLOOKUP(N595,Lotti!C$7:D$1000,2,0),1))</f>
        <v/>
      </c>
      <c r="S595" s="36" t="str">
        <f aca="false">IF(N595="","",IF(OR(AND(E595="",LEN(TRIM(D595))&lt;&gt;11,LEN(TRIM(D595))&lt;&gt;16),AND(D595="",E595=""),AND(D595&lt;&gt;"",E595&lt;&gt;"")),1,""))</f>
        <v/>
      </c>
      <c r="U595" s="36" t="str">
        <f aca="false">IF(N595="","",IF(C595="",1,""))</f>
        <v/>
      </c>
      <c r="V595" s="36" t="str">
        <f aca="false">IF(N595="","",_xlfn.IFNA(VLOOKUP(F595,TabelleFisse!$B$33:$C$34,2,0),1))</f>
        <v/>
      </c>
      <c r="W595" s="36" t="str">
        <f aca="false">IF(N595="","",_xlfn.IFNA(IF(VLOOKUP(CONCATENATE(N595," SI"),AC$10:AC$1203,1,0)=CONCATENATE(N595," SI"),"",1),1))</f>
        <v/>
      </c>
      <c r="Y595" s="36" t="str">
        <f aca="false">IF(OR(N595="",G595=""),"",_xlfn.IFNA(VLOOKUP(H595,TabelleFisse!$B$25:$C$29,2,0),1))</f>
        <v/>
      </c>
      <c r="Z595" s="36" t="str">
        <f aca="false">IF(AND(G595="",H595&lt;&gt;""),1,"")</f>
        <v/>
      </c>
      <c r="AA595" s="36" t="str">
        <f aca="false">IF(N595="","",IF(COUNTIF(AD$10:AD$1203,AD595)=1,1,""))</f>
        <v/>
      </c>
      <c r="AC595" s="37" t="str">
        <f aca="false">IF(N595="","",CONCATENATE(N595," ",F595))</f>
        <v/>
      </c>
      <c r="AD595" s="37" t="str">
        <f aca="false">IF(OR(N595="",CONCATENATE(G595,H595)=""),"",CONCATENATE(N595," ",G595))</f>
        <v/>
      </c>
      <c r="AE595" s="37" t="str">
        <f aca="false">IF(K595=1,CONCATENATE(N595," ",1),"")</f>
        <v/>
      </c>
    </row>
    <row r="596" customFormat="false" ht="32.25" hidden="false" customHeight="true" outlineLevel="0" collapsed="false">
      <c r="A596" s="21" t="str">
        <f aca="false">IF(J596="","",J596)</f>
        <v/>
      </c>
      <c r="B596" s="69"/>
      <c r="C596" s="44"/>
      <c r="D596" s="42"/>
      <c r="E596" s="42"/>
      <c r="F596" s="68"/>
      <c r="G596" s="42"/>
      <c r="H596" s="42"/>
      <c r="J596" s="20" t="str">
        <f aca="false">IF(AND(K596="",L596="",N596=""),"",IF(OR(K596=1,L596=1),"ERRORI / ANOMALIE","OK"))</f>
        <v/>
      </c>
      <c r="K596" s="20" t="str">
        <f aca="false">IF(N596="","",IF(SUM(Q596:AA596)&gt;0,1,""))</f>
        <v/>
      </c>
      <c r="L596" s="20" t="str">
        <f aca="false">IF(N596="","",IF(_xlfn.IFNA(VLOOKUP(CONCATENATE(N596," ",1),Lotti!AS$7:AT$601,2,0),1)=1,"",1))</f>
        <v/>
      </c>
      <c r="N596" s="36" t="str">
        <f aca="false">TRIM(B596)</f>
        <v/>
      </c>
      <c r="O596" s="36"/>
      <c r="P596" s="36" t="str">
        <f aca="false">IF(K596="","",1)</f>
        <v/>
      </c>
      <c r="Q596" s="36" t="str">
        <f aca="false">IF(N596="","",_xlfn.IFNA(VLOOKUP(N596,Lotti!C$7:D$1000,2,0),1))</f>
        <v/>
      </c>
      <c r="S596" s="36" t="str">
        <f aca="false">IF(N596="","",IF(OR(AND(E596="",LEN(TRIM(D596))&lt;&gt;11,LEN(TRIM(D596))&lt;&gt;16),AND(D596="",E596=""),AND(D596&lt;&gt;"",E596&lt;&gt;"")),1,""))</f>
        <v/>
      </c>
      <c r="U596" s="36" t="str">
        <f aca="false">IF(N596="","",IF(C596="",1,""))</f>
        <v/>
      </c>
      <c r="V596" s="36" t="str">
        <f aca="false">IF(N596="","",_xlfn.IFNA(VLOOKUP(F596,TabelleFisse!$B$33:$C$34,2,0),1))</f>
        <v/>
      </c>
      <c r="W596" s="36" t="str">
        <f aca="false">IF(N596="","",_xlfn.IFNA(IF(VLOOKUP(CONCATENATE(N596," SI"),AC$10:AC$1203,1,0)=CONCATENATE(N596," SI"),"",1),1))</f>
        <v/>
      </c>
      <c r="Y596" s="36" t="str">
        <f aca="false">IF(OR(N596="",G596=""),"",_xlfn.IFNA(VLOOKUP(H596,TabelleFisse!$B$25:$C$29,2,0),1))</f>
        <v/>
      </c>
      <c r="Z596" s="36" t="str">
        <f aca="false">IF(AND(G596="",H596&lt;&gt;""),1,"")</f>
        <v/>
      </c>
      <c r="AA596" s="36" t="str">
        <f aca="false">IF(N596="","",IF(COUNTIF(AD$10:AD$1203,AD596)=1,1,""))</f>
        <v/>
      </c>
      <c r="AC596" s="37" t="str">
        <f aca="false">IF(N596="","",CONCATENATE(N596," ",F596))</f>
        <v/>
      </c>
      <c r="AD596" s="37" t="str">
        <f aca="false">IF(OR(N596="",CONCATENATE(G596,H596)=""),"",CONCATENATE(N596," ",G596))</f>
        <v/>
      </c>
      <c r="AE596" s="37" t="str">
        <f aca="false">IF(K596=1,CONCATENATE(N596," ",1),"")</f>
        <v/>
      </c>
    </row>
    <row r="597" customFormat="false" ht="32.25" hidden="false" customHeight="true" outlineLevel="0" collapsed="false">
      <c r="A597" s="21" t="str">
        <f aca="false">IF(J597="","",J597)</f>
        <v/>
      </c>
      <c r="B597" s="69"/>
      <c r="C597" s="44"/>
      <c r="D597" s="42"/>
      <c r="E597" s="42"/>
      <c r="F597" s="68"/>
      <c r="G597" s="42"/>
      <c r="H597" s="42"/>
      <c r="J597" s="20" t="str">
        <f aca="false">IF(AND(K597="",L597="",N597=""),"",IF(OR(K597=1,L597=1),"ERRORI / ANOMALIE","OK"))</f>
        <v/>
      </c>
      <c r="K597" s="20" t="str">
        <f aca="false">IF(N597="","",IF(SUM(Q597:AA597)&gt;0,1,""))</f>
        <v/>
      </c>
      <c r="L597" s="20" t="str">
        <f aca="false">IF(N597="","",IF(_xlfn.IFNA(VLOOKUP(CONCATENATE(N597," ",1),Lotti!AS$7:AT$601,2,0),1)=1,"",1))</f>
        <v/>
      </c>
      <c r="N597" s="36" t="str">
        <f aca="false">TRIM(B597)</f>
        <v/>
      </c>
      <c r="O597" s="36"/>
      <c r="P597" s="36" t="str">
        <f aca="false">IF(K597="","",1)</f>
        <v/>
      </c>
      <c r="Q597" s="36" t="str">
        <f aca="false">IF(N597="","",_xlfn.IFNA(VLOOKUP(N597,Lotti!C$7:D$1000,2,0),1))</f>
        <v/>
      </c>
      <c r="S597" s="36" t="str">
        <f aca="false">IF(N597="","",IF(OR(AND(E597="",LEN(TRIM(D597))&lt;&gt;11,LEN(TRIM(D597))&lt;&gt;16),AND(D597="",E597=""),AND(D597&lt;&gt;"",E597&lt;&gt;"")),1,""))</f>
        <v/>
      </c>
      <c r="U597" s="36" t="str">
        <f aca="false">IF(N597="","",IF(C597="",1,""))</f>
        <v/>
      </c>
      <c r="V597" s="36" t="str">
        <f aca="false">IF(N597="","",_xlfn.IFNA(VLOOKUP(F597,TabelleFisse!$B$33:$C$34,2,0),1))</f>
        <v/>
      </c>
      <c r="W597" s="36" t="str">
        <f aca="false">IF(N597="","",_xlfn.IFNA(IF(VLOOKUP(CONCATENATE(N597," SI"),AC$10:AC$1203,1,0)=CONCATENATE(N597," SI"),"",1),1))</f>
        <v/>
      </c>
      <c r="Y597" s="36" t="str">
        <f aca="false">IF(OR(N597="",G597=""),"",_xlfn.IFNA(VLOOKUP(H597,TabelleFisse!$B$25:$C$29,2,0),1))</f>
        <v/>
      </c>
      <c r="Z597" s="36" t="str">
        <f aca="false">IF(AND(G597="",H597&lt;&gt;""),1,"")</f>
        <v/>
      </c>
      <c r="AA597" s="36" t="str">
        <f aca="false">IF(N597="","",IF(COUNTIF(AD$10:AD$1203,AD597)=1,1,""))</f>
        <v/>
      </c>
      <c r="AC597" s="37" t="str">
        <f aca="false">IF(N597="","",CONCATENATE(N597," ",F597))</f>
        <v/>
      </c>
      <c r="AD597" s="37" t="str">
        <f aca="false">IF(OR(N597="",CONCATENATE(G597,H597)=""),"",CONCATENATE(N597," ",G597))</f>
        <v/>
      </c>
      <c r="AE597" s="37" t="str">
        <f aca="false">IF(K597=1,CONCATENATE(N597," ",1),"")</f>
        <v/>
      </c>
    </row>
    <row r="598" customFormat="false" ht="32.25" hidden="false" customHeight="true" outlineLevel="0" collapsed="false">
      <c r="A598" s="21" t="str">
        <f aca="false">IF(J598="","",J598)</f>
        <v/>
      </c>
      <c r="B598" s="69"/>
      <c r="C598" s="44"/>
      <c r="D598" s="42"/>
      <c r="E598" s="42"/>
      <c r="F598" s="68"/>
      <c r="G598" s="42"/>
      <c r="H598" s="42"/>
      <c r="J598" s="20" t="str">
        <f aca="false">IF(AND(K598="",L598="",N598=""),"",IF(OR(K598=1,L598=1),"ERRORI / ANOMALIE","OK"))</f>
        <v/>
      </c>
      <c r="K598" s="20" t="str">
        <f aca="false">IF(N598="","",IF(SUM(Q598:AA598)&gt;0,1,""))</f>
        <v/>
      </c>
      <c r="L598" s="20" t="str">
        <f aca="false">IF(N598="","",IF(_xlfn.IFNA(VLOOKUP(CONCATENATE(N598," ",1),Lotti!AS$7:AT$601,2,0),1)=1,"",1))</f>
        <v/>
      </c>
      <c r="N598" s="36" t="str">
        <f aca="false">TRIM(B598)</f>
        <v/>
      </c>
      <c r="O598" s="36"/>
      <c r="P598" s="36" t="str">
        <f aca="false">IF(K598="","",1)</f>
        <v/>
      </c>
      <c r="Q598" s="36" t="str">
        <f aca="false">IF(N598="","",_xlfn.IFNA(VLOOKUP(N598,Lotti!C$7:D$1000,2,0),1))</f>
        <v/>
      </c>
      <c r="S598" s="36" t="str">
        <f aca="false">IF(N598="","",IF(OR(AND(E598="",LEN(TRIM(D598))&lt;&gt;11,LEN(TRIM(D598))&lt;&gt;16),AND(D598="",E598=""),AND(D598&lt;&gt;"",E598&lt;&gt;"")),1,""))</f>
        <v/>
      </c>
      <c r="U598" s="36" t="str">
        <f aca="false">IF(N598="","",IF(C598="",1,""))</f>
        <v/>
      </c>
      <c r="V598" s="36" t="str">
        <f aca="false">IF(N598="","",_xlfn.IFNA(VLOOKUP(F598,TabelleFisse!$B$33:$C$34,2,0),1))</f>
        <v/>
      </c>
      <c r="W598" s="36" t="str">
        <f aca="false">IF(N598="","",_xlfn.IFNA(IF(VLOOKUP(CONCATENATE(N598," SI"),AC$10:AC$1203,1,0)=CONCATENATE(N598," SI"),"",1),1))</f>
        <v/>
      </c>
      <c r="Y598" s="36" t="str">
        <f aca="false">IF(OR(N598="",G598=""),"",_xlfn.IFNA(VLOOKUP(H598,TabelleFisse!$B$25:$C$29,2,0),1))</f>
        <v/>
      </c>
      <c r="Z598" s="36" t="str">
        <f aca="false">IF(AND(G598="",H598&lt;&gt;""),1,"")</f>
        <v/>
      </c>
      <c r="AA598" s="36" t="str">
        <f aca="false">IF(N598="","",IF(COUNTIF(AD$10:AD$1203,AD598)=1,1,""))</f>
        <v/>
      </c>
      <c r="AC598" s="37" t="str">
        <f aca="false">IF(N598="","",CONCATENATE(N598," ",F598))</f>
        <v/>
      </c>
      <c r="AD598" s="37" t="str">
        <f aca="false">IF(OR(N598="",CONCATENATE(G598,H598)=""),"",CONCATENATE(N598," ",G598))</f>
        <v/>
      </c>
      <c r="AE598" s="37" t="str">
        <f aca="false">IF(K598=1,CONCATENATE(N598," ",1),"")</f>
        <v/>
      </c>
    </row>
    <row r="599" customFormat="false" ht="32.25" hidden="false" customHeight="true" outlineLevel="0" collapsed="false">
      <c r="A599" s="21" t="str">
        <f aca="false">IF(J599="","",J599)</f>
        <v/>
      </c>
      <c r="B599" s="69"/>
      <c r="C599" s="44"/>
      <c r="D599" s="42"/>
      <c r="E599" s="42"/>
      <c r="F599" s="68"/>
      <c r="G599" s="42"/>
      <c r="H599" s="42"/>
      <c r="J599" s="20" t="str">
        <f aca="false">IF(AND(K599="",L599="",N599=""),"",IF(OR(K599=1,L599=1),"ERRORI / ANOMALIE","OK"))</f>
        <v/>
      </c>
      <c r="K599" s="20" t="str">
        <f aca="false">IF(N599="","",IF(SUM(Q599:AA599)&gt;0,1,""))</f>
        <v/>
      </c>
      <c r="L599" s="20" t="str">
        <f aca="false">IF(N599="","",IF(_xlfn.IFNA(VLOOKUP(CONCATENATE(N599," ",1),Lotti!AS$7:AT$601,2,0),1)=1,"",1))</f>
        <v/>
      </c>
      <c r="N599" s="36" t="str">
        <f aca="false">TRIM(B599)</f>
        <v/>
      </c>
      <c r="O599" s="36"/>
      <c r="P599" s="36" t="str">
        <f aca="false">IF(K599="","",1)</f>
        <v/>
      </c>
      <c r="Q599" s="36" t="str">
        <f aca="false">IF(N599="","",_xlfn.IFNA(VLOOKUP(N599,Lotti!C$7:D$1000,2,0),1))</f>
        <v/>
      </c>
      <c r="S599" s="36" t="str">
        <f aca="false">IF(N599="","",IF(OR(AND(E599="",LEN(TRIM(D599))&lt;&gt;11,LEN(TRIM(D599))&lt;&gt;16),AND(D599="",E599=""),AND(D599&lt;&gt;"",E599&lt;&gt;"")),1,""))</f>
        <v/>
      </c>
      <c r="U599" s="36" t="str">
        <f aca="false">IF(N599="","",IF(C599="",1,""))</f>
        <v/>
      </c>
      <c r="V599" s="36" t="str">
        <f aca="false">IF(N599="","",_xlfn.IFNA(VLOOKUP(F599,TabelleFisse!$B$33:$C$34,2,0),1))</f>
        <v/>
      </c>
      <c r="W599" s="36" t="str">
        <f aca="false">IF(N599="","",_xlfn.IFNA(IF(VLOOKUP(CONCATENATE(N599," SI"),AC$10:AC$1203,1,0)=CONCATENATE(N599," SI"),"",1),1))</f>
        <v/>
      </c>
      <c r="Y599" s="36" t="str">
        <f aca="false">IF(OR(N599="",G599=""),"",_xlfn.IFNA(VLOOKUP(H599,TabelleFisse!$B$25:$C$29,2,0),1))</f>
        <v/>
      </c>
      <c r="Z599" s="36" t="str">
        <f aca="false">IF(AND(G599="",H599&lt;&gt;""),1,"")</f>
        <v/>
      </c>
      <c r="AA599" s="36" t="str">
        <f aca="false">IF(N599="","",IF(COUNTIF(AD$10:AD$1203,AD599)=1,1,""))</f>
        <v/>
      </c>
      <c r="AC599" s="37" t="str">
        <f aca="false">IF(N599="","",CONCATENATE(N599," ",F599))</f>
        <v/>
      </c>
      <c r="AD599" s="37" t="str">
        <f aca="false">IF(OR(N599="",CONCATENATE(G599,H599)=""),"",CONCATENATE(N599," ",G599))</f>
        <v/>
      </c>
      <c r="AE599" s="37" t="str">
        <f aca="false">IF(K599=1,CONCATENATE(N599," ",1),"")</f>
        <v/>
      </c>
    </row>
    <row r="600" customFormat="false" ht="32.25" hidden="false" customHeight="true" outlineLevel="0" collapsed="false">
      <c r="A600" s="21" t="str">
        <f aca="false">IF(J600="","",J600)</f>
        <v/>
      </c>
      <c r="B600" s="69"/>
      <c r="C600" s="44"/>
      <c r="D600" s="42"/>
      <c r="E600" s="42"/>
      <c r="F600" s="68"/>
      <c r="G600" s="42"/>
      <c r="H600" s="42"/>
      <c r="J600" s="20" t="str">
        <f aca="false">IF(AND(K600="",L600="",N600=""),"",IF(OR(K600=1,L600=1),"ERRORI / ANOMALIE","OK"))</f>
        <v/>
      </c>
      <c r="K600" s="20" t="str">
        <f aca="false">IF(N600="","",IF(SUM(Q600:AA600)&gt;0,1,""))</f>
        <v/>
      </c>
      <c r="L600" s="20" t="str">
        <f aca="false">IF(N600="","",IF(_xlfn.IFNA(VLOOKUP(CONCATENATE(N600," ",1),Lotti!AS$7:AT$601,2,0),1)=1,"",1))</f>
        <v/>
      </c>
      <c r="N600" s="36" t="str">
        <f aca="false">TRIM(B600)</f>
        <v/>
      </c>
      <c r="O600" s="36"/>
      <c r="P600" s="36" t="str">
        <f aca="false">IF(K600="","",1)</f>
        <v/>
      </c>
      <c r="Q600" s="36" t="str">
        <f aca="false">IF(N600="","",_xlfn.IFNA(VLOOKUP(N600,Lotti!C$7:D$1000,2,0),1))</f>
        <v/>
      </c>
      <c r="S600" s="36" t="str">
        <f aca="false">IF(N600="","",IF(OR(AND(E600="",LEN(TRIM(D600))&lt;&gt;11,LEN(TRIM(D600))&lt;&gt;16),AND(D600="",E600=""),AND(D600&lt;&gt;"",E600&lt;&gt;"")),1,""))</f>
        <v/>
      </c>
      <c r="U600" s="36" t="str">
        <f aca="false">IF(N600="","",IF(C600="",1,""))</f>
        <v/>
      </c>
      <c r="V600" s="36" t="str">
        <f aca="false">IF(N600="","",_xlfn.IFNA(VLOOKUP(F600,TabelleFisse!$B$33:$C$34,2,0),1))</f>
        <v/>
      </c>
      <c r="W600" s="36" t="str">
        <f aca="false">IF(N600="","",_xlfn.IFNA(IF(VLOOKUP(CONCATENATE(N600," SI"),AC$10:AC$1203,1,0)=CONCATENATE(N600," SI"),"",1),1))</f>
        <v/>
      </c>
      <c r="Y600" s="36" t="str">
        <f aca="false">IF(OR(N600="",G600=""),"",_xlfn.IFNA(VLOOKUP(H600,TabelleFisse!$B$25:$C$29,2,0),1))</f>
        <v/>
      </c>
      <c r="Z600" s="36" t="str">
        <f aca="false">IF(AND(G600="",H600&lt;&gt;""),1,"")</f>
        <v/>
      </c>
      <c r="AA600" s="36" t="str">
        <f aca="false">IF(N600="","",IF(COUNTIF(AD$10:AD$1203,AD600)=1,1,""))</f>
        <v/>
      </c>
      <c r="AC600" s="37" t="str">
        <f aca="false">IF(N600="","",CONCATENATE(N600," ",F600))</f>
        <v/>
      </c>
      <c r="AD600" s="37" t="str">
        <f aca="false">IF(OR(N600="",CONCATENATE(G600,H600)=""),"",CONCATENATE(N600," ",G600))</f>
        <v/>
      </c>
      <c r="AE600" s="37" t="str">
        <f aca="false">IF(K600=1,CONCATENATE(N600," ",1),"")</f>
        <v/>
      </c>
    </row>
    <row r="601" customFormat="false" ht="32.25" hidden="false" customHeight="true" outlineLevel="0" collapsed="false">
      <c r="A601" s="21" t="str">
        <f aca="false">IF(J601="","",J601)</f>
        <v/>
      </c>
      <c r="B601" s="69"/>
      <c r="C601" s="44"/>
      <c r="D601" s="42"/>
      <c r="E601" s="42"/>
      <c r="F601" s="68"/>
      <c r="G601" s="42"/>
      <c r="H601" s="42"/>
      <c r="J601" s="20" t="str">
        <f aca="false">IF(AND(K601="",L601="",N601=""),"",IF(OR(K601=1,L601=1),"ERRORI / ANOMALIE","OK"))</f>
        <v/>
      </c>
      <c r="K601" s="20" t="str">
        <f aca="false">IF(N601="","",IF(SUM(Q601:AA601)&gt;0,1,""))</f>
        <v/>
      </c>
      <c r="L601" s="20" t="str">
        <f aca="false">IF(N601="","",IF(_xlfn.IFNA(VLOOKUP(CONCATENATE(N601," ",1),Lotti!AS$7:AT$601,2,0),1)=1,"",1))</f>
        <v/>
      </c>
      <c r="N601" s="36" t="str">
        <f aca="false">TRIM(B601)</f>
        <v/>
      </c>
      <c r="O601" s="36"/>
      <c r="P601" s="36" t="str">
        <f aca="false">IF(K601="","",1)</f>
        <v/>
      </c>
      <c r="Q601" s="36" t="str">
        <f aca="false">IF(N601="","",_xlfn.IFNA(VLOOKUP(N601,Lotti!C$7:D$1000,2,0),1))</f>
        <v/>
      </c>
      <c r="S601" s="36" t="str">
        <f aca="false">IF(N601="","",IF(OR(AND(E601="",LEN(TRIM(D601))&lt;&gt;11,LEN(TRIM(D601))&lt;&gt;16),AND(D601="",E601=""),AND(D601&lt;&gt;"",E601&lt;&gt;"")),1,""))</f>
        <v/>
      </c>
      <c r="U601" s="36" t="str">
        <f aca="false">IF(N601="","",IF(C601="",1,""))</f>
        <v/>
      </c>
      <c r="V601" s="36" t="str">
        <f aca="false">IF(N601="","",_xlfn.IFNA(VLOOKUP(F601,TabelleFisse!$B$33:$C$34,2,0),1))</f>
        <v/>
      </c>
      <c r="W601" s="36" t="str">
        <f aca="false">IF(N601="","",_xlfn.IFNA(IF(VLOOKUP(CONCATENATE(N601," SI"),AC$10:AC$1203,1,0)=CONCATENATE(N601," SI"),"",1),1))</f>
        <v/>
      </c>
      <c r="Y601" s="36" t="str">
        <f aca="false">IF(OR(N601="",G601=""),"",_xlfn.IFNA(VLOOKUP(H601,TabelleFisse!$B$25:$C$29,2,0),1))</f>
        <v/>
      </c>
      <c r="Z601" s="36" t="str">
        <f aca="false">IF(AND(G601="",H601&lt;&gt;""),1,"")</f>
        <v/>
      </c>
      <c r="AA601" s="36" t="str">
        <f aca="false">IF(N601="","",IF(COUNTIF(AD$10:AD$1203,AD601)=1,1,""))</f>
        <v/>
      </c>
      <c r="AC601" s="37" t="str">
        <f aca="false">IF(N601="","",CONCATENATE(N601," ",F601))</f>
        <v/>
      </c>
      <c r="AD601" s="37" t="str">
        <f aca="false">IF(OR(N601="",CONCATENATE(G601,H601)=""),"",CONCATENATE(N601," ",G601))</f>
        <v/>
      </c>
      <c r="AE601" s="37" t="str">
        <f aca="false">IF(K601=1,CONCATENATE(N601," ",1),"")</f>
        <v/>
      </c>
    </row>
    <row r="602" customFormat="false" ht="32.25" hidden="false" customHeight="true" outlineLevel="0" collapsed="false">
      <c r="A602" s="21" t="str">
        <f aca="false">IF(J602="","",J602)</f>
        <v/>
      </c>
      <c r="B602" s="69"/>
      <c r="C602" s="44"/>
      <c r="D602" s="42"/>
      <c r="E602" s="42"/>
      <c r="F602" s="68"/>
      <c r="G602" s="42"/>
      <c r="H602" s="42"/>
      <c r="J602" s="20" t="str">
        <f aca="false">IF(AND(K602="",L602="",N602=""),"",IF(OR(K602=1,L602=1),"ERRORI / ANOMALIE","OK"))</f>
        <v/>
      </c>
      <c r="K602" s="20" t="str">
        <f aca="false">IF(N602="","",IF(SUM(Q602:AA602)&gt;0,1,""))</f>
        <v/>
      </c>
      <c r="L602" s="20" t="str">
        <f aca="false">IF(N602="","",IF(_xlfn.IFNA(VLOOKUP(CONCATENATE(N602," ",1),Lotti!AS$7:AT$601,2,0),1)=1,"",1))</f>
        <v/>
      </c>
      <c r="N602" s="36" t="str">
        <f aca="false">TRIM(B602)</f>
        <v/>
      </c>
      <c r="O602" s="36"/>
      <c r="P602" s="36" t="str">
        <f aca="false">IF(K602="","",1)</f>
        <v/>
      </c>
      <c r="Q602" s="36" t="str">
        <f aca="false">IF(N602="","",_xlfn.IFNA(VLOOKUP(N602,Lotti!C$7:D$1000,2,0),1))</f>
        <v/>
      </c>
      <c r="S602" s="36" t="str">
        <f aca="false">IF(N602="","",IF(OR(AND(E602="",LEN(TRIM(D602))&lt;&gt;11,LEN(TRIM(D602))&lt;&gt;16),AND(D602="",E602=""),AND(D602&lt;&gt;"",E602&lt;&gt;"")),1,""))</f>
        <v/>
      </c>
      <c r="U602" s="36" t="str">
        <f aca="false">IF(N602="","",IF(C602="",1,""))</f>
        <v/>
      </c>
      <c r="V602" s="36" t="str">
        <f aca="false">IF(N602="","",_xlfn.IFNA(VLOOKUP(F602,TabelleFisse!$B$33:$C$34,2,0),1))</f>
        <v/>
      </c>
      <c r="W602" s="36" t="str">
        <f aca="false">IF(N602="","",_xlfn.IFNA(IF(VLOOKUP(CONCATENATE(N602," SI"),AC$10:AC$1203,1,0)=CONCATENATE(N602," SI"),"",1),1))</f>
        <v/>
      </c>
      <c r="Y602" s="36" t="str">
        <f aca="false">IF(OR(N602="",G602=""),"",_xlfn.IFNA(VLOOKUP(H602,TabelleFisse!$B$25:$C$29,2,0),1))</f>
        <v/>
      </c>
      <c r="Z602" s="36" t="str">
        <f aca="false">IF(AND(G602="",H602&lt;&gt;""),1,"")</f>
        <v/>
      </c>
      <c r="AA602" s="36" t="str">
        <f aca="false">IF(N602="","",IF(COUNTIF(AD$10:AD$1203,AD602)=1,1,""))</f>
        <v/>
      </c>
      <c r="AC602" s="37" t="str">
        <f aca="false">IF(N602="","",CONCATENATE(N602," ",F602))</f>
        <v/>
      </c>
      <c r="AD602" s="37" t="str">
        <f aca="false">IF(OR(N602="",CONCATENATE(G602,H602)=""),"",CONCATENATE(N602," ",G602))</f>
        <v/>
      </c>
      <c r="AE602" s="37" t="str">
        <f aca="false">IF(K602=1,CONCATENATE(N602," ",1),"")</f>
        <v/>
      </c>
    </row>
    <row r="603" customFormat="false" ht="32.25" hidden="false" customHeight="true" outlineLevel="0" collapsed="false">
      <c r="A603" s="21" t="str">
        <f aca="false">IF(J603="","",J603)</f>
        <v/>
      </c>
      <c r="B603" s="69"/>
      <c r="C603" s="44"/>
      <c r="D603" s="42"/>
      <c r="E603" s="42"/>
      <c r="F603" s="68"/>
      <c r="G603" s="42"/>
      <c r="H603" s="42"/>
      <c r="J603" s="20" t="str">
        <f aca="false">IF(AND(K603="",L603="",N603=""),"",IF(OR(K603=1,L603=1),"ERRORI / ANOMALIE","OK"))</f>
        <v/>
      </c>
      <c r="K603" s="20" t="str">
        <f aca="false">IF(N603="","",IF(SUM(Q603:AA603)&gt;0,1,""))</f>
        <v/>
      </c>
      <c r="L603" s="20" t="str">
        <f aca="false">IF(N603="","",IF(_xlfn.IFNA(VLOOKUP(CONCATENATE(N603," ",1),Lotti!AS$7:AT$601,2,0),1)=1,"",1))</f>
        <v/>
      </c>
      <c r="N603" s="36" t="str">
        <f aca="false">TRIM(B603)</f>
        <v/>
      </c>
      <c r="O603" s="36"/>
      <c r="P603" s="36" t="str">
        <f aca="false">IF(K603="","",1)</f>
        <v/>
      </c>
      <c r="Q603" s="36" t="str">
        <f aca="false">IF(N603="","",_xlfn.IFNA(VLOOKUP(N603,Lotti!C$7:D$1000,2,0),1))</f>
        <v/>
      </c>
      <c r="S603" s="36" t="str">
        <f aca="false">IF(N603="","",IF(OR(AND(E603="",LEN(TRIM(D603))&lt;&gt;11,LEN(TRIM(D603))&lt;&gt;16),AND(D603="",E603=""),AND(D603&lt;&gt;"",E603&lt;&gt;"")),1,""))</f>
        <v/>
      </c>
      <c r="U603" s="36" t="str">
        <f aca="false">IF(N603="","",IF(C603="",1,""))</f>
        <v/>
      </c>
      <c r="V603" s="36" t="str">
        <f aca="false">IF(N603="","",_xlfn.IFNA(VLOOKUP(F603,TabelleFisse!$B$33:$C$34,2,0),1))</f>
        <v/>
      </c>
      <c r="W603" s="36" t="str">
        <f aca="false">IF(N603="","",_xlfn.IFNA(IF(VLOOKUP(CONCATENATE(N603," SI"),AC$10:AC$1203,1,0)=CONCATENATE(N603," SI"),"",1),1))</f>
        <v/>
      </c>
      <c r="Y603" s="36" t="str">
        <f aca="false">IF(OR(N603="",G603=""),"",_xlfn.IFNA(VLOOKUP(H603,TabelleFisse!$B$25:$C$29,2,0),1))</f>
        <v/>
      </c>
      <c r="Z603" s="36" t="str">
        <f aca="false">IF(AND(G603="",H603&lt;&gt;""),1,"")</f>
        <v/>
      </c>
      <c r="AA603" s="36" t="str">
        <f aca="false">IF(N603="","",IF(COUNTIF(AD$10:AD$1203,AD603)=1,1,""))</f>
        <v/>
      </c>
      <c r="AC603" s="37" t="str">
        <f aca="false">IF(N603="","",CONCATENATE(N603," ",F603))</f>
        <v/>
      </c>
      <c r="AD603" s="37" t="str">
        <f aca="false">IF(OR(N603="",CONCATENATE(G603,H603)=""),"",CONCATENATE(N603," ",G603))</f>
        <v/>
      </c>
      <c r="AE603" s="37" t="str">
        <f aca="false">IF(K603=1,CONCATENATE(N603," ",1),"")</f>
        <v/>
      </c>
    </row>
    <row r="604" customFormat="false" ht="32.25" hidden="false" customHeight="true" outlineLevel="0" collapsed="false">
      <c r="A604" s="21" t="str">
        <f aca="false">IF(J604="","",J604)</f>
        <v/>
      </c>
      <c r="B604" s="69"/>
      <c r="C604" s="44"/>
      <c r="D604" s="42"/>
      <c r="E604" s="42"/>
      <c r="F604" s="68"/>
      <c r="G604" s="42"/>
      <c r="H604" s="42"/>
      <c r="J604" s="20" t="str">
        <f aca="false">IF(AND(K604="",L604="",N604=""),"",IF(OR(K604=1,L604=1),"ERRORI / ANOMALIE","OK"))</f>
        <v/>
      </c>
      <c r="K604" s="20" t="str">
        <f aca="false">IF(N604="","",IF(SUM(Q604:AA604)&gt;0,1,""))</f>
        <v/>
      </c>
      <c r="L604" s="20" t="str">
        <f aca="false">IF(N604="","",IF(_xlfn.IFNA(VLOOKUP(CONCATENATE(N604," ",1),Lotti!AS$7:AT$601,2,0),1)=1,"",1))</f>
        <v/>
      </c>
      <c r="N604" s="36" t="str">
        <f aca="false">TRIM(B604)</f>
        <v/>
      </c>
      <c r="O604" s="36"/>
      <c r="P604" s="36" t="str">
        <f aca="false">IF(K604="","",1)</f>
        <v/>
      </c>
      <c r="Q604" s="36" t="str">
        <f aca="false">IF(N604="","",_xlfn.IFNA(VLOOKUP(N604,Lotti!C$7:D$1000,2,0),1))</f>
        <v/>
      </c>
      <c r="S604" s="36" t="str">
        <f aca="false">IF(N604="","",IF(OR(AND(E604="",LEN(TRIM(D604))&lt;&gt;11,LEN(TRIM(D604))&lt;&gt;16),AND(D604="",E604=""),AND(D604&lt;&gt;"",E604&lt;&gt;"")),1,""))</f>
        <v/>
      </c>
      <c r="U604" s="36" t="str">
        <f aca="false">IF(N604="","",IF(C604="",1,""))</f>
        <v/>
      </c>
      <c r="V604" s="36" t="str">
        <f aca="false">IF(N604="","",_xlfn.IFNA(VLOOKUP(F604,TabelleFisse!$B$33:$C$34,2,0),1))</f>
        <v/>
      </c>
      <c r="W604" s="36" t="str">
        <f aca="false">IF(N604="","",_xlfn.IFNA(IF(VLOOKUP(CONCATENATE(N604," SI"),AC$10:AC$1203,1,0)=CONCATENATE(N604," SI"),"",1),1))</f>
        <v/>
      </c>
      <c r="Y604" s="36" t="str">
        <f aca="false">IF(OR(N604="",G604=""),"",_xlfn.IFNA(VLOOKUP(H604,TabelleFisse!$B$25:$C$29,2,0),1))</f>
        <v/>
      </c>
      <c r="Z604" s="36" t="str">
        <f aca="false">IF(AND(G604="",H604&lt;&gt;""),1,"")</f>
        <v/>
      </c>
      <c r="AA604" s="36" t="str">
        <f aca="false">IF(N604="","",IF(COUNTIF(AD$10:AD$1203,AD604)=1,1,""))</f>
        <v/>
      </c>
      <c r="AC604" s="37" t="str">
        <f aca="false">IF(N604="","",CONCATENATE(N604," ",F604))</f>
        <v/>
      </c>
      <c r="AD604" s="37" t="str">
        <f aca="false">IF(OR(N604="",CONCATENATE(G604,H604)=""),"",CONCATENATE(N604," ",G604))</f>
        <v/>
      </c>
      <c r="AE604" s="37" t="str">
        <f aca="false">IF(K604=1,CONCATENATE(N604," ",1),"")</f>
        <v/>
      </c>
    </row>
    <row r="605" customFormat="false" ht="32.25" hidden="false" customHeight="true" outlineLevel="0" collapsed="false">
      <c r="A605" s="21" t="str">
        <f aca="false">IF(J605="","",J605)</f>
        <v/>
      </c>
      <c r="B605" s="69"/>
      <c r="C605" s="44"/>
      <c r="D605" s="42"/>
      <c r="E605" s="42"/>
      <c r="F605" s="68"/>
      <c r="G605" s="42"/>
      <c r="H605" s="42"/>
      <c r="J605" s="20" t="str">
        <f aca="false">IF(AND(K605="",L605="",N605=""),"",IF(OR(K605=1,L605=1),"ERRORI / ANOMALIE","OK"))</f>
        <v/>
      </c>
      <c r="K605" s="20" t="str">
        <f aca="false">IF(N605="","",IF(SUM(Q605:AA605)&gt;0,1,""))</f>
        <v/>
      </c>
      <c r="L605" s="20" t="str">
        <f aca="false">IF(N605="","",IF(_xlfn.IFNA(VLOOKUP(CONCATENATE(N605," ",1),Lotti!AS$7:AT$601,2,0),1)=1,"",1))</f>
        <v/>
      </c>
      <c r="N605" s="36" t="str">
        <f aca="false">TRIM(B605)</f>
        <v/>
      </c>
      <c r="O605" s="36"/>
      <c r="P605" s="36" t="str">
        <f aca="false">IF(K605="","",1)</f>
        <v/>
      </c>
      <c r="Q605" s="36" t="str">
        <f aca="false">IF(N605="","",_xlfn.IFNA(VLOOKUP(N605,Lotti!C$7:D$1000,2,0),1))</f>
        <v/>
      </c>
      <c r="S605" s="36" t="str">
        <f aca="false">IF(N605="","",IF(OR(AND(E605="",LEN(TRIM(D605))&lt;&gt;11,LEN(TRIM(D605))&lt;&gt;16),AND(D605="",E605=""),AND(D605&lt;&gt;"",E605&lt;&gt;"")),1,""))</f>
        <v/>
      </c>
      <c r="U605" s="36" t="str">
        <f aca="false">IF(N605="","",IF(C605="",1,""))</f>
        <v/>
      </c>
      <c r="V605" s="36" t="str">
        <f aca="false">IF(N605="","",_xlfn.IFNA(VLOOKUP(F605,TabelleFisse!$B$33:$C$34,2,0),1))</f>
        <v/>
      </c>
      <c r="W605" s="36" t="str">
        <f aca="false">IF(N605="","",_xlfn.IFNA(IF(VLOOKUP(CONCATENATE(N605," SI"),AC$10:AC$1203,1,0)=CONCATENATE(N605," SI"),"",1),1))</f>
        <v/>
      </c>
      <c r="Y605" s="36" t="str">
        <f aca="false">IF(OR(N605="",G605=""),"",_xlfn.IFNA(VLOOKUP(H605,TabelleFisse!$B$25:$C$29,2,0),1))</f>
        <v/>
      </c>
      <c r="Z605" s="36" t="str">
        <f aca="false">IF(AND(G605="",H605&lt;&gt;""),1,"")</f>
        <v/>
      </c>
      <c r="AA605" s="36" t="str">
        <f aca="false">IF(N605="","",IF(COUNTIF(AD$10:AD$1203,AD605)=1,1,""))</f>
        <v/>
      </c>
      <c r="AC605" s="37" t="str">
        <f aca="false">IF(N605="","",CONCATENATE(N605," ",F605))</f>
        <v/>
      </c>
      <c r="AD605" s="37" t="str">
        <f aca="false">IF(OR(N605="",CONCATENATE(G605,H605)=""),"",CONCATENATE(N605," ",G605))</f>
        <v/>
      </c>
      <c r="AE605" s="37" t="str">
        <f aca="false">IF(K605=1,CONCATENATE(N605," ",1),"")</f>
        <v/>
      </c>
    </row>
    <row r="606" customFormat="false" ht="32.25" hidden="false" customHeight="true" outlineLevel="0" collapsed="false">
      <c r="A606" s="21" t="str">
        <f aca="false">IF(J606="","",J606)</f>
        <v/>
      </c>
      <c r="B606" s="69"/>
      <c r="C606" s="44"/>
      <c r="D606" s="42"/>
      <c r="E606" s="42"/>
      <c r="F606" s="68"/>
      <c r="G606" s="42"/>
      <c r="H606" s="42"/>
      <c r="J606" s="20" t="str">
        <f aca="false">IF(AND(K606="",L606="",N606=""),"",IF(OR(K606=1,L606=1),"ERRORI / ANOMALIE","OK"))</f>
        <v/>
      </c>
      <c r="K606" s="20" t="str">
        <f aca="false">IF(N606="","",IF(SUM(Q606:AA606)&gt;0,1,""))</f>
        <v/>
      </c>
      <c r="L606" s="20" t="str">
        <f aca="false">IF(N606="","",IF(_xlfn.IFNA(VLOOKUP(CONCATENATE(N606," ",1),Lotti!AS$7:AT$601,2,0),1)=1,"",1))</f>
        <v/>
      </c>
      <c r="N606" s="36" t="str">
        <f aca="false">TRIM(B606)</f>
        <v/>
      </c>
      <c r="O606" s="36"/>
      <c r="P606" s="36" t="str">
        <f aca="false">IF(K606="","",1)</f>
        <v/>
      </c>
      <c r="Q606" s="36" t="str">
        <f aca="false">IF(N606="","",_xlfn.IFNA(VLOOKUP(N606,Lotti!C$7:D$1000,2,0),1))</f>
        <v/>
      </c>
      <c r="S606" s="36" t="str">
        <f aca="false">IF(N606="","",IF(OR(AND(E606="",LEN(TRIM(D606))&lt;&gt;11,LEN(TRIM(D606))&lt;&gt;16),AND(D606="",E606=""),AND(D606&lt;&gt;"",E606&lt;&gt;"")),1,""))</f>
        <v/>
      </c>
      <c r="U606" s="36" t="str">
        <f aca="false">IF(N606="","",IF(C606="",1,""))</f>
        <v/>
      </c>
      <c r="V606" s="36" t="str">
        <f aca="false">IF(N606="","",_xlfn.IFNA(VLOOKUP(F606,TabelleFisse!$B$33:$C$34,2,0),1))</f>
        <v/>
      </c>
      <c r="W606" s="36" t="str">
        <f aca="false">IF(N606="","",_xlfn.IFNA(IF(VLOOKUP(CONCATENATE(N606," SI"),AC$10:AC$1203,1,0)=CONCATENATE(N606," SI"),"",1),1))</f>
        <v/>
      </c>
      <c r="Y606" s="36" t="str">
        <f aca="false">IF(OR(N606="",G606=""),"",_xlfn.IFNA(VLOOKUP(H606,TabelleFisse!$B$25:$C$29,2,0),1))</f>
        <v/>
      </c>
      <c r="Z606" s="36" t="str">
        <f aca="false">IF(AND(G606="",H606&lt;&gt;""),1,"")</f>
        <v/>
      </c>
      <c r="AA606" s="36" t="str">
        <f aca="false">IF(N606="","",IF(COUNTIF(AD$10:AD$1203,AD606)=1,1,""))</f>
        <v/>
      </c>
      <c r="AC606" s="37" t="str">
        <f aca="false">IF(N606="","",CONCATENATE(N606," ",F606))</f>
        <v/>
      </c>
      <c r="AD606" s="37" t="str">
        <f aca="false">IF(OR(N606="",CONCATENATE(G606,H606)=""),"",CONCATENATE(N606," ",G606))</f>
        <v/>
      </c>
      <c r="AE606" s="37" t="str">
        <f aca="false">IF(K606=1,CONCATENATE(N606," ",1),"")</f>
        <v/>
      </c>
    </row>
    <row r="607" customFormat="false" ht="32.25" hidden="false" customHeight="true" outlineLevel="0" collapsed="false">
      <c r="A607" s="21" t="str">
        <f aca="false">IF(J607="","",J607)</f>
        <v/>
      </c>
      <c r="B607" s="69"/>
      <c r="C607" s="44"/>
      <c r="D607" s="42"/>
      <c r="E607" s="42"/>
      <c r="F607" s="68"/>
      <c r="G607" s="42"/>
      <c r="H607" s="42"/>
      <c r="J607" s="20" t="str">
        <f aca="false">IF(AND(K607="",L607="",N607=""),"",IF(OR(K607=1,L607=1),"ERRORI / ANOMALIE","OK"))</f>
        <v/>
      </c>
      <c r="K607" s="20" t="str">
        <f aca="false">IF(N607="","",IF(SUM(Q607:AA607)&gt;0,1,""))</f>
        <v/>
      </c>
      <c r="L607" s="20" t="str">
        <f aca="false">IF(N607="","",IF(_xlfn.IFNA(VLOOKUP(CONCATENATE(N607," ",1),Lotti!AS$7:AT$601,2,0),1)=1,"",1))</f>
        <v/>
      </c>
      <c r="N607" s="36" t="str">
        <f aca="false">TRIM(B607)</f>
        <v/>
      </c>
      <c r="O607" s="36"/>
      <c r="P607" s="36" t="str">
        <f aca="false">IF(K607="","",1)</f>
        <v/>
      </c>
      <c r="Q607" s="36" t="str">
        <f aca="false">IF(N607="","",_xlfn.IFNA(VLOOKUP(N607,Lotti!C$7:D$1000,2,0),1))</f>
        <v/>
      </c>
      <c r="S607" s="36" t="str">
        <f aca="false">IF(N607="","",IF(OR(AND(E607="",LEN(TRIM(D607))&lt;&gt;11,LEN(TRIM(D607))&lt;&gt;16),AND(D607="",E607=""),AND(D607&lt;&gt;"",E607&lt;&gt;"")),1,""))</f>
        <v/>
      </c>
      <c r="U607" s="36" t="str">
        <f aca="false">IF(N607="","",IF(C607="",1,""))</f>
        <v/>
      </c>
      <c r="V607" s="36" t="str">
        <f aca="false">IF(N607="","",_xlfn.IFNA(VLOOKUP(F607,TabelleFisse!$B$33:$C$34,2,0),1))</f>
        <v/>
      </c>
      <c r="W607" s="36" t="str">
        <f aca="false">IF(N607="","",_xlfn.IFNA(IF(VLOOKUP(CONCATENATE(N607," SI"),AC$10:AC$1203,1,0)=CONCATENATE(N607," SI"),"",1),1))</f>
        <v/>
      </c>
      <c r="Y607" s="36" t="str">
        <f aca="false">IF(OR(N607="",G607=""),"",_xlfn.IFNA(VLOOKUP(H607,TabelleFisse!$B$25:$C$29,2,0),1))</f>
        <v/>
      </c>
      <c r="Z607" s="36" t="str">
        <f aca="false">IF(AND(G607="",H607&lt;&gt;""),1,"")</f>
        <v/>
      </c>
      <c r="AA607" s="36" t="str">
        <f aca="false">IF(N607="","",IF(COUNTIF(AD$10:AD$1203,AD607)=1,1,""))</f>
        <v/>
      </c>
      <c r="AC607" s="37" t="str">
        <f aca="false">IF(N607="","",CONCATENATE(N607," ",F607))</f>
        <v/>
      </c>
      <c r="AD607" s="37" t="str">
        <f aca="false">IF(OR(N607="",CONCATENATE(G607,H607)=""),"",CONCATENATE(N607," ",G607))</f>
        <v/>
      </c>
      <c r="AE607" s="37" t="str">
        <f aca="false">IF(K607=1,CONCATENATE(N607," ",1),"")</f>
        <v/>
      </c>
    </row>
    <row r="608" customFormat="false" ht="32.25" hidden="false" customHeight="true" outlineLevel="0" collapsed="false">
      <c r="A608" s="21" t="str">
        <f aca="false">IF(J608="","",J608)</f>
        <v/>
      </c>
      <c r="B608" s="69"/>
      <c r="C608" s="44"/>
      <c r="D608" s="42"/>
      <c r="E608" s="42"/>
      <c r="F608" s="68"/>
      <c r="G608" s="42"/>
      <c r="H608" s="42"/>
      <c r="J608" s="20" t="str">
        <f aca="false">IF(AND(K608="",L608="",N608=""),"",IF(OR(K608=1,L608=1),"ERRORI / ANOMALIE","OK"))</f>
        <v/>
      </c>
      <c r="K608" s="20" t="str">
        <f aca="false">IF(N608="","",IF(SUM(Q608:AA608)&gt;0,1,""))</f>
        <v/>
      </c>
      <c r="L608" s="20" t="str">
        <f aca="false">IF(N608="","",IF(_xlfn.IFNA(VLOOKUP(CONCATENATE(N608," ",1),Lotti!AS$7:AT$601,2,0),1)=1,"",1))</f>
        <v/>
      </c>
      <c r="N608" s="36" t="str">
        <f aca="false">TRIM(B608)</f>
        <v/>
      </c>
      <c r="O608" s="36"/>
      <c r="P608" s="36" t="str">
        <f aca="false">IF(K608="","",1)</f>
        <v/>
      </c>
      <c r="Q608" s="36" t="str">
        <f aca="false">IF(N608="","",_xlfn.IFNA(VLOOKUP(N608,Lotti!C$7:D$1000,2,0),1))</f>
        <v/>
      </c>
      <c r="S608" s="36" t="str">
        <f aca="false">IF(N608="","",IF(OR(AND(E608="",LEN(TRIM(D608))&lt;&gt;11,LEN(TRIM(D608))&lt;&gt;16),AND(D608="",E608=""),AND(D608&lt;&gt;"",E608&lt;&gt;"")),1,""))</f>
        <v/>
      </c>
      <c r="U608" s="36" t="str">
        <f aca="false">IF(N608="","",IF(C608="",1,""))</f>
        <v/>
      </c>
      <c r="V608" s="36" t="str">
        <f aca="false">IF(N608="","",_xlfn.IFNA(VLOOKUP(F608,TabelleFisse!$B$33:$C$34,2,0),1))</f>
        <v/>
      </c>
      <c r="W608" s="36" t="str">
        <f aca="false">IF(N608="","",_xlfn.IFNA(IF(VLOOKUP(CONCATENATE(N608," SI"),AC$10:AC$1203,1,0)=CONCATENATE(N608," SI"),"",1),1))</f>
        <v/>
      </c>
      <c r="Y608" s="36" t="str">
        <f aca="false">IF(OR(N608="",G608=""),"",_xlfn.IFNA(VLOOKUP(H608,TabelleFisse!$B$25:$C$29,2,0),1))</f>
        <v/>
      </c>
      <c r="Z608" s="36" t="str">
        <f aca="false">IF(AND(G608="",H608&lt;&gt;""),1,"")</f>
        <v/>
      </c>
      <c r="AA608" s="36" t="str">
        <f aca="false">IF(N608="","",IF(COUNTIF(AD$10:AD$1203,AD608)=1,1,""))</f>
        <v/>
      </c>
      <c r="AC608" s="37" t="str">
        <f aca="false">IF(N608="","",CONCATENATE(N608," ",F608))</f>
        <v/>
      </c>
      <c r="AD608" s="37" t="str">
        <f aca="false">IF(OR(N608="",CONCATENATE(G608,H608)=""),"",CONCATENATE(N608," ",G608))</f>
        <v/>
      </c>
      <c r="AE608" s="37" t="str">
        <f aca="false">IF(K608=1,CONCATENATE(N608," ",1),"")</f>
        <v/>
      </c>
    </row>
    <row r="609" customFormat="false" ht="32.25" hidden="false" customHeight="true" outlineLevel="0" collapsed="false">
      <c r="A609" s="21" t="str">
        <f aca="false">IF(J609="","",J609)</f>
        <v/>
      </c>
      <c r="B609" s="69"/>
      <c r="C609" s="44"/>
      <c r="D609" s="42"/>
      <c r="E609" s="42"/>
      <c r="F609" s="68"/>
      <c r="G609" s="42"/>
      <c r="H609" s="42"/>
      <c r="J609" s="20" t="str">
        <f aca="false">IF(AND(K609="",L609="",N609=""),"",IF(OR(K609=1,L609=1),"ERRORI / ANOMALIE","OK"))</f>
        <v/>
      </c>
      <c r="K609" s="20" t="str">
        <f aca="false">IF(N609="","",IF(SUM(Q609:AA609)&gt;0,1,""))</f>
        <v/>
      </c>
      <c r="L609" s="20" t="str">
        <f aca="false">IF(N609="","",IF(_xlfn.IFNA(VLOOKUP(CONCATENATE(N609," ",1),Lotti!AS$7:AT$601,2,0),1)=1,"",1))</f>
        <v/>
      </c>
      <c r="N609" s="36" t="str">
        <f aca="false">TRIM(B609)</f>
        <v/>
      </c>
      <c r="O609" s="36"/>
      <c r="P609" s="36" t="str">
        <f aca="false">IF(K609="","",1)</f>
        <v/>
      </c>
      <c r="Q609" s="36" t="str">
        <f aca="false">IF(N609="","",_xlfn.IFNA(VLOOKUP(N609,Lotti!C$7:D$1000,2,0),1))</f>
        <v/>
      </c>
      <c r="S609" s="36" t="str">
        <f aca="false">IF(N609="","",IF(OR(AND(E609="",LEN(TRIM(D609))&lt;&gt;11,LEN(TRIM(D609))&lt;&gt;16),AND(D609="",E609=""),AND(D609&lt;&gt;"",E609&lt;&gt;"")),1,""))</f>
        <v/>
      </c>
      <c r="U609" s="36" t="str">
        <f aca="false">IF(N609="","",IF(C609="",1,""))</f>
        <v/>
      </c>
      <c r="V609" s="36" t="str">
        <f aca="false">IF(N609="","",_xlfn.IFNA(VLOOKUP(F609,TabelleFisse!$B$33:$C$34,2,0),1))</f>
        <v/>
      </c>
      <c r="W609" s="36" t="str">
        <f aca="false">IF(N609="","",_xlfn.IFNA(IF(VLOOKUP(CONCATENATE(N609," SI"),AC$10:AC$1203,1,0)=CONCATENATE(N609," SI"),"",1),1))</f>
        <v/>
      </c>
      <c r="Y609" s="36" t="str">
        <f aca="false">IF(OR(N609="",G609=""),"",_xlfn.IFNA(VLOOKUP(H609,TabelleFisse!$B$25:$C$29,2,0),1))</f>
        <v/>
      </c>
      <c r="Z609" s="36" t="str">
        <f aca="false">IF(AND(G609="",H609&lt;&gt;""),1,"")</f>
        <v/>
      </c>
      <c r="AA609" s="36" t="str">
        <f aca="false">IF(N609="","",IF(COUNTIF(AD$10:AD$1203,AD609)=1,1,""))</f>
        <v/>
      </c>
      <c r="AC609" s="37" t="str">
        <f aca="false">IF(N609="","",CONCATENATE(N609," ",F609))</f>
        <v/>
      </c>
      <c r="AD609" s="37" t="str">
        <f aca="false">IF(OR(N609="",CONCATENATE(G609,H609)=""),"",CONCATENATE(N609," ",G609))</f>
        <v/>
      </c>
      <c r="AE609" s="37" t="str">
        <f aca="false">IF(K609=1,CONCATENATE(N609," ",1),"")</f>
        <v/>
      </c>
    </row>
    <row r="610" customFormat="false" ht="32.25" hidden="false" customHeight="true" outlineLevel="0" collapsed="false">
      <c r="A610" s="21" t="str">
        <f aca="false">IF(J610="","",J610)</f>
        <v/>
      </c>
      <c r="B610" s="69"/>
      <c r="C610" s="44"/>
      <c r="D610" s="42"/>
      <c r="E610" s="42"/>
      <c r="F610" s="68"/>
      <c r="G610" s="42"/>
      <c r="H610" s="42"/>
      <c r="J610" s="20" t="str">
        <f aca="false">IF(AND(K610="",L610="",N610=""),"",IF(OR(K610=1,L610=1),"ERRORI / ANOMALIE","OK"))</f>
        <v/>
      </c>
      <c r="K610" s="20" t="str">
        <f aca="false">IF(N610="","",IF(SUM(Q610:AA610)&gt;0,1,""))</f>
        <v/>
      </c>
      <c r="L610" s="20" t="str">
        <f aca="false">IF(N610="","",IF(_xlfn.IFNA(VLOOKUP(CONCATENATE(N610," ",1),Lotti!AS$7:AT$601,2,0),1)=1,"",1))</f>
        <v/>
      </c>
      <c r="N610" s="36" t="str">
        <f aca="false">TRIM(B610)</f>
        <v/>
      </c>
      <c r="O610" s="36"/>
      <c r="P610" s="36" t="str">
        <f aca="false">IF(K610="","",1)</f>
        <v/>
      </c>
      <c r="Q610" s="36" t="str">
        <f aca="false">IF(N610="","",_xlfn.IFNA(VLOOKUP(N610,Lotti!C$7:D$1000,2,0),1))</f>
        <v/>
      </c>
      <c r="S610" s="36" t="str">
        <f aca="false">IF(N610="","",IF(OR(AND(E610="",LEN(TRIM(D610))&lt;&gt;11,LEN(TRIM(D610))&lt;&gt;16),AND(D610="",E610=""),AND(D610&lt;&gt;"",E610&lt;&gt;"")),1,""))</f>
        <v/>
      </c>
      <c r="U610" s="36" t="str">
        <f aca="false">IF(N610="","",IF(C610="",1,""))</f>
        <v/>
      </c>
      <c r="V610" s="36" t="str">
        <f aca="false">IF(N610="","",_xlfn.IFNA(VLOOKUP(F610,TabelleFisse!$B$33:$C$34,2,0),1))</f>
        <v/>
      </c>
      <c r="W610" s="36" t="str">
        <f aca="false">IF(N610="","",_xlfn.IFNA(IF(VLOOKUP(CONCATENATE(N610," SI"),AC$10:AC$1203,1,0)=CONCATENATE(N610," SI"),"",1),1))</f>
        <v/>
      </c>
      <c r="Y610" s="36" t="str">
        <f aca="false">IF(OR(N610="",G610=""),"",_xlfn.IFNA(VLOOKUP(H610,TabelleFisse!$B$25:$C$29,2,0),1))</f>
        <v/>
      </c>
      <c r="Z610" s="36" t="str">
        <f aca="false">IF(AND(G610="",H610&lt;&gt;""),1,"")</f>
        <v/>
      </c>
      <c r="AA610" s="36" t="str">
        <f aca="false">IF(N610="","",IF(COUNTIF(AD$10:AD$1203,AD610)=1,1,""))</f>
        <v/>
      </c>
      <c r="AC610" s="37" t="str">
        <f aca="false">IF(N610="","",CONCATENATE(N610," ",F610))</f>
        <v/>
      </c>
      <c r="AD610" s="37" t="str">
        <f aca="false">IF(OR(N610="",CONCATENATE(G610,H610)=""),"",CONCATENATE(N610," ",G610))</f>
        <v/>
      </c>
      <c r="AE610" s="37" t="str">
        <f aca="false">IF(K610=1,CONCATENATE(N610," ",1),"")</f>
        <v/>
      </c>
    </row>
    <row r="611" customFormat="false" ht="32.25" hidden="false" customHeight="true" outlineLevel="0" collapsed="false">
      <c r="A611" s="21" t="str">
        <f aca="false">IF(J611="","",J611)</f>
        <v/>
      </c>
      <c r="B611" s="69"/>
      <c r="C611" s="44"/>
      <c r="D611" s="42"/>
      <c r="E611" s="42"/>
      <c r="F611" s="68"/>
      <c r="G611" s="42"/>
      <c r="H611" s="42"/>
      <c r="J611" s="20" t="str">
        <f aca="false">IF(AND(K611="",L611="",N611=""),"",IF(OR(K611=1,L611=1),"ERRORI / ANOMALIE","OK"))</f>
        <v/>
      </c>
      <c r="K611" s="20" t="str">
        <f aca="false">IF(N611="","",IF(SUM(Q611:AA611)&gt;0,1,""))</f>
        <v/>
      </c>
      <c r="L611" s="20" t="str">
        <f aca="false">IF(N611="","",IF(_xlfn.IFNA(VLOOKUP(CONCATENATE(N611," ",1),Lotti!AS$7:AT$601,2,0),1)=1,"",1))</f>
        <v/>
      </c>
      <c r="N611" s="36" t="str">
        <f aca="false">TRIM(B611)</f>
        <v/>
      </c>
      <c r="O611" s="36"/>
      <c r="P611" s="36" t="str">
        <f aca="false">IF(K611="","",1)</f>
        <v/>
      </c>
      <c r="Q611" s="36" t="str">
        <f aca="false">IF(N611="","",_xlfn.IFNA(VLOOKUP(N611,Lotti!C$7:D$1000,2,0),1))</f>
        <v/>
      </c>
      <c r="S611" s="36" t="str">
        <f aca="false">IF(N611="","",IF(OR(AND(E611="",LEN(TRIM(D611))&lt;&gt;11,LEN(TRIM(D611))&lt;&gt;16),AND(D611="",E611=""),AND(D611&lt;&gt;"",E611&lt;&gt;"")),1,""))</f>
        <v/>
      </c>
      <c r="U611" s="36" t="str">
        <f aca="false">IF(N611="","",IF(C611="",1,""))</f>
        <v/>
      </c>
      <c r="V611" s="36" t="str">
        <f aca="false">IF(N611="","",_xlfn.IFNA(VLOOKUP(F611,TabelleFisse!$B$33:$C$34,2,0),1))</f>
        <v/>
      </c>
      <c r="W611" s="36" t="str">
        <f aca="false">IF(N611="","",_xlfn.IFNA(IF(VLOOKUP(CONCATENATE(N611," SI"),AC$10:AC$1203,1,0)=CONCATENATE(N611," SI"),"",1),1))</f>
        <v/>
      </c>
      <c r="Y611" s="36" t="str">
        <f aca="false">IF(OR(N611="",G611=""),"",_xlfn.IFNA(VLOOKUP(H611,TabelleFisse!$B$25:$C$29,2,0),1))</f>
        <v/>
      </c>
      <c r="Z611" s="36" t="str">
        <f aca="false">IF(AND(G611="",H611&lt;&gt;""),1,"")</f>
        <v/>
      </c>
      <c r="AA611" s="36" t="str">
        <f aca="false">IF(N611="","",IF(COUNTIF(AD$10:AD$1203,AD611)=1,1,""))</f>
        <v/>
      </c>
      <c r="AC611" s="37" t="str">
        <f aca="false">IF(N611="","",CONCATENATE(N611," ",F611))</f>
        <v/>
      </c>
      <c r="AD611" s="37" t="str">
        <f aca="false">IF(OR(N611="",CONCATENATE(G611,H611)=""),"",CONCATENATE(N611," ",G611))</f>
        <v/>
      </c>
      <c r="AE611" s="37" t="str">
        <f aca="false">IF(K611=1,CONCATENATE(N611," ",1),"")</f>
        <v/>
      </c>
    </row>
    <row r="612" customFormat="false" ht="32.25" hidden="false" customHeight="true" outlineLevel="0" collapsed="false">
      <c r="A612" s="21" t="str">
        <f aca="false">IF(J612="","",J612)</f>
        <v/>
      </c>
      <c r="B612" s="69"/>
      <c r="C612" s="44"/>
      <c r="D612" s="42"/>
      <c r="E612" s="42"/>
      <c r="F612" s="68"/>
      <c r="G612" s="42"/>
      <c r="H612" s="42"/>
      <c r="J612" s="20" t="str">
        <f aca="false">IF(AND(K612="",L612="",N612=""),"",IF(OR(K612=1,L612=1),"ERRORI / ANOMALIE","OK"))</f>
        <v/>
      </c>
      <c r="K612" s="20" t="str">
        <f aca="false">IF(N612="","",IF(SUM(Q612:AA612)&gt;0,1,""))</f>
        <v/>
      </c>
      <c r="L612" s="20" t="str">
        <f aca="false">IF(N612="","",IF(_xlfn.IFNA(VLOOKUP(CONCATENATE(N612," ",1),Lotti!AS$7:AT$601,2,0),1)=1,"",1))</f>
        <v/>
      </c>
      <c r="N612" s="36" t="str">
        <f aca="false">TRIM(B612)</f>
        <v/>
      </c>
      <c r="O612" s="36"/>
      <c r="P612" s="36" t="str">
        <f aca="false">IF(K612="","",1)</f>
        <v/>
      </c>
      <c r="Q612" s="36" t="str">
        <f aca="false">IF(N612="","",_xlfn.IFNA(VLOOKUP(N612,Lotti!C$7:D$1000,2,0),1))</f>
        <v/>
      </c>
      <c r="S612" s="36" t="str">
        <f aca="false">IF(N612="","",IF(OR(AND(E612="",LEN(TRIM(D612))&lt;&gt;11,LEN(TRIM(D612))&lt;&gt;16),AND(D612="",E612=""),AND(D612&lt;&gt;"",E612&lt;&gt;"")),1,""))</f>
        <v/>
      </c>
      <c r="U612" s="36" t="str">
        <f aca="false">IF(N612="","",IF(C612="",1,""))</f>
        <v/>
      </c>
      <c r="V612" s="36" t="str">
        <f aca="false">IF(N612="","",_xlfn.IFNA(VLOOKUP(F612,TabelleFisse!$B$33:$C$34,2,0),1))</f>
        <v/>
      </c>
      <c r="W612" s="36" t="str">
        <f aca="false">IF(N612="","",_xlfn.IFNA(IF(VLOOKUP(CONCATENATE(N612," SI"),AC$10:AC$1203,1,0)=CONCATENATE(N612," SI"),"",1),1))</f>
        <v/>
      </c>
      <c r="Y612" s="36" t="str">
        <f aca="false">IF(OR(N612="",G612=""),"",_xlfn.IFNA(VLOOKUP(H612,TabelleFisse!$B$25:$C$29,2,0),1))</f>
        <v/>
      </c>
      <c r="Z612" s="36" t="str">
        <f aca="false">IF(AND(G612="",H612&lt;&gt;""),1,"")</f>
        <v/>
      </c>
      <c r="AA612" s="36" t="str">
        <f aca="false">IF(N612="","",IF(COUNTIF(AD$10:AD$1203,AD612)=1,1,""))</f>
        <v/>
      </c>
      <c r="AC612" s="37" t="str">
        <f aca="false">IF(N612="","",CONCATENATE(N612," ",F612))</f>
        <v/>
      </c>
      <c r="AD612" s="37" t="str">
        <f aca="false">IF(OR(N612="",CONCATENATE(G612,H612)=""),"",CONCATENATE(N612," ",G612))</f>
        <v/>
      </c>
      <c r="AE612" s="37" t="str">
        <f aca="false">IF(K612=1,CONCATENATE(N612," ",1),"")</f>
        <v/>
      </c>
    </row>
    <row r="613" customFormat="false" ht="32.25" hidden="false" customHeight="true" outlineLevel="0" collapsed="false">
      <c r="A613" s="21" t="str">
        <f aca="false">IF(J613="","",J613)</f>
        <v/>
      </c>
      <c r="B613" s="69"/>
      <c r="C613" s="44"/>
      <c r="D613" s="42"/>
      <c r="E613" s="42"/>
      <c r="F613" s="68"/>
      <c r="G613" s="42"/>
      <c r="H613" s="42"/>
      <c r="J613" s="20" t="str">
        <f aca="false">IF(AND(K613="",L613="",N613=""),"",IF(OR(K613=1,L613=1),"ERRORI / ANOMALIE","OK"))</f>
        <v/>
      </c>
      <c r="K613" s="20" t="str">
        <f aca="false">IF(N613="","",IF(SUM(Q613:AA613)&gt;0,1,""))</f>
        <v/>
      </c>
      <c r="L613" s="20" t="str">
        <f aca="false">IF(N613="","",IF(_xlfn.IFNA(VLOOKUP(CONCATENATE(N613," ",1),Lotti!AS$7:AT$601,2,0),1)=1,"",1))</f>
        <v/>
      </c>
      <c r="N613" s="36" t="str">
        <f aca="false">TRIM(B613)</f>
        <v/>
      </c>
      <c r="O613" s="36"/>
      <c r="P613" s="36" t="str">
        <f aca="false">IF(K613="","",1)</f>
        <v/>
      </c>
      <c r="Q613" s="36" t="str">
        <f aca="false">IF(N613="","",_xlfn.IFNA(VLOOKUP(N613,Lotti!C$7:D$1000,2,0),1))</f>
        <v/>
      </c>
      <c r="S613" s="36" t="str">
        <f aca="false">IF(N613="","",IF(OR(AND(E613="",LEN(TRIM(D613))&lt;&gt;11,LEN(TRIM(D613))&lt;&gt;16),AND(D613="",E613=""),AND(D613&lt;&gt;"",E613&lt;&gt;"")),1,""))</f>
        <v/>
      </c>
      <c r="U613" s="36" t="str">
        <f aca="false">IF(N613="","",IF(C613="",1,""))</f>
        <v/>
      </c>
      <c r="V613" s="36" t="str">
        <f aca="false">IF(N613="","",_xlfn.IFNA(VLOOKUP(F613,TabelleFisse!$B$33:$C$34,2,0),1))</f>
        <v/>
      </c>
      <c r="W613" s="36" t="str">
        <f aca="false">IF(N613="","",_xlfn.IFNA(IF(VLOOKUP(CONCATENATE(N613," SI"),AC$10:AC$1203,1,0)=CONCATENATE(N613," SI"),"",1),1))</f>
        <v/>
      </c>
      <c r="Y613" s="36" t="str">
        <f aca="false">IF(OR(N613="",G613=""),"",_xlfn.IFNA(VLOOKUP(H613,TabelleFisse!$B$25:$C$29,2,0),1))</f>
        <v/>
      </c>
      <c r="Z613" s="36" t="str">
        <f aca="false">IF(AND(G613="",H613&lt;&gt;""),1,"")</f>
        <v/>
      </c>
      <c r="AA613" s="36" t="str">
        <f aca="false">IF(N613="","",IF(COUNTIF(AD$10:AD$1203,AD613)=1,1,""))</f>
        <v/>
      </c>
      <c r="AC613" s="37" t="str">
        <f aca="false">IF(N613="","",CONCATENATE(N613," ",F613))</f>
        <v/>
      </c>
      <c r="AD613" s="37" t="str">
        <f aca="false">IF(OR(N613="",CONCATENATE(G613,H613)=""),"",CONCATENATE(N613," ",G613))</f>
        <v/>
      </c>
      <c r="AE613" s="37" t="str">
        <f aca="false">IF(K613=1,CONCATENATE(N613," ",1),"")</f>
        <v/>
      </c>
    </row>
    <row r="614" customFormat="false" ht="32.25" hidden="false" customHeight="true" outlineLevel="0" collapsed="false">
      <c r="A614" s="21" t="str">
        <f aca="false">IF(J614="","",J614)</f>
        <v/>
      </c>
      <c r="B614" s="69"/>
      <c r="C614" s="44"/>
      <c r="D614" s="42"/>
      <c r="E614" s="42"/>
      <c r="F614" s="68"/>
      <c r="G614" s="42"/>
      <c r="H614" s="42"/>
      <c r="J614" s="20" t="str">
        <f aca="false">IF(AND(K614="",L614="",N614=""),"",IF(OR(K614=1,L614=1),"ERRORI / ANOMALIE","OK"))</f>
        <v/>
      </c>
      <c r="K614" s="20" t="str">
        <f aca="false">IF(N614="","",IF(SUM(Q614:AA614)&gt;0,1,""))</f>
        <v/>
      </c>
      <c r="L614" s="20" t="str">
        <f aca="false">IF(N614="","",IF(_xlfn.IFNA(VLOOKUP(CONCATENATE(N614," ",1),Lotti!AS$7:AT$601,2,0),1)=1,"",1))</f>
        <v/>
      </c>
      <c r="N614" s="36" t="str">
        <f aca="false">TRIM(B614)</f>
        <v/>
      </c>
      <c r="O614" s="36"/>
      <c r="P614" s="36" t="str">
        <f aca="false">IF(K614="","",1)</f>
        <v/>
      </c>
      <c r="Q614" s="36" t="str">
        <f aca="false">IF(N614="","",_xlfn.IFNA(VLOOKUP(N614,Lotti!C$7:D$1000,2,0),1))</f>
        <v/>
      </c>
      <c r="S614" s="36" t="str">
        <f aca="false">IF(N614="","",IF(OR(AND(E614="",LEN(TRIM(D614))&lt;&gt;11,LEN(TRIM(D614))&lt;&gt;16),AND(D614="",E614=""),AND(D614&lt;&gt;"",E614&lt;&gt;"")),1,""))</f>
        <v/>
      </c>
      <c r="U614" s="36" t="str">
        <f aca="false">IF(N614="","",IF(C614="",1,""))</f>
        <v/>
      </c>
      <c r="V614" s="36" t="str">
        <f aca="false">IF(N614="","",_xlfn.IFNA(VLOOKUP(F614,TabelleFisse!$B$33:$C$34,2,0),1))</f>
        <v/>
      </c>
      <c r="W614" s="36" t="str">
        <f aca="false">IF(N614="","",_xlfn.IFNA(IF(VLOOKUP(CONCATENATE(N614," SI"),AC$10:AC$1203,1,0)=CONCATENATE(N614," SI"),"",1),1))</f>
        <v/>
      </c>
      <c r="Y614" s="36" t="str">
        <f aca="false">IF(OR(N614="",G614=""),"",_xlfn.IFNA(VLOOKUP(H614,TabelleFisse!$B$25:$C$29,2,0),1))</f>
        <v/>
      </c>
      <c r="Z614" s="36" t="str">
        <f aca="false">IF(AND(G614="",H614&lt;&gt;""),1,"")</f>
        <v/>
      </c>
      <c r="AA614" s="36" t="str">
        <f aca="false">IF(N614="","",IF(COUNTIF(AD$10:AD$1203,AD614)=1,1,""))</f>
        <v/>
      </c>
      <c r="AC614" s="37" t="str">
        <f aca="false">IF(N614="","",CONCATENATE(N614," ",F614))</f>
        <v/>
      </c>
      <c r="AD614" s="37" t="str">
        <f aca="false">IF(OR(N614="",CONCATENATE(G614,H614)=""),"",CONCATENATE(N614," ",G614))</f>
        <v/>
      </c>
      <c r="AE614" s="37" t="str">
        <f aca="false">IF(K614=1,CONCATENATE(N614," ",1),"")</f>
        <v/>
      </c>
    </row>
    <row r="615" customFormat="false" ht="32.25" hidden="false" customHeight="true" outlineLevel="0" collapsed="false">
      <c r="A615" s="21" t="str">
        <f aca="false">IF(J615="","",J615)</f>
        <v/>
      </c>
      <c r="B615" s="69"/>
      <c r="C615" s="44"/>
      <c r="D615" s="42"/>
      <c r="E615" s="42"/>
      <c r="F615" s="68"/>
      <c r="G615" s="42"/>
      <c r="H615" s="42"/>
      <c r="J615" s="20" t="str">
        <f aca="false">IF(AND(K615="",L615="",N615=""),"",IF(OR(K615=1,L615=1),"ERRORI / ANOMALIE","OK"))</f>
        <v/>
      </c>
      <c r="K615" s="20" t="str">
        <f aca="false">IF(N615="","",IF(SUM(Q615:AA615)&gt;0,1,""))</f>
        <v/>
      </c>
      <c r="L615" s="20" t="str">
        <f aca="false">IF(N615="","",IF(_xlfn.IFNA(VLOOKUP(CONCATENATE(N615," ",1),Lotti!AS$7:AT$601,2,0),1)=1,"",1))</f>
        <v/>
      </c>
      <c r="N615" s="36" t="str">
        <f aca="false">TRIM(B615)</f>
        <v/>
      </c>
      <c r="O615" s="36"/>
      <c r="P615" s="36" t="str">
        <f aca="false">IF(K615="","",1)</f>
        <v/>
      </c>
      <c r="Q615" s="36" t="str">
        <f aca="false">IF(N615="","",_xlfn.IFNA(VLOOKUP(N615,Lotti!C$7:D$1000,2,0),1))</f>
        <v/>
      </c>
      <c r="S615" s="36" t="str">
        <f aca="false">IF(N615="","",IF(OR(AND(E615="",LEN(TRIM(D615))&lt;&gt;11,LEN(TRIM(D615))&lt;&gt;16),AND(D615="",E615=""),AND(D615&lt;&gt;"",E615&lt;&gt;"")),1,""))</f>
        <v/>
      </c>
      <c r="U615" s="36" t="str">
        <f aca="false">IF(N615="","",IF(C615="",1,""))</f>
        <v/>
      </c>
      <c r="V615" s="36" t="str">
        <f aca="false">IF(N615="","",_xlfn.IFNA(VLOOKUP(F615,TabelleFisse!$B$33:$C$34,2,0),1))</f>
        <v/>
      </c>
      <c r="W615" s="36" t="str">
        <f aca="false">IF(N615="","",_xlfn.IFNA(IF(VLOOKUP(CONCATENATE(N615," SI"),AC$10:AC$1203,1,0)=CONCATENATE(N615," SI"),"",1),1))</f>
        <v/>
      </c>
      <c r="Y615" s="36" t="str">
        <f aca="false">IF(OR(N615="",G615=""),"",_xlfn.IFNA(VLOOKUP(H615,TabelleFisse!$B$25:$C$29,2,0),1))</f>
        <v/>
      </c>
      <c r="Z615" s="36" t="str">
        <f aca="false">IF(AND(G615="",H615&lt;&gt;""),1,"")</f>
        <v/>
      </c>
      <c r="AA615" s="36" t="str">
        <f aca="false">IF(N615="","",IF(COUNTIF(AD$10:AD$1203,AD615)=1,1,""))</f>
        <v/>
      </c>
      <c r="AC615" s="37" t="str">
        <f aca="false">IF(N615="","",CONCATENATE(N615," ",F615))</f>
        <v/>
      </c>
      <c r="AD615" s="37" t="str">
        <f aca="false">IF(OR(N615="",CONCATENATE(G615,H615)=""),"",CONCATENATE(N615," ",G615))</f>
        <v/>
      </c>
      <c r="AE615" s="37" t="str">
        <f aca="false">IF(K615=1,CONCATENATE(N615," ",1),"")</f>
        <v/>
      </c>
    </row>
    <row r="616" customFormat="false" ht="32.25" hidden="false" customHeight="true" outlineLevel="0" collapsed="false">
      <c r="A616" s="21" t="str">
        <f aca="false">IF(J616="","",J616)</f>
        <v/>
      </c>
      <c r="B616" s="69"/>
      <c r="C616" s="44"/>
      <c r="D616" s="42"/>
      <c r="E616" s="42"/>
      <c r="F616" s="68"/>
      <c r="G616" s="42"/>
      <c r="H616" s="42"/>
      <c r="J616" s="20" t="str">
        <f aca="false">IF(AND(K616="",L616="",N616=""),"",IF(OR(K616=1,L616=1),"ERRORI / ANOMALIE","OK"))</f>
        <v/>
      </c>
      <c r="K616" s="20" t="str">
        <f aca="false">IF(N616="","",IF(SUM(Q616:AA616)&gt;0,1,""))</f>
        <v/>
      </c>
      <c r="L616" s="20" t="str">
        <f aca="false">IF(N616="","",IF(_xlfn.IFNA(VLOOKUP(CONCATENATE(N616," ",1),Lotti!AS$7:AT$601,2,0),1)=1,"",1))</f>
        <v/>
      </c>
      <c r="N616" s="36" t="str">
        <f aca="false">TRIM(B616)</f>
        <v/>
      </c>
      <c r="O616" s="36"/>
      <c r="P616" s="36" t="str">
        <f aca="false">IF(K616="","",1)</f>
        <v/>
      </c>
      <c r="Q616" s="36" t="str">
        <f aca="false">IF(N616="","",_xlfn.IFNA(VLOOKUP(N616,Lotti!C$7:D$1000,2,0),1))</f>
        <v/>
      </c>
      <c r="S616" s="36" t="str">
        <f aca="false">IF(N616="","",IF(OR(AND(E616="",LEN(TRIM(D616))&lt;&gt;11,LEN(TRIM(D616))&lt;&gt;16),AND(D616="",E616=""),AND(D616&lt;&gt;"",E616&lt;&gt;"")),1,""))</f>
        <v/>
      </c>
      <c r="U616" s="36" t="str">
        <f aca="false">IF(N616="","",IF(C616="",1,""))</f>
        <v/>
      </c>
      <c r="V616" s="36" t="str">
        <f aca="false">IF(N616="","",_xlfn.IFNA(VLOOKUP(F616,TabelleFisse!$B$33:$C$34,2,0),1))</f>
        <v/>
      </c>
      <c r="W616" s="36" t="str">
        <f aca="false">IF(N616="","",_xlfn.IFNA(IF(VLOOKUP(CONCATENATE(N616," SI"),AC$10:AC$1203,1,0)=CONCATENATE(N616," SI"),"",1),1))</f>
        <v/>
      </c>
      <c r="Y616" s="36" t="str">
        <f aca="false">IF(OR(N616="",G616=""),"",_xlfn.IFNA(VLOOKUP(H616,TabelleFisse!$B$25:$C$29,2,0),1))</f>
        <v/>
      </c>
      <c r="Z616" s="36" t="str">
        <f aca="false">IF(AND(G616="",H616&lt;&gt;""),1,"")</f>
        <v/>
      </c>
      <c r="AA616" s="36" t="str">
        <f aca="false">IF(N616="","",IF(COUNTIF(AD$10:AD$1203,AD616)=1,1,""))</f>
        <v/>
      </c>
      <c r="AC616" s="37" t="str">
        <f aca="false">IF(N616="","",CONCATENATE(N616," ",F616))</f>
        <v/>
      </c>
      <c r="AD616" s="37" t="str">
        <f aca="false">IF(OR(N616="",CONCATENATE(G616,H616)=""),"",CONCATENATE(N616," ",G616))</f>
        <v/>
      </c>
      <c r="AE616" s="37" t="str">
        <f aca="false">IF(K616=1,CONCATENATE(N616," ",1),"")</f>
        <v/>
      </c>
    </row>
    <row r="617" customFormat="false" ht="32.25" hidden="false" customHeight="true" outlineLevel="0" collapsed="false">
      <c r="A617" s="21" t="str">
        <f aca="false">IF(J617="","",J617)</f>
        <v/>
      </c>
      <c r="B617" s="69"/>
      <c r="C617" s="44"/>
      <c r="D617" s="42"/>
      <c r="E617" s="42"/>
      <c r="F617" s="68"/>
      <c r="G617" s="42"/>
      <c r="H617" s="42"/>
      <c r="J617" s="20" t="str">
        <f aca="false">IF(AND(K617="",L617="",N617=""),"",IF(OR(K617=1,L617=1),"ERRORI / ANOMALIE","OK"))</f>
        <v/>
      </c>
      <c r="K617" s="20" t="str">
        <f aca="false">IF(N617="","",IF(SUM(Q617:AA617)&gt;0,1,""))</f>
        <v/>
      </c>
      <c r="L617" s="20" t="str">
        <f aca="false">IF(N617="","",IF(_xlfn.IFNA(VLOOKUP(CONCATENATE(N617," ",1),Lotti!AS$7:AT$601,2,0),1)=1,"",1))</f>
        <v/>
      </c>
      <c r="N617" s="36" t="str">
        <f aca="false">TRIM(B617)</f>
        <v/>
      </c>
      <c r="O617" s="36"/>
      <c r="P617" s="36" t="str">
        <f aca="false">IF(K617="","",1)</f>
        <v/>
      </c>
      <c r="Q617" s="36" t="str">
        <f aca="false">IF(N617="","",_xlfn.IFNA(VLOOKUP(N617,Lotti!C$7:D$1000,2,0),1))</f>
        <v/>
      </c>
      <c r="S617" s="36" t="str">
        <f aca="false">IF(N617="","",IF(OR(AND(E617="",LEN(TRIM(D617))&lt;&gt;11,LEN(TRIM(D617))&lt;&gt;16),AND(D617="",E617=""),AND(D617&lt;&gt;"",E617&lt;&gt;"")),1,""))</f>
        <v/>
      </c>
      <c r="U617" s="36" t="str">
        <f aca="false">IF(N617="","",IF(C617="",1,""))</f>
        <v/>
      </c>
      <c r="V617" s="36" t="str">
        <f aca="false">IF(N617="","",_xlfn.IFNA(VLOOKUP(F617,TabelleFisse!$B$33:$C$34,2,0),1))</f>
        <v/>
      </c>
      <c r="W617" s="36" t="str">
        <f aca="false">IF(N617="","",_xlfn.IFNA(IF(VLOOKUP(CONCATENATE(N617," SI"),AC$10:AC$1203,1,0)=CONCATENATE(N617," SI"),"",1),1))</f>
        <v/>
      </c>
      <c r="Y617" s="36" t="str">
        <f aca="false">IF(OR(N617="",G617=""),"",_xlfn.IFNA(VLOOKUP(H617,TabelleFisse!$B$25:$C$29,2,0),1))</f>
        <v/>
      </c>
      <c r="Z617" s="36" t="str">
        <f aca="false">IF(AND(G617="",H617&lt;&gt;""),1,"")</f>
        <v/>
      </c>
      <c r="AA617" s="36" t="str">
        <f aca="false">IF(N617="","",IF(COUNTIF(AD$10:AD$1203,AD617)=1,1,""))</f>
        <v/>
      </c>
      <c r="AC617" s="37" t="str">
        <f aca="false">IF(N617="","",CONCATENATE(N617," ",F617))</f>
        <v/>
      </c>
      <c r="AD617" s="37" t="str">
        <f aca="false">IF(OR(N617="",CONCATENATE(G617,H617)=""),"",CONCATENATE(N617," ",G617))</f>
        <v/>
      </c>
      <c r="AE617" s="37" t="str">
        <f aca="false">IF(K617=1,CONCATENATE(N617," ",1),"")</f>
        <v/>
      </c>
    </row>
    <row r="618" customFormat="false" ht="32.25" hidden="false" customHeight="true" outlineLevel="0" collapsed="false">
      <c r="A618" s="21" t="str">
        <f aca="false">IF(J618="","",J618)</f>
        <v/>
      </c>
      <c r="B618" s="69"/>
      <c r="C618" s="44"/>
      <c r="D618" s="42"/>
      <c r="E618" s="42"/>
      <c r="F618" s="68"/>
      <c r="G618" s="42"/>
      <c r="H618" s="42"/>
      <c r="J618" s="20" t="str">
        <f aca="false">IF(AND(K618="",L618="",N618=""),"",IF(OR(K618=1,L618=1),"ERRORI / ANOMALIE","OK"))</f>
        <v/>
      </c>
      <c r="K618" s="20" t="str">
        <f aca="false">IF(N618="","",IF(SUM(Q618:AA618)&gt;0,1,""))</f>
        <v/>
      </c>
      <c r="L618" s="20" t="str">
        <f aca="false">IF(N618="","",IF(_xlfn.IFNA(VLOOKUP(CONCATENATE(N618," ",1),Lotti!AS$7:AT$601,2,0),1)=1,"",1))</f>
        <v/>
      </c>
      <c r="N618" s="36" t="str">
        <f aca="false">TRIM(B618)</f>
        <v/>
      </c>
      <c r="O618" s="36"/>
      <c r="P618" s="36" t="str">
        <f aca="false">IF(K618="","",1)</f>
        <v/>
      </c>
      <c r="Q618" s="36" t="str">
        <f aca="false">IF(N618="","",_xlfn.IFNA(VLOOKUP(N618,Lotti!C$7:D$1000,2,0),1))</f>
        <v/>
      </c>
      <c r="S618" s="36" t="str">
        <f aca="false">IF(N618="","",IF(OR(AND(E618="",LEN(TRIM(D618))&lt;&gt;11,LEN(TRIM(D618))&lt;&gt;16),AND(D618="",E618=""),AND(D618&lt;&gt;"",E618&lt;&gt;"")),1,""))</f>
        <v/>
      </c>
      <c r="U618" s="36" t="str">
        <f aca="false">IF(N618="","",IF(C618="",1,""))</f>
        <v/>
      </c>
      <c r="V618" s="36" t="str">
        <f aca="false">IF(N618="","",_xlfn.IFNA(VLOOKUP(F618,TabelleFisse!$B$33:$C$34,2,0),1))</f>
        <v/>
      </c>
      <c r="W618" s="36" t="str">
        <f aca="false">IF(N618="","",_xlfn.IFNA(IF(VLOOKUP(CONCATENATE(N618," SI"),AC$10:AC$1203,1,0)=CONCATENATE(N618," SI"),"",1),1))</f>
        <v/>
      </c>
      <c r="Y618" s="36" t="str">
        <f aca="false">IF(OR(N618="",G618=""),"",_xlfn.IFNA(VLOOKUP(H618,TabelleFisse!$B$25:$C$29,2,0),1))</f>
        <v/>
      </c>
      <c r="Z618" s="36" t="str">
        <f aca="false">IF(AND(G618="",H618&lt;&gt;""),1,"")</f>
        <v/>
      </c>
      <c r="AA618" s="36" t="str">
        <f aca="false">IF(N618="","",IF(COUNTIF(AD$10:AD$1203,AD618)=1,1,""))</f>
        <v/>
      </c>
      <c r="AC618" s="37" t="str">
        <f aca="false">IF(N618="","",CONCATENATE(N618," ",F618))</f>
        <v/>
      </c>
      <c r="AD618" s="37" t="str">
        <f aca="false">IF(OR(N618="",CONCATENATE(G618,H618)=""),"",CONCATENATE(N618," ",G618))</f>
        <v/>
      </c>
      <c r="AE618" s="37" t="str">
        <f aca="false">IF(K618=1,CONCATENATE(N618," ",1),"")</f>
        <v/>
      </c>
    </row>
    <row r="619" customFormat="false" ht="32.25" hidden="false" customHeight="true" outlineLevel="0" collapsed="false">
      <c r="A619" s="21" t="str">
        <f aca="false">IF(J619="","",J619)</f>
        <v/>
      </c>
      <c r="B619" s="69"/>
      <c r="C619" s="44"/>
      <c r="D619" s="42"/>
      <c r="E619" s="42"/>
      <c r="F619" s="68"/>
      <c r="G619" s="42"/>
      <c r="H619" s="42"/>
      <c r="J619" s="20" t="str">
        <f aca="false">IF(AND(K619="",L619="",N619=""),"",IF(OR(K619=1,L619=1),"ERRORI / ANOMALIE","OK"))</f>
        <v/>
      </c>
      <c r="K619" s="20" t="str">
        <f aca="false">IF(N619="","",IF(SUM(Q619:AA619)&gt;0,1,""))</f>
        <v/>
      </c>
      <c r="L619" s="20" t="str">
        <f aca="false">IF(N619="","",IF(_xlfn.IFNA(VLOOKUP(CONCATENATE(N619," ",1),Lotti!AS$7:AT$601,2,0),1)=1,"",1))</f>
        <v/>
      </c>
      <c r="N619" s="36" t="str">
        <f aca="false">TRIM(B619)</f>
        <v/>
      </c>
      <c r="O619" s="36"/>
      <c r="P619" s="36" t="str">
        <f aca="false">IF(K619="","",1)</f>
        <v/>
      </c>
      <c r="Q619" s="36" t="str">
        <f aca="false">IF(N619="","",_xlfn.IFNA(VLOOKUP(N619,Lotti!C$7:D$1000,2,0),1))</f>
        <v/>
      </c>
      <c r="S619" s="36" t="str">
        <f aca="false">IF(N619="","",IF(OR(AND(E619="",LEN(TRIM(D619))&lt;&gt;11,LEN(TRIM(D619))&lt;&gt;16),AND(D619="",E619=""),AND(D619&lt;&gt;"",E619&lt;&gt;"")),1,""))</f>
        <v/>
      </c>
      <c r="U619" s="36" t="str">
        <f aca="false">IF(N619="","",IF(C619="",1,""))</f>
        <v/>
      </c>
      <c r="V619" s="36" t="str">
        <f aca="false">IF(N619="","",_xlfn.IFNA(VLOOKUP(F619,TabelleFisse!$B$33:$C$34,2,0),1))</f>
        <v/>
      </c>
      <c r="W619" s="36" t="str">
        <f aca="false">IF(N619="","",_xlfn.IFNA(IF(VLOOKUP(CONCATENATE(N619," SI"),AC$10:AC$1203,1,0)=CONCATENATE(N619," SI"),"",1),1))</f>
        <v/>
      </c>
      <c r="Y619" s="36" t="str">
        <f aca="false">IF(OR(N619="",G619=""),"",_xlfn.IFNA(VLOOKUP(H619,TabelleFisse!$B$25:$C$29,2,0),1))</f>
        <v/>
      </c>
      <c r="Z619" s="36" t="str">
        <f aca="false">IF(AND(G619="",H619&lt;&gt;""),1,"")</f>
        <v/>
      </c>
      <c r="AA619" s="36" t="str">
        <f aca="false">IF(N619="","",IF(COUNTIF(AD$10:AD$1203,AD619)=1,1,""))</f>
        <v/>
      </c>
      <c r="AC619" s="37" t="str">
        <f aca="false">IF(N619="","",CONCATENATE(N619," ",F619))</f>
        <v/>
      </c>
      <c r="AD619" s="37" t="str">
        <f aca="false">IF(OR(N619="",CONCATENATE(G619,H619)=""),"",CONCATENATE(N619," ",G619))</f>
        <v/>
      </c>
      <c r="AE619" s="37" t="str">
        <f aca="false">IF(K619=1,CONCATENATE(N619," ",1),"")</f>
        <v/>
      </c>
    </row>
    <row r="620" customFormat="false" ht="32.25" hidden="false" customHeight="true" outlineLevel="0" collapsed="false">
      <c r="A620" s="21" t="str">
        <f aca="false">IF(J620="","",J620)</f>
        <v/>
      </c>
      <c r="B620" s="69"/>
      <c r="C620" s="44"/>
      <c r="D620" s="42"/>
      <c r="E620" s="42"/>
      <c r="F620" s="68"/>
      <c r="G620" s="42"/>
      <c r="H620" s="42"/>
      <c r="J620" s="20" t="str">
        <f aca="false">IF(AND(K620="",L620="",N620=""),"",IF(OR(K620=1,L620=1),"ERRORI / ANOMALIE","OK"))</f>
        <v/>
      </c>
      <c r="K620" s="20" t="str">
        <f aca="false">IF(N620="","",IF(SUM(Q620:AA620)&gt;0,1,""))</f>
        <v/>
      </c>
      <c r="L620" s="20" t="str">
        <f aca="false">IF(N620="","",IF(_xlfn.IFNA(VLOOKUP(CONCATENATE(N620," ",1),Lotti!AS$7:AT$601,2,0),1)=1,"",1))</f>
        <v/>
      </c>
      <c r="N620" s="36" t="str">
        <f aca="false">TRIM(B620)</f>
        <v/>
      </c>
      <c r="O620" s="36"/>
      <c r="P620" s="36" t="str">
        <f aca="false">IF(K620="","",1)</f>
        <v/>
      </c>
      <c r="Q620" s="36" t="str">
        <f aca="false">IF(N620="","",_xlfn.IFNA(VLOOKUP(N620,Lotti!C$7:D$1000,2,0),1))</f>
        <v/>
      </c>
      <c r="S620" s="36" t="str">
        <f aca="false">IF(N620="","",IF(OR(AND(E620="",LEN(TRIM(D620))&lt;&gt;11,LEN(TRIM(D620))&lt;&gt;16),AND(D620="",E620=""),AND(D620&lt;&gt;"",E620&lt;&gt;"")),1,""))</f>
        <v/>
      </c>
      <c r="U620" s="36" t="str">
        <f aca="false">IF(N620="","",IF(C620="",1,""))</f>
        <v/>
      </c>
      <c r="V620" s="36" t="str">
        <f aca="false">IF(N620="","",_xlfn.IFNA(VLOOKUP(F620,TabelleFisse!$B$33:$C$34,2,0),1))</f>
        <v/>
      </c>
      <c r="W620" s="36" t="str">
        <f aca="false">IF(N620="","",_xlfn.IFNA(IF(VLOOKUP(CONCATENATE(N620," SI"),AC$10:AC$1203,1,0)=CONCATENATE(N620," SI"),"",1),1))</f>
        <v/>
      </c>
      <c r="Y620" s="36" t="str">
        <f aca="false">IF(OR(N620="",G620=""),"",_xlfn.IFNA(VLOOKUP(H620,TabelleFisse!$B$25:$C$29,2,0),1))</f>
        <v/>
      </c>
      <c r="Z620" s="36" t="str">
        <f aca="false">IF(AND(G620="",H620&lt;&gt;""),1,"")</f>
        <v/>
      </c>
      <c r="AA620" s="36" t="str">
        <f aca="false">IF(N620="","",IF(COUNTIF(AD$10:AD$1203,AD620)=1,1,""))</f>
        <v/>
      </c>
      <c r="AC620" s="37" t="str">
        <f aca="false">IF(N620="","",CONCATENATE(N620," ",F620))</f>
        <v/>
      </c>
      <c r="AD620" s="37" t="str">
        <f aca="false">IF(OR(N620="",CONCATENATE(G620,H620)=""),"",CONCATENATE(N620," ",G620))</f>
        <v/>
      </c>
      <c r="AE620" s="37" t="str">
        <f aca="false">IF(K620=1,CONCATENATE(N620," ",1),"")</f>
        <v/>
      </c>
    </row>
    <row r="621" customFormat="false" ht="32.25" hidden="false" customHeight="true" outlineLevel="0" collapsed="false">
      <c r="A621" s="21" t="str">
        <f aca="false">IF(J621="","",J621)</f>
        <v/>
      </c>
      <c r="B621" s="69"/>
      <c r="C621" s="44"/>
      <c r="D621" s="42"/>
      <c r="E621" s="42"/>
      <c r="F621" s="68"/>
      <c r="G621" s="42"/>
      <c r="H621" s="42"/>
      <c r="J621" s="20" t="str">
        <f aca="false">IF(AND(K621="",L621="",N621=""),"",IF(OR(K621=1,L621=1),"ERRORI / ANOMALIE","OK"))</f>
        <v/>
      </c>
      <c r="K621" s="20" t="str">
        <f aca="false">IF(N621="","",IF(SUM(Q621:AA621)&gt;0,1,""))</f>
        <v/>
      </c>
      <c r="L621" s="20" t="str">
        <f aca="false">IF(N621="","",IF(_xlfn.IFNA(VLOOKUP(CONCATENATE(N621," ",1),Lotti!AS$7:AT$601,2,0),1)=1,"",1))</f>
        <v/>
      </c>
      <c r="N621" s="36" t="str">
        <f aca="false">TRIM(B621)</f>
        <v/>
      </c>
      <c r="O621" s="36"/>
      <c r="P621" s="36" t="str">
        <f aca="false">IF(K621="","",1)</f>
        <v/>
      </c>
      <c r="Q621" s="36" t="str">
        <f aca="false">IF(N621="","",_xlfn.IFNA(VLOOKUP(N621,Lotti!C$7:D$1000,2,0),1))</f>
        <v/>
      </c>
      <c r="S621" s="36" t="str">
        <f aca="false">IF(N621="","",IF(OR(AND(E621="",LEN(TRIM(D621))&lt;&gt;11,LEN(TRIM(D621))&lt;&gt;16),AND(D621="",E621=""),AND(D621&lt;&gt;"",E621&lt;&gt;"")),1,""))</f>
        <v/>
      </c>
      <c r="U621" s="36" t="str">
        <f aca="false">IF(N621="","",IF(C621="",1,""))</f>
        <v/>
      </c>
      <c r="V621" s="36" t="str">
        <f aca="false">IF(N621="","",_xlfn.IFNA(VLOOKUP(F621,TabelleFisse!$B$33:$C$34,2,0),1))</f>
        <v/>
      </c>
      <c r="W621" s="36" t="str">
        <f aca="false">IF(N621="","",_xlfn.IFNA(IF(VLOOKUP(CONCATENATE(N621," SI"),AC$10:AC$1203,1,0)=CONCATENATE(N621," SI"),"",1),1))</f>
        <v/>
      </c>
      <c r="Y621" s="36" t="str">
        <f aca="false">IF(OR(N621="",G621=""),"",_xlfn.IFNA(VLOOKUP(H621,TabelleFisse!$B$25:$C$29,2,0),1))</f>
        <v/>
      </c>
      <c r="Z621" s="36" t="str">
        <f aca="false">IF(AND(G621="",H621&lt;&gt;""),1,"")</f>
        <v/>
      </c>
      <c r="AA621" s="36" t="str">
        <f aca="false">IF(N621="","",IF(COUNTIF(AD$10:AD$1203,AD621)=1,1,""))</f>
        <v/>
      </c>
      <c r="AC621" s="37" t="str">
        <f aca="false">IF(N621="","",CONCATENATE(N621," ",F621))</f>
        <v/>
      </c>
      <c r="AD621" s="37" t="str">
        <f aca="false">IF(OR(N621="",CONCATENATE(G621,H621)=""),"",CONCATENATE(N621," ",G621))</f>
        <v/>
      </c>
      <c r="AE621" s="37" t="str">
        <f aca="false">IF(K621=1,CONCATENATE(N621," ",1),"")</f>
        <v/>
      </c>
    </row>
    <row r="622" customFormat="false" ht="32.25" hidden="false" customHeight="true" outlineLevel="0" collapsed="false">
      <c r="A622" s="21" t="str">
        <f aca="false">IF(J622="","",J622)</f>
        <v/>
      </c>
      <c r="B622" s="69"/>
      <c r="C622" s="44"/>
      <c r="D622" s="42"/>
      <c r="E622" s="42"/>
      <c r="F622" s="68"/>
      <c r="G622" s="42"/>
      <c r="H622" s="42"/>
      <c r="J622" s="20" t="str">
        <f aca="false">IF(AND(K622="",L622="",N622=""),"",IF(OR(K622=1,L622=1),"ERRORI / ANOMALIE","OK"))</f>
        <v/>
      </c>
      <c r="K622" s="20" t="str">
        <f aca="false">IF(N622="","",IF(SUM(Q622:AA622)&gt;0,1,""))</f>
        <v/>
      </c>
      <c r="L622" s="20" t="str">
        <f aca="false">IF(N622="","",IF(_xlfn.IFNA(VLOOKUP(CONCATENATE(N622," ",1),Lotti!AS$7:AT$601,2,0),1)=1,"",1))</f>
        <v/>
      </c>
      <c r="N622" s="36" t="str">
        <f aca="false">TRIM(B622)</f>
        <v/>
      </c>
      <c r="O622" s="36"/>
      <c r="P622" s="36" t="str">
        <f aca="false">IF(K622="","",1)</f>
        <v/>
      </c>
      <c r="Q622" s="36" t="str">
        <f aca="false">IF(N622="","",_xlfn.IFNA(VLOOKUP(N622,Lotti!C$7:D$1000,2,0),1))</f>
        <v/>
      </c>
      <c r="S622" s="36" t="str">
        <f aca="false">IF(N622="","",IF(OR(AND(E622="",LEN(TRIM(D622))&lt;&gt;11,LEN(TRIM(D622))&lt;&gt;16),AND(D622="",E622=""),AND(D622&lt;&gt;"",E622&lt;&gt;"")),1,""))</f>
        <v/>
      </c>
      <c r="U622" s="36" t="str">
        <f aca="false">IF(N622="","",IF(C622="",1,""))</f>
        <v/>
      </c>
      <c r="V622" s="36" t="str">
        <f aca="false">IF(N622="","",_xlfn.IFNA(VLOOKUP(F622,TabelleFisse!$B$33:$C$34,2,0),1))</f>
        <v/>
      </c>
      <c r="W622" s="36" t="str">
        <f aca="false">IF(N622="","",_xlfn.IFNA(IF(VLOOKUP(CONCATENATE(N622," SI"),AC$10:AC$1203,1,0)=CONCATENATE(N622," SI"),"",1),1))</f>
        <v/>
      </c>
      <c r="Y622" s="36" t="str">
        <f aca="false">IF(OR(N622="",G622=""),"",_xlfn.IFNA(VLOOKUP(H622,TabelleFisse!$B$25:$C$29,2,0),1))</f>
        <v/>
      </c>
      <c r="Z622" s="36" t="str">
        <f aca="false">IF(AND(G622="",H622&lt;&gt;""),1,"")</f>
        <v/>
      </c>
      <c r="AA622" s="36" t="str">
        <f aca="false">IF(N622="","",IF(COUNTIF(AD$10:AD$1203,AD622)=1,1,""))</f>
        <v/>
      </c>
      <c r="AC622" s="37" t="str">
        <f aca="false">IF(N622="","",CONCATENATE(N622," ",F622))</f>
        <v/>
      </c>
      <c r="AD622" s="37" t="str">
        <f aca="false">IF(OR(N622="",CONCATENATE(G622,H622)=""),"",CONCATENATE(N622," ",G622))</f>
        <v/>
      </c>
      <c r="AE622" s="37" t="str">
        <f aca="false">IF(K622=1,CONCATENATE(N622," ",1),"")</f>
        <v/>
      </c>
    </row>
    <row r="623" customFormat="false" ht="32.25" hidden="false" customHeight="true" outlineLevel="0" collapsed="false">
      <c r="A623" s="21" t="str">
        <f aca="false">IF(J623="","",J623)</f>
        <v/>
      </c>
      <c r="B623" s="69"/>
      <c r="C623" s="44"/>
      <c r="D623" s="42"/>
      <c r="E623" s="42"/>
      <c r="F623" s="68"/>
      <c r="G623" s="42"/>
      <c r="H623" s="42"/>
      <c r="J623" s="20" t="str">
        <f aca="false">IF(AND(K623="",L623="",N623=""),"",IF(OR(K623=1,L623=1),"ERRORI / ANOMALIE","OK"))</f>
        <v/>
      </c>
      <c r="K623" s="20" t="str">
        <f aca="false">IF(N623="","",IF(SUM(Q623:AA623)&gt;0,1,""))</f>
        <v/>
      </c>
      <c r="L623" s="20" t="str">
        <f aca="false">IF(N623="","",IF(_xlfn.IFNA(VLOOKUP(CONCATENATE(N623," ",1),Lotti!AS$7:AT$601,2,0),1)=1,"",1))</f>
        <v/>
      </c>
      <c r="N623" s="36" t="str">
        <f aca="false">TRIM(B623)</f>
        <v/>
      </c>
      <c r="O623" s="36"/>
      <c r="P623" s="36" t="str">
        <f aca="false">IF(K623="","",1)</f>
        <v/>
      </c>
      <c r="Q623" s="36" t="str">
        <f aca="false">IF(N623="","",_xlfn.IFNA(VLOOKUP(N623,Lotti!C$7:D$1000,2,0),1))</f>
        <v/>
      </c>
      <c r="S623" s="36" t="str">
        <f aca="false">IF(N623="","",IF(OR(AND(E623="",LEN(TRIM(D623))&lt;&gt;11,LEN(TRIM(D623))&lt;&gt;16),AND(D623="",E623=""),AND(D623&lt;&gt;"",E623&lt;&gt;"")),1,""))</f>
        <v/>
      </c>
      <c r="U623" s="36" t="str">
        <f aca="false">IF(N623="","",IF(C623="",1,""))</f>
        <v/>
      </c>
      <c r="V623" s="36" t="str">
        <f aca="false">IF(N623="","",_xlfn.IFNA(VLOOKUP(F623,TabelleFisse!$B$33:$C$34,2,0),1))</f>
        <v/>
      </c>
      <c r="W623" s="36" t="str">
        <f aca="false">IF(N623="","",_xlfn.IFNA(IF(VLOOKUP(CONCATENATE(N623," SI"),AC$10:AC$1203,1,0)=CONCATENATE(N623," SI"),"",1),1))</f>
        <v/>
      </c>
      <c r="Y623" s="36" t="str">
        <f aca="false">IF(OR(N623="",G623=""),"",_xlfn.IFNA(VLOOKUP(H623,TabelleFisse!$B$25:$C$29,2,0),1))</f>
        <v/>
      </c>
      <c r="Z623" s="36" t="str">
        <f aca="false">IF(AND(G623="",H623&lt;&gt;""),1,"")</f>
        <v/>
      </c>
      <c r="AA623" s="36" t="str">
        <f aca="false">IF(N623="","",IF(COUNTIF(AD$10:AD$1203,AD623)=1,1,""))</f>
        <v/>
      </c>
      <c r="AC623" s="37" t="str">
        <f aca="false">IF(N623="","",CONCATENATE(N623," ",F623))</f>
        <v/>
      </c>
      <c r="AD623" s="37" t="str">
        <f aca="false">IF(OR(N623="",CONCATENATE(G623,H623)=""),"",CONCATENATE(N623," ",G623))</f>
        <v/>
      </c>
      <c r="AE623" s="37" t="str">
        <f aca="false">IF(K623=1,CONCATENATE(N623," ",1),"")</f>
        <v/>
      </c>
    </row>
    <row r="624" customFormat="false" ht="32.25" hidden="false" customHeight="true" outlineLevel="0" collapsed="false">
      <c r="A624" s="21" t="str">
        <f aca="false">IF(J624="","",J624)</f>
        <v/>
      </c>
      <c r="B624" s="69"/>
      <c r="C624" s="44"/>
      <c r="D624" s="42"/>
      <c r="E624" s="42"/>
      <c r="F624" s="68"/>
      <c r="G624" s="42"/>
      <c r="H624" s="42"/>
      <c r="J624" s="20" t="str">
        <f aca="false">IF(AND(K624="",L624="",N624=""),"",IF(OR(K624=1,L624=1),"ERRORI / ANOMALIE","OK"))</f>
        <v/>
      </c>
      <c r="K624" s="20" t="str">
        <f aca="false">IF(N624="","",IF(SUM(Q624:AA624)&gt;0,1,""))</f>
        <v/>
      </c>
      <c r="L624" s="20" t="str">
        <f aca="false">IF(N624="","",IF(_xlfn.IFNA(VLOOKUP(CONCATENATE(N624," ",1),Lotti!AS$7:AT$601,2,0),1)=1,"",1))</f>
        <v/>
      </c>
      <c r="N624" s="36" t="str">
        <f aca="false">TRIM(B624)</f>
        <v/>
      </c>
      <c r="O624" s="36"/>
      <c r="P624" s="36" t="str">
        <f aca="false">IF(K624="","",1)</f>
        <v/>
      </c>
      <c r="Q624" s="36" t="str">
        <f aca="false">IF(N624="","",_xlfn.IFNA(VLOOKUP(N624,Lotti!C$7:D$1000,2,0),1))</f>
        <v/>
      </c>
      <c r="S624" s="36" t="str">
        <f aca="false">IF(N624="","",IF(OR(AND(E624="",LEN(TRIM(D624))&lt;&gt;11,LEN(TRIM(D624))&lt;&gt;16),AND(D624="",E624=""),AND(D624&lt;&gt;"",E624&lt;&gt;"")),1,""))</f>
        <v/>
      </c>
      <c r="U624" s="36" t="str">
        <f aca="false">IF(N624="","",IF(C624="",1,""))</f>
        <v/>
      </c>
      <c r="V624" s="36" t="str">
        <f aca="false">IF(N624="","",_xlfn.IFNA(VLOOKUP(F624,TabelleFisse!$B$33:$C$34,2,0),1))</f>
        <v/>
      </c>
      <c r="W624" s="36" t="str">
        <f aca="false">IF(N624="","",_xlfn.IFNA(IF(VLOOKUP(CONCATENATE(N624," SI"),AC$10:AC$1203,1,0)=CONCATENATE(N624," SI"),"",1),1))</f>
        <v/>
      </c>
      <c r="Y624" s="36" t="str">
        <f aca="false">IF(OR(N624="",G624=""),"",_xlfn.IFNA(VLOOKUP(H624,TabelleFisse!$B$25:$C$29,2,0),1))</f>
        <v/>
      </c>
      <c r="Z624" s="36" t="str">
        <f aca="false">IF(AND(G624="",H624&lt;&gt;""),1,"")</f>
        <v/>
      </c>
      <c r="AA624" s="36" t="str">
        <f aca="false">IF(N624="","",IF(COUNTIF(AD$10:AD$1203,AD624)=1,1,""))</f>
        <v/>
      </c>
      <c r="AC624" s="37" t="str">
        <f aca="false">IF(N624="","",CONCATENATE(N624," ",F624))</f>
        <v/>
      </c>
      <c r="AD624" s="37" t="str">
        <f aca="false">IF(OR(N624="",CONCATENATE(G624,H624)=""),"",CONCATENATE(N624," ",G624))</f>
        <v/>
      </c>
      <c r="AE624" s="37" t="str">
        <f aca="false">IF(K624=1,CONCATENATE(N624," ",1),"")</f>
        <v/>
      </c>
    </row>
    <row r="625" customFormat="false" ht="32.25" hidden="false" customHeight="true" outlineLevel="0" collapsed="false">
      <c r="A625" s="21" t="str">
        <f aca="false">IF(J625="","",J625)</f>
        <v/>
      </c>
      <c r="B625" s="69"/>
      <c r="C625" s="44"/>
      <c r="D625" s="42"/>
      <c r="E625" s="42"/>
      <c r="F625" s="68"/>
      <c r="G625" s="42"/>
      <c r="H625" s="42"/>
      <c r="J625" s="20" t="str">
        <f aca="false">IF(AND(K625="",L625="",N625=""),"",IF(OR(K625=1,L625=1),"ERRORI / ANOMALIE","OK"))</f>
        <v/>
      </c>
      <c r="K625" s="20" t="str">
        <f aca="false">IF(N625="","",IF(SUM(Q625:AA625)&gt;0,1,""))</f>
        <v/>
      </c>
      <c r="L625" s="20" t="str">
        <f aca="false">IF(N625="","",IF(_xlfn.IFNA(VLOOKUP(CONCATENATE(N625," ",1),Lotti!AS$7:AT$601,2,0),1)=1,"",1))</f>
        <v/>
      </c>
      <c r="N625" s="36" t="str">
        <f aca="false">TRIM(B625)</f>
        <v/>
      </c>
      <c r="O625" s="36"/>
      <c r="P625" s="36" t="str">
        <f aca="false">IF(K625="","",1)</f>
        <v/>
      </c>
      <c r="Q625" s="36" t="str">
        <f aca="false">IF(N625="","",_xlfn.IFNA(VLOOKUP(N625,Lotti!C$7:D$1000,2,0),1))</f>
        <v/>
      </c>
      <c r="S625" s="36" t="str">
        <f aca="false">IF(N625="","",IF(OR(AND(E625="",LEN(TRIM(D625))&lt;&gt;11,LEN(TRIM(D625))&lt;&gt;16),AND(D625="",E625=""),AND(D625&lt;&gt;"",E625&lt;&gt;"")),1,""))</f>
        <v/>
      </c>
      <c r="U625" s="36" t="str">
        <f aca="false">IF(N625="","",IF(C625="",1,""))</f>
        <v/>
      </c>
      <c r="V625" s="36" t="str">
        <f aca="false">IF(N625="","",_xlfn.IFNA(VLOOKUP(F625,TabelleFisse!$B$33:$C$34,2,0),1))</f>
        <v/>
      </c>
      <c r="W625" s="36" t="str">
        <f aca="false">IF(N625="","",_xlfn.IFNA(IF(VLOOKUP(CONCATENATE(N625," SI"),AC$10:AC$1203,1,0)=CONCATENATE(N625," SI"),"",1),1))</f>
        <v/>
      </c>
      <c r="Y625" s="36" t="str">
        <f aca="false">IF(OR(N625="",G625=""),"",_xlfn.IFNA(VLOOKUP(H625,TabelleFisse!$B$25:$C$29,2,0),1))</f>
        <v/>
      </c>
      <c r="Z625" s="36" t="str">
        <f aca="false">IF(AND(G625="",H625&lt;&gt;""),1,"")</f>
        <v/>
      </c>
      <c r="AA625" s="36" t="str">
        <f aca="false">IF(N625="","",IF(COUNTIF(AD$10:AD$1203,AD625)=1,1,""))</f>
        <v/>
      </c>
      <c r="AC625" s="37" t="str">
        <f aca="false">IF(N625="","",CONCATENATE(N625," ",F625))</f>
        <v/>
      </c>
      <c r="AD625" s="37" t="str">
        <f aca="false">IF(OR(N625="",CONCATENATE(G625,H625)=""),"",CONCATENATE(N625," ",G625))</f>
        <v/>
      </c>
      <c r="AE625" s="37" t="str">
        <f aca="false">IF(K625=1,CONCATENATE(N625," ",1),"")</f>
        <v/>
      </c>
    </row>
    <row r="626" customFormat="false" ht="32.25" hidden="false" customHeight="true" outlineLevel="0" collapsed="false">
      <c r="A626" s="21" t="str">
        <f aca="false">IF(J626="","",J626)</f>
        <v/>
      </c>
      <c r="B626" s="69"/>
      <c r="C626" s="44"/>
      <c r="D626" s="42"/>
      <c r="E626" s="42"/>
      <c r="F626" s="68"/>
      <c r="G626" s="42"/>
      <c r="H626" s="42"/>
      <c r="J626" s="20" t="str">
        <f aca="false">IF(AND(K626="",L626="",N626=""),"",IF(OR(K626=1,L626=1),"ERRORI / ANOMALIE","OK"))</f>
        <v/>
      </c>
      <c r="K626" s="20" t="str">
        <f aca="false">IF(N626="","",IF(SUM(Q626:AA626)&gt;0,1,""))</f>
        <v/>
      </c>
      <c r="L626" s="20" t="str">
        <f aca="false">IF(N626="","",IF(_xlfn.IFNA(VLOOKUP(CONCATENATE(N626," ",1),Lotti!AS$7:AT$601,2,0),1)=1,"",1))</f>
        <v/>
      </c>
      <c r="N626" s="36" t="str">
        <f aca="false">TRIM(B626)</f>
        <v/>
      </c>
      <c r="O626" s="36"/>
      <c r="P626" s="36" t="str">
        <f aca="false">IF(K626="","",1)</f>
        <v/>
      </c>
      <c r="Q626" s="36" t="str">
        <f aca="false">IF(N626="","",_xlfn.IFNA(VLOOKUP(N626,Lotti!C$7:D$1000,2,0),1))</f>
        <v/>
      </c>
      <c r="S626" s="36" t="str">
        <f aca="false">IF(N626="","",IF(OR(AND(E626="",LEN(TRIM(D626))&lt;&gt;11,LEN(TRIM(D626))&lt;&gt;16),AND(D626="",E626=""),AND(D626&lt;&gt;"",E626&lt;&gt;"")),1,""))</f>
        <v/>
      </c>
      <c r="U626" s="36" t="str">
        <f aca="false">IF(N626="","",IF(C626="",1,""))</f>
        <v/>
      </c>
      <c r="V626" s="36" t="str">
        <f aca="false">IF(N626="","",_xlfn.IFNA(VLOOKUP(F626,TabelleFisse!$B$33:$C$34,2,0),1))</f>
        <v/>
      </c>
      <c r="W626" s="36" t="str">
        <f aca="false">IF(N626="","",_xlfn.IFNA(IF(VLOOKUP(CONCATENATE(N626," SI"),AC$10:AC$1203,1,0)=CONCATENATE(N626," SI"),"",1),1))</f>
        <v/>
      </c>
      <c r="Y626" s="36" t="str">
        <f aca="false">IF(OR(N626="",G626=""),"",_xlfn.IFNA(VLOOKUP(H626,TabelleFisse!$B$25:$C$29,2,0),1))</f>
        <v/>
      </c>
      <c r="Z626" s="36" t="str">
        <f aca="false">IF(AND(G626="",H626&lt;&gt;""),1,"")</f>
        <v/>
      </c>
      <c r="AA626" s="36" t="str">
        <f aca="false">IF(N626="","",IF(COUNTIF(AD$10:AD$1203,AD626)=1,1,""))</f>
        <v/>
      </c>
      <c r="AC626" s="37" t="str">
        <f aca="false">IF(N626="","",CONCATENATE(N626," ",F626))</f>
        <v/>
      </c>
      <c r="AD626" s="37" t="str">
        <f aca="false">IF(OR(N626="",CONCATENATE(G626,H626)=""),"",CONCATENATE(N626," ",G626))</f>
        <v/>
      </c>
      <c r="AE626" s="37" t="str">
        <f aca="false">IF(K626=1,CONCATENATE(N626," ",1),"")</f>
        <v/>
      </c>
    </row>
    <row r="627" customFormat="false" ht="32.25" hidden="false" customHeight="true" outlineLevel="0" collapsed="false">
      <c r="A627" s="21" t="str">
        <f aca="false">IF(J627="","",J627)</f>
        <v/>
      </c>
      <c r="B627" s="69"/>
      <c r="C627" s="44"/>
      <c r="D627" s="42"/>
      <c r="E627" s="42"/>
      <c r="F627" s="68"/>
      <c r="G627" s="42"/>
      <c r="H627" s="42"/>
      <c r="J627" s="20" t="str">
        <f aca="false">IF(AND(K627="",L627="",N627=""),"",IF(OR(K627=1,L627=1),"ERRORI / ANOMALIE","OK"))</f>
        <v/>
      </c>
      <c r="K627" s="20" t="str">
        <f aca="false">IF(N627="","",IF(SUM(Q627:AA627)&gt;0,1,""))</f>
        <v/>
      </c>
      <c r="L627" s="20" t="str">
        <f aca="false">IF(N627="","",IF(_xlfn.IFNA(VLOOKUP(CONCATENATE(N627," ",1),Lotti!AS$7:AT$601,2,0),1)=1,"",1))</f>
        <v/>
      </c>
      <c r="N627" s="36" t="str">
        <f aca="false">TRIM(B627)</f>
        <v/>
      </c>
      <c r="O627" s="36"/>
      <c r="P627" s="36" t="str">
        <f aca="false">IF(K627="","",1)</f>
        <v/>
      </c>
      <c r="Q627" s="36" t="str">
        <f aca="false">IF(N627="","",_xlfn.IFNA(VLOOKUP(N627,Lotti!C$7:D$1000,2,0),1))</f>
        <v/>
      </c>
      <c r="S627" s="36" t="str">
        <f aca="false">IF(N627="","",IF(OR(AND(E627="",LEN(TRIM(D627))&lt;&gt;11,LEN(TRIM(D627))&lt;&gt;16),AND(D627="",E627=""),AND(D627&lt;&gt;"",E627&lt;&gt;"")),1,""))</f>
        <v/>
      </c>
      <c r="U627" s="36" t="str">
        <f aca="false">IF(N627="","",IF(C627="",1,""))</f>
        <v/>
      </c>
      <c r="V627" s="36" t="str">
        <f aca="false">IF(N627="","",_xlfn.IFNA(VLOOKUP(F627,TabelleFisse!$B$33:$C$34,2,0),1))</f>
        <v/>
      </c>
      <c r="W627" s="36" t="str">
        <f aca="false">IF(N627="","",_xlfn.IFNA(IF(VLOOKUP(CONCATENATE(N627," SI"),AC$10:AC$1203,1,0)=CONCATENATE(N627," SI"),"",1),1))</f>
        <v/>
      </c>
      <c r="Y627" s="36" t="str">
        <f aca="false">IF(OR(N627="",G627=""),"",_xlfn.IFNA(VLOOKUP(H627,TabelleFisse!$B$25:$C$29,2,0),1))</f>
        <v/>
      </c>
      <c r="Z627" s="36" t="str">
        <f aca="false">IF(AND(G627="",H627&lt;&gt;""),1,"")</f>
        <v/>
      </c>
      <c r="AA627" s="36" t="str">
        <f aca="false">IF(N627="","",IF(COUNTIF(AD$10:AD$1203,AD627)=1,1,""))</f>
        <v/>
      </c>
      <c r="AC627" s="37" t="str">
        <f aca="false">IF(N627="","",CONCATENATE(N627," ",F627))</f>
        <v/>
      </c>
      <c r="AD627" s="37" t="str">
        <f aca="false">IF(OR(N627="",CONCATENATE(G627,H627)=""),"",CONCATENATE(N627," ",G627))</f>
        <v/>
      </c>
      <c r="AE627" s="37" t="str">
        <f aca="false">IF(K627=1,CONCATENATE(N627," ",1),"")</f>
        <v/>
      </c>
    </row>
    <row r="628" customFormat="false" ht="32.25" hidden="false" customHeight="true" outlineLevel="0" collapsed="false">
      <c r="A628" s="21" t="str">
        <f aca="false">IF(J628="","",J628)</f>
        <v/>
      </c>
      <c r="B628" s="69"/>
      <c r="C628" s="44"/>
      <c r="D628" s="42"/>
      <c r="E628" s="42"/>
      <c r="F628" s="68"/>
      <c r="G628" s="42"/>
      <c r="H628" s="42"/>
      <c r="J628" s="20" t="str">
        <f aca="false">IF(AND(K628="",L628="",N628=""),"",IF(OR(K628=1,L628=1),"ERRORI / ANOMALIE","OK"))</f>
        <v/>
      </c>
      <c r="K628" s="20" t="str">
        <f aca="false">IF(N628="","",IF(SUM(Q628:AA628)&gt;0,1,""))</f>
        <v/>
      </c>
      <c r="L628" s="20" t="str">
        <f aca="false">IF(N628="","",IF(_xlfn.IFNA(VLOOKUP(CONCATENATE(N628," ",1),Lotti!AS$7:AT$601,2,0),1)=1,"",1))</f>
        <v/>
      </c>
      <c r="N628" s="36" t="str">
        <f aca="false">TRIM(B628)</f>
        <v/>
      </c>
      <c r="O628" s="36"/>
      <c r="P628" s="36" t="str">
        <f aca="false">IF(K628="","",1)</f>
        <v/>
      </c>
      <c r="Q628" s="36" t="str">
        <f aca="false">IF(N628="","",_xlfn.IFNA(VLOOKUP(N628,Lotti!C$7:D$1000,2,0),1))</f>
        <v/>
      </c>
      <c r="S628" s="36" t="str">
        <f aca="false">IF(N628="","",IF(OR(AND(E628="",LEN(TRIM(D628))&lt;&gt;11,LEN(TRIM(D628))&lt;&gt;16),AND(D628="",E628=""),AND(D628&lt;&gt;"",E628&lt;&gt;"")),1,""))</f>
        <v/>
      </c>
      <c r="U628" s="36" t="str">
        <f aca="false">IF(N628="","",IF(C628="",1,""))</f>
        <v/>
      </c>
      <c r="V628" s="36" t="str">
        <f aca="false">IF(N628="","",_xlfn.IFNA(VLOOKUP(F628,TabelleFisse!$B$33:$C$34,2,0),1))</f>
        <v/>
      </c>
      <c r="W628" s="36" t="str">
        <f aca="false">IF(N628="","",_xlfn.IFNA(IF(VLOOKUP(CONCATENATE(N628," SI"),AC$10:AC$1203,1,0)=CONCATENATE(N628," SI"),"",1),1))</f>
        <v/>
      </c>
      <c r="Y628" s="36" t="str">
        <f aca="false">IF(OR(N628="",G628=""),"",_xlfn.IFNA(VLOOKUP(H628,TabelleFisse!$B$25:$C$29,2,0),1))</f>
        <v/>
      </c>
      <c r="Z628" s="36" t="str">
        <f aca="false">IF(AND(G628="",H628&lt;&gt;""),1,"")</f>
        <v/>
      </c>
      <c r="AA628" s="36" t="str">
        <f aca="false">IF(N628="","",IF(COUNTIF(AD$10:AD$1203,AD628)=1,1,""))</f>
        <v/>
      </c>
      <c r="AC628" s="37" t="str">
        <f aca="false">IF(N628="","",CONCATENATE(N628," ",F628))</f>
        <v/>
      </c>
      <c r="AD628" s="37" t="str">
        <f aca="false">IF(OR(N628="",CONCATENATE(G628,H628)=""),"",CONCATENATE(N628," ",G628))</f>
        <v/>
      </c>
      <c r="AE628" s="37" t="str">
        <f aca="false">IF(K628=1,CONCATENATE(N628," ",1),"")</f>
        <v/>
      </c>
    </row>
    <row r="629" customFormat="false" ht="32.25" hidden="false" customHeight="true" outlineLevel="0" collapsed="false">
      <c r="A629" s="21" t="str">
        <f aca="false">IF(J629="","",J629)</f>
        <v/>
      </c>
      <c r="B629" s="69"/>
      <c r="C629" s="44"/>
      <c r="D629" s="42"/>
      <c r="E629" s="42"/>
      <c r="F629" s="68"/>
      <c r="G629" s="42"/>
      <c r="H629" s="42"/>
      <c r="J629" s="20" t="str">
        <f aca="false">IF(AND(K629="",L629="",N629=""),"",IF(OR(K629=1,L629=1),"ERRORI / ANOMALIE","OK"))</f>
        <v/>
      </c>
      <c r="K629" s="20" t="str">
        <f aca="false">IF(N629="","",IF(SUM(Q629:AA629)&gt;0,1,""))</f>
        <v/>
      </c>
      <c r="L629" s="20" t="str">
        <f aca="false">IF(N629="","",IF(_xlfn.IFNA(VLOOKUP(CONCATENATE(N629," ",1),Lotti!AS$7:AT$601,2,0),1)=1,"",1))</f>
        <v/>
      </c>
      <c r="N629" s="36" t="str">
        <f aca="false">TRIM(B629)</f>
        <v/>
      </c>
      <c r="O629" s="36"/>
      <c r="P629" s="36" t="str">
        <f aca="false">IF(K629="","",1)</f>
        <v/>
      </c>
      <c r="Q629" s="36" t="str">
        <f aca="false">IF(N629="","",_xlfn.IFNA(VLOOKUP(N629,Lotti!C$7:D$1000,2,0),1))</f>
        <v/>
      </c>
      <c r="S629" s="36" t="str">
        <f aca="false">IF(N629="","",IF(OR(AND(E629="",LEN(TRIM(D629))&lt;&gt;11,LEN(TRIM(D629))&lt;&gt;16),AND(D629="",E629=""),AND(D629&lt;&gt;"",E629&lt;&gt;"")),1,""))</f>
        <v/>
      </c>
      <c r="U629" s="36" t="str">
        <f aca="false">IF(N629="","",IF(C629="",1,""))</f>
        <v/>
      </c>
      <c r="V629" s="36" t="str">
        <f aca="false">IF(N629="","",_xlfn.IFNA(VLOOKUP(F629,TabelleFisse!$B$33:$C$34,2,0),1))</f>
        <v/>
      </c>
      <c r="W629" s="36" t="str">
        <f aca="false">IF(N629="","",_xlfn.IFNA(IF(VLOOKUP(CONCATENATE(N629," SI"),AC$10:AC$1203,1,0)=CONCATENATE(N629," SI"),"",1),1))</f>
        <v/>
      </c>
      <c r="Y629" s="36" t="str">
        <f aca="false">IF(OR(N629="",G629=""),"",_xlfn.IFNA(VLOOKUP(H629,TabelleFisse!$B$25:$C$29,2,0),1))</f>
        <v/>
      </c>
      <c r="Z629" s="36" t="str">
        <f aca="false">IF(AND(G629="",H629&lt;&gt;""),1,"")</f>
        <v/>
      </c>
      <c r="AA629" s="36" t="str">
        <f aca="false">IF(N629="","",IF(COUNTIF(AD$10:AD$1203,AD629)=1,1,""))</f>
        <v/>
      </c>
      <c r="AC629" s="37" t="str">
        <f aca="false">IF(N629="","",CONCATENATE(N629," ",F629))</f>
        <v/>
      </c>
      <c r="AD629" s="37" t="str">
        <f aca="false">IF(OR(N629="",CONCATENATE(G629,H629)=""),"",CONCATENATE(N629," ",G629))</f>
        <v/>
      </c>
      <c r="AE629" s="37" t="str">
        <f aca="false">IF(K629=1,CONCATENATE(N629," ",1),"")</f>
        <v/>
      </c>
    </row>
    <row r="630" customFormat="false" ht="32.25" hidden="false" customHeight="true" outlineLevel="0" collapsed="false">
      <c r="A630" s="21" t="str">
        <f aca="false">IF(J630="","",J630)</f>
        <v/>
      </c>
      <c r="B630" s="69"/>
      <c r="C630" s="44"/>
      <c r="D630" s="42"/>
      <c r="E630" s="42"/>
      <c r="F630" s="68"/>
      <c r="G630" s="42"/>
      <c r="H630" s="42"/>
      <c r="J630" s="20" t="str">
        <f aca="false">IF(AND(K630="",L630="",N630=""),"",IF(OR(K630=1,L630=1),"ERRORI / ANOMALIE","OK"))</f>
        <v/>
      </c>
      <c r="K630" s="20" t="str">
        <f aca="false">IF(N630="","",IF(SUM(Q630:AA630)&gt;0,1,""))</f>
        <v/>
      </c>
      <c r="L630" s="20" t="str">
        <f aca="false">IF(N630="","",IF(_xlfn.IFNA(VLOOKUP(CONCATENATE(N630," ",1),Lotti!AS$7:AT$601,2,0),1)=1,"",1))</f>
        <v/>
      </c>
      <c r="N630" s="36" t="str">
        <f aca="false">TRIM(B630)</f>
        <v/>
      </c>
      <c r="O630" s="36"/>
      <c r="P630" s="36" t="str">
        <f aca="false">IF(K630="","",1)</f>
        <v/>
      </c>
      <c r="Q630" s="36" t="str">
        <f aca="false">IF(N630="","",_xlfn.IFNA(VLOOKUP(N630,Lotti!C$7:D$1000,2,0),1))</f>
        <v/>
      </c>
      <c r="S630" s="36" t="str">
        <f aca="false">IF(N630="","",IF(OR(AND(E630="",LEN(TRIM(D630))&lt;&gt;11,LEN(TRIM(D630))&lt;&gt;16),AND(D630="",E630=""),AND(D630&lt;&gt;"",E630&lt;&gt;"")),1,""))</f>
        <v/>
      </c>
      <c r="U630" s="36" t="str">
        <f aca="false">IF(N630="","",IF(C630="",1,""))</f>
        <v/>
      </c>
      <c r="V630" s="36" t="str">
        <f aca="false">IF(N630="","",_xlfn.IFNA(VLOOKUP(F630,TabelleFisse!$B$33:$C$34,2,0),1))</f>
        <v/>
      </c>
      <c r="W630" s="36" t="str">
        <f aca="false">IF(N630="","",_xlfn.IFNA(IF(VLOOKUP(CONCATENATE(N630," SI"),AC$10:AC$1203,1,0)=CONCATENATE(N630," SI"),"",1),1))</f>
        <v/>
      </c>
      <c r="Y630" s="36" t="str">
        <f aca="false">IF(OR(N630="",G630=""),"",_xlfn.IFNA(VLOOKUP(H630,TabelleFisse!$B$25:$C$29,2,0),1))</f>
        <v/>
      </c>
      <c r="Z630" s="36" t="str">
        <f aca="false">IF(AND(G630="",H630&lt;&gt;""),1,"")</f>
        <v/>
      </c>
      <c r="AA630" s="36" t="str">
        <f aca="false">IF(N630="","",IF(COUNTIF(AD$10:AD$1203,AD630)=1,1,""))</f>
        <v/>
      </c>
      <c r="AC630" s="37" t="str">
        <f aca="false">IF(N630="","",CONCATENATE(N630," ",F630))</f>
        <v/>
      </c>
      <c r="AD630" s="37" t="str">
        <f aca="false">IF(OR(N630="",CONCATENATE(G630,H630)=""),"",CONCATENATE(N630," ",G630))</f>
        <v/>
      </c>
      <c r="AE630" s="37" t="str">
        <f aca="false">IF(K630=1,CONCATENATE(N630," ",1),"")</f>
        <v/>
      </c>
    </row>
    <row r="631" customFormat="false" ht="32.25" hidden="false" customHeight="true" outlineLevel="0" collapsed="false">
      <c r="A631" s="21" t="str">
        <f aca="false">IF(J631="","",J631)</f>
        <v/>
      </c>
      <c r="B631" s="69"/>
      <c r="C631" s="44"/>
      <c r="D631" s="42"/>
      <c r="E631" s="42"/>
      <c r="F631" s="68"/>
      <c r="G631" s="42"/>
      <c r="H631" s="42"/>
      <c r="J631" s="20" t="str">
        <f aca="false">IF(AND(K631="",L631="",N631=""),"",IF(OR(K631=1,L631=1),"ERRORI / ANOMALIE","OK"))</f>
        <v/>
      </c>
      <c r="K631" s="20" t="str">
        <f aca="false">IF(N631="","",IF(SUM(Q631:AA631)&gt;0,1,""))</f>
        <v/>
      </c>
      <c r="L631" s="20" t="str">
        <f aca="false">IF(N631="","",IF(_xlfn.IFNA(VLOOKUP(CONCATENATE(N631," ",1),Lotti!AS$7:AT$601,2,0),1)=1,"",1))</f>
        <v/>
      </c>
      <c r="N631" s="36" t="str">
        <f aca="false">TRIM(B631)</f>
        <v/>
      </c>
      <c r="O631" s="36"/>
      <c r="P631" s="36" t="str">
        <f aca="false">IF(K631="","",1)</f>
        <v/>
      </c>
      <c r="Q631" s="36" t="str">
        <f aca="false">IF(N631="","",_xlfn.IFNA(VLOOKUP(N631,Lotti!C$7:D$1000,2,0),1))</f>
        <v/>
      </c>
      <c r="S631" s="36" t="str">
        <f aca="false">IF(N631="","",IF(OR(AND(E631="",LEN(TRIM(D631))&lt;&gt;11,LEN(TRIM(D631))&lt;&gt;16),AND(D631="",E631=""),AND(D631&lt;&gt;"",E631&lt;&gt;"")),1,""))</f>
        <v/>
      </c>
      <c r="U631" s="36" t="str">
        <f aca="false">IF(N631="","",IF(C631="",1,""))</f>
        <v/>
      </c>
      <c r="V631" s="36" t="str">
        <f aca="false">IF(N631="","",_xlfn.IFNA(VLOOKUP(F631,TabelleFisse!$B$33:$C$34,2,0),1))</f>
        <v/>
      </c>
      <c r="W631" s="36" t="str">
        <f aca="false">IF(N631="","",_xlfn.IFNA(IF(VLOOKUP(CONCATENATE(N631," SI"),AC$10:AC$1203,1,0)=CONCATENATE(N631," SI"),"",1),1))</f>
        <v/>
      </c>
      <c r="Y631" s="36" t="str">
        <f aca="false">IF(OR(N631="",G631=""),"",_xlfn.IFNA(VLOOKUP(H631,TabelleFisse!$B$25:$C$29,2,0),1))</f>
        <v/>
      </c>
      <c r="Z631" s="36" t="str">
        <f aca="false">IF(AND(G631="",H631&lt;&gt;""),1,"")</f>
        <v/>
      </c>
      <c r="AA631" s="36" t="str">
        <f aca="false">IF(N631="","",IF(COUNTIF(AD$10:AD$1203,AD631)=1,1,""))</f>
        <v/>
      </c>
      <c r="AC631" s="37" t="str">
        <f aca="false">IF(N631="","",CONCATENATE(N631," ",F631))</f>
        <v/>
      </c>
      <c r="AD631" s="37" t="str">
        <f aca="false">IF(OR(N631="",CONCATENATE(G631,H631)=""),"",CONCATENATE(N631," ",G631))</f>
        <v/>
      </c>
      <c r="AE631" s="37" t="str">
        <f aca="false">IF(K631=1,CONCATENATE(N631," ",1),"")</f>
        <v/>
      </c>
    </row>
    <row r="632" customFormat="false" ht="32.25" hidden="false" customHeight="true" outlineLevel="0" collapsed="false">
      <c r="A632" s="21" t="str">
        <f aca="false">IF(J632="","",J632)</f>
        <v/>
      </c>
      <c r="B632" s="69"/>
      <c r="C632" s="44"/>
      <c r="D632" s="42"/>
      <c r="E632" s="42"/>
      <c r="F632" s="68"/>
      <c r="G632" s="42"/>
      <c r="H632" s="42"/>
      <c r="J632" s="20" t="str">
        <f aca="false">IF(AND(K632="",L632="",N632=""),"",IF(OR(K632=1,L632=1),"ERRORI / ANOMALIE","OK"))</f>
        <v/>
      </c>
      <c r="K632" s="20" t="str">
        <f aca="false">IF(N632="","",IF(SUM(Q632:AA632)&gt;0,1,""))</f>
        <v/>
      </c>
      <c r="L632" s="20" t="str">
        <f aca="false">IF(N632="","",IF(_xlfn.IFNA(VLOOKUP(CONCATENATE(N632," ",1),Lotti!AS$7:AT$601,2,0),1)=1,"",1))</f>
        <v/>
      </c>
      <c r="N632" s="36" t="str">
        <f aca="false">TRIM(B632)</f>
        <v/>
      </c>
      <c r="O632" s="36"/>
      <c r="P632" s="36" t="str">
        <f aca="false">IF(K632="","",1)</f>
        <v/>
      </c>
      <c r="Q632" s="36" t="str">
        <f aca="false">IF(N632="","",_xlfn.IFNA(VLOOKUP(N632,Lotti!C$7:D$1000,2,0),1))</f>
        <v/>
      </c>
      <c r="S632" s="36" t="str">
        <f aca="false">IF(N632="","",IF(OR(AND(E632="",LEN(TRIM(D632))&lt;&gt;11,LEN(TRIM(D632))&lt;&gt;16),AND(D632="",E632=""),AND(D632&lt;&gt;"",E632&lt;&gt;"")),1,""))</f>
        <v/>
      </c>
      <c r="U632" s="36" t="str">
        <f aca="false">IF(N632="","",IF(C632="",1,""))</f>
        <v/>
      </c>
      <c r="V632" s="36" t="str">
        <f aca="false">IF(N632="","",_xlfn.IFNA(VLOOKUP(F632,TabelleFisse!$B$33:$C$34,2,0),1))</f>
        <v/>
      </c>
      <c r="W632" s="36" t="str">
        <f aca="false">IF(N632="","",_xlfn.IFNA(IF(VLOOKUP(CONCATENATE(N632," SI"),AC$10:AC$1203,1,0)=CONCATENATE(N632," SI"),"",1),1))</f>
        <v/>
      </c>
      <c r="Y632" s="36" t="str">
        <f aca="false">IF(OR(N632="",G632=""),"",_xlfn.IFNA(VLOOKUP(H632,TabelleFisse!$B$25:$C$29,2,0),1))</f>
        <v/>
      </c>
      <c r="Z632" s="36" t="str">
        <f aca="false">IF(AND(G632="",H632&lt;&gt;""),1,"")</f>
        <v/>
      </c>
      <c r="AA632" s="36" t="str">
        <f aca="false">IF(N632="","",IF(COUNTIF(AD$10:AD$1203,AD632)=1,1,""))</f>
        <v/>
      </c>
      <c r="AC632" s="37" t="str">
        <f aca="false">IF(N632="","",CONCATENATE(N632," ",F632))</f>
        <v/>
      </c>
      <c r="AD632" s="37" t="str">
        <f aca="false">IF(OR(N632="",CONCATENATE(G632,H632)=""),"",CONCATENATE(N632," ",G632))</f>
        <v/>
      </c>
      <c r="AE632" s="37" t="str">
        <f aca="false">IF(K632=1,CONCATENATE(N632," ",1),"")</f>
        <v/>
      </c>
    </row>
    <row r="633" customFormat="false" ht="32.25" hidden="false" customHeight="true" outlineLevel="0" collapsed="false">
      <c r="A633" s="21" t="str">
        <f aca="false">IF(J633="","",J633)</f>
        <v/>
      </c>
      <c r="B633" s="69"/>
      <c r="C633" s="44"/>
      <c r="D633" s="42"/>
      <c r="E633" s="42"/>
      <c r="F633" s="68"/>
      <c r="G633" s="42"/>
      <c r="H633" s="42"/>
      <c r="J633" s="20" t="str">
        <f aca="false">IF(AND(K633="",L633="",N633=""),"",IF(OR(K633=1,L633=1),"ERRORI / ANOMALIE","OK"))</f>
        <v/>
      </c>
      <c r="K633" s="20" t="str">
        <f aca="false">IF(N633="","",IF(SUM(Q633:AA633)&gt;0,1,""))</f>
        <v/>
      </c>
      <c r="L633" s="20" t="str">
        <f aca="false">IF(N633="","",IF(_xlfn.IFNA(VLOOKUP(CONCATENATE(N633," ",1),Lotti!AS$7:AT$601,2,0),1)=1,"",1))</f>
        <v/>
      </c>
      <c r="N633" s="36" t="str">
        <f aca="false">TRIM(B633)</f>
        <v/>
      </c>
      <c r="O633" s="36"/>
      <c r="P633" s="36" t="str">
        <f aca="false">IF(K633="","",1)</f>
        <v/>
      </c>
      <c r="Q633" s="36" t="str">
        <f aca="false">IF(N633="","",_xlfn.IFNA(VLOOKUP(N633,Lotti!C$7:D$1000,2,0),1))</f>
        <v/>
      </c>
      <c r="S633" s="36" t="str">
        <f aca="false">IF(N633="","",IF(OR(AND(E633="",LEN(TRIM(D633))&lt;&gt;11,LEN(TRIM(D633))&lt;&gt;16),AND(D633="",E633=""),AND(D633&lt;&gt;"",E633&lt;&gt;"")),1,""))</f>
        <v/>
      </c>
      <c r="U633" s="36" t="str">
        <f aca="false">IF(N633="","",IF(C633="",1,""))</f>
        <v/>
      </c>
      <c r="V633" s="36" t="str">
        <f aca="false">IF(N633="","",_xlfn.IFNA(VLOOKUP(F633,TabelleFisse!$B$33:$C$34,2,0),1))</f>
        <v/>
      </c>
      <c r="W633" s="36" t="str">
        <f aca="false">IF(N633="","",_xlfn.IFNA(IF(VLOOKUP(CONCATENATE(N633," SI"),AC$10:AC$1203,1,0)=CONCATENATE(N633," SI"),"",1),1))</f>
        <v/>
      </c>
      <c r="Y633" s="36" t="str">
        <f aca="false">IF(OR(N633="",G633=""),"",_xlfn.IFNA(VLOOKUP(H633,TabelleFisse!$B$25:$C$29,2,0),1))</f>
        <v/>
      </c>
      <c r="Z633" s="36" t="str">
        <f aca="false">IF(AND(G633="",H633&lt;&gt;""),1,"")</f>
        <v/>
      </c>
      <c r="AA633" s="36" t="str">
        <f aca="false">IF(N633="","",IF(COUNTIF(AD$10:AD$1203,AD633)=1,1,""))</f>
        <v/>
      </c>
      <c r="AC633" s="37" t="str">
        <f aca="false">IF(N633="","",CONCATENATE(N633," ",F633))</f>
        <v/>
      </c>
      <c r="AD633" s="37" t="str">
        <f aca="false">IF(OR(N633="",CONCATENATE(G633,H633)=""),"",CONCATENATE(N633," ",G633))</f>
        <v/>
      </c>
      <c r="AE633" s="37" t="str">
        <f aca="false">IF(K633=1,CONCATENATE(N633," ",1),"")</f>
        <v/>
      </c>
    </row>
    <row r="634" customFormat="false" ht="32.25" hidden="false" customHeight="true" outlineLevel="0" collapsed="false">
      <c r="A634" s="21" t="str">
        <f aca="false">IF(J634="","",J634)</f>
        <v/>
      </c>
      <c r="B634" s="69"/>
      <c r="C634" s="44"/>
      <c r="D634" s="42"/>
      <c r="E634" s="42"/>
      <c r="F634" s="68"/>
      <c r="G634" s="42"/>
      <c r="H634" s="42"/>
      <c r="J634" s="20" t="str">
        <f aca="false">IF(AND(K634="",L634="",N634=""),"",IF(OR(K634=1,L634=1),"ERRORI / ANOMALIE","OK"))</f>
        <v/>
      </c>
      <c r="K634" s="20" t="str">
        <f aca="false">IF(N634="","",IF(SUM(Q634:AA634)&gt;0,1,""))</f>
        <v/>
      </c>
      <c r="L634" s="20" t="str">
        <f aca="false">IF(N634="","",IF(_xlfn.IFNA(VLOOKUP(CONCATENATE(N634," ",1),Lotti!AS$7:AT$601,2,0),1)=1,"",1))</f>
        <v/>
      </c>
      <c r="N634" s="36" t="str">
        <f aca="false">TRIM(B634)</f>
        <v/>
      </c>
      <c r="O634" s="36"/>
      <c r="P634" s="36" t="str">
        <f aca="false">IF(K634="","",1)</f>
        <v/>
      </c>
      <c r="Q634" s="36" t="str">
        <f aca="false">IF(N634="","",_xlfn.IFNA(VLOOKUP(N634,Lotti!C$7:D$1000,2,0),1))</f>
        <v/>
      </c>
      <c r="S634" s="36" t="str">
        <f aca="false">IF(N634="","",IF(OR(AND(E634="",LEN(TRIM(D634))&lt;&gt;11,LEN(TRIM(D634))&lt;&gt;16),AND(D634="",E634=""),AND(D634&lt;&gt;"",E634&lt;&gt;"")),1,""))</f>
        <v/>
      </c>
      <c r="U634" s="36" t="str">
        <f aca="false">IF(N634="","",IF(C634="",1,""))</f>
        <v/>
      </c>
      <c r="V634" s="36" t="str">
        <f aca="false">IF(N634="","",_xlfn.IFNA(VLOOKUP(F634,TabelleFisse!$B$33:$C$34,2,0),1))</f>
        <v/>
      </c>
      <c r="W634" s="36" t="str">
        <f aca="false">IF(N634="","",_xlfn.IFNA(IF(VLOOKUP(CONCATENATE(N634," SI"),AC$10:AC$1203,1,0)=CONCATENATE(N634," SI"),"",1),1))</f>
        <v/>
      </c>
      <c r="Y634" s="36" t="str">
        <f aca="false">IF(OR(N634="",G634=""),"",_xlfn.IFNA(VLOOKUP(H634,TabelleFisse!$B$25:$C$29,2,0),1))</f>
        <v/>
      </c>
      <c r="Z634" s="36" t="str">
        <f aca="false">IF(AND(G634="",H634&lt;&gt;""),1,"")</f>
        <v/>
      </c>
      <c r="AA634" s="36" t="str">
        <f aca="false">IF(N634="","",IF(COUNTIF(AD$10:AD$1203,AD634)=1,1,""))</f>
        <v/>
      </c>
      <c r="AC634" s="37" t="str">
        <f aca="false">IF(N634="","",CONCATENATE(N634," ",F634))</f>
        <v/>
      </c>
      <c r="AD634" s="37" t="str">
        <f aca="false">IF(OR(N634="",CONCATENATE(G634,H634)=""),"",CONCATENATE(N634," ",G634))</f>
        <v/>
      </c>
      <c r="AE634" s="37" t="str">
        <f aca="false">IF(K634=1,CONCATENATE(N634," ",1),"")</f>
        <v/>
      </c>
    </row>
    <row r="635" customFormat="false" ht="32.25" hidden="false" customHeight="true" outlineLevel="0" collapsed="false">
      <c r="A635" s="21" t="str">
        <f aca="false">IF(J635="","",J635)</f>
        <v/>
      </c>
      <c r="B635" s="69"/>
      <c r="C635" s="44"/>
      <c r="D635" s="42"/>
      <c r="E635" s="42"/>
      <c r="F635" s="68"/>
      <c r="G635" s="42"/>
      <c r="H635" s="42"/>
      <c r="J635" s="20" t="str">
        <f aca="false">IF(AND(K635="",L635="",N635=""),"",IF(OR(K635=1,L635=1),"ERRORI / ANOMALIE","OK"))</f>
        <v/>
      </c>
      <c r="K635" s="20" t="str">
        <f aca="false">IF(N635="","",IF(SUM(Q635:AA635)&gt;0,1,""))</f>
        <v/>
      </c>
      <c r="L635" s="20" t="str">
        <f aca="false">IF(N635="","",IF(_xlfn.IFNA(VLOOKUP(CONCATENATE(N635," ",1),Lotti!AS$7:AT$601,2,0),1)=1,"",1))</f>
        <v/>
      </c>
      <c r="N635" s="36" t="str">
        <f aca="false">TRIM(B635)</f>
        <v/>
      </c>
      <c r="O635" s="36"/>
      <c r="P635" s="36" t="str">
        <f aca="false">IF(K635="","",1)</f>
        <v/>
      </c>
      <c r="Q635" s="36" t="str">
        <f aca="false">IF(N635="","",_xlfn.IFNA(VLOOKUP(N635,Lotti!C$7:D$1000,2,0),1))</f>
        <v/>
      </c>
      <c r="S635" s="36" t="str">
        <f aca="false">IF(N635="","",IF(OR(AND(E635="",LEN(TRIM(D635))&lt;&gt;11,LEN(TRIM(D635))&lt;&gt;16),AND(D635="",E635=""),AND(D635&lt;&gt;"",E635&lt;&gt;"")),1,""))</f>
        <v/>
      </c>
      <c r="U635" s="36" t="str">
        <f aca="false">IF(N635="","",IF(C635="",1,""))</f>
        <v/>
      </c>
      <c r="V635" s="36" t="str">
        <f aca="false">IF(N635="","",_xlfn.IFNA(VLOOKUP(F635,TabelleFisse!$B$33:$C$34,2,0),1))</f>
        <v/>
      </c>
      <c r="W635" s="36" t="str">
        <f aca="false">IF(N635="","",_xlfn.IFNA(IF(VLOOKUP(CONCATENATE(N635," SI"),AC$10:AC$1203,1,0)=CONCATENATE(N635," SI"),"",1),1))</f>
        <v/>
      </c>
      <c r="Y635" s="36" t="str">
        <f aca="false">IF(OR(N635="",G635=""),"",_xlfn.IFNA(VLOOKUP(H635,TabelleFisse!$B$25:$C$29,2,0),1))</f>
        <v/>
      </c>
      <c r="Z635" s="36" t="str">
        <f aca="false">IF(AND(G635="",H635&lt;&gt;""),1,"")</f>
        <v/>
      </c>
      <c r="AA635" s="36" t="str">
        <f aca="false">IF(N635="","",IF(COUNTIF(AD$10:AD$1203,AD635)=1,1,""))</f>
        <v/>
      </c>
      <c r="AC635" s="37" t="str">
        <f aca="false">IF(N635="","",CONCATENATE(N635," ",F635))</f>
        <v/>
      </c>
      <c r="AD635" s="37" t="str">
        <f aca="false">IF(OR(N635="",CONCATENATE(G635,H635)=""),"",CONCATENATE(N635," ",G635))</f>
        <v/>
      </c>
      <c r="AE635" s="37" t="str">
        <f aca="false">IF(K635=1,CONCATENATE(N635," ",1),"")</f>
        <v/>
      </c>
    </row>
    <row r="636" customFormat="false" ht="32.25" hidden="false" customHeight="true" outlineLevel="0" collapsed="false">
      <c r="A636" s="21" t="str">
        <f aca="false">IF(J636="","",J636)</f>
        <v/>
      </c>
      <c r="B636" s="69"/>
      <c r="C636" s="44"/>
      <c r="D636" s="42"/>
      <c r="E636" s="42"/>
      <c r="F636" s="68"/>
      <c r="G636" s="42"/>
      <c r="H636" s="42"/>
      <c r="J636" s="20" t="str">
        <f aca="false">IF(AND(K636="",L636="",N636=""),"",IF(OR(K636=1,L636=1),"ERRORI / ANOMALIE","OK"))</f>
        <v/>
      </c>
      <c r="K636" s="20" t="str">
        <f aca="false">IF(N636="","",IF(SUM(Q636:AA636)&gt;0,1,""))</f>
        <v/>
      </c>
      <c r="L636" s="20" t="str">
        <f aca="false">IF(N636="","",IF(_xlfn.IFNA(VLOOKUP(CONCATENATE(N636," ",1),Lotti!AS$7:AT$601,2,0),1)=1,"",1))</f>
        <v/>
      </c>
      <c r="N636" s="36" t="str">
        <f aca="false">TRIM(B636)</f>
        <v/>
      </c>
      <c r="O636" s="36"/>
      <c r="P636" s="36" t="str">
        <f aca="false">IF(K636="","",1)</f>
        <v/>
      </c>
      <c r="Q636" s="36" t="str">
        <f aca="false">IF(N636="","",_xlfn.IFNA(VLOOKUP(N636,Lotti!C$7:D$1000,2,0),1))</f>
        <v/>
      </c>
      <c r="S636" s="36" t="str">
        <f aca="false">IF(N636="","",IF(OR(AND(E636="",LEN(TRIM(D636))&lt;&gt;11,LEN(TRIM(D636))&lt;&gt;16),AND(D636="",E636=""),AND(D636&lt;&gt;"",E636&lt;&gt;"")),1,""))</f>
        <v/>
      </c>
      <c r="U636" s="36" t="str">
        <f aca="false">IF(N636="","",IF(C636="",1,""))</f>
        <v/>
      </c>
      <c r="V636" s="36" t="str">
        <f aca="false">IF(N636="","",_xlfn.IFNA(VLOOKUP(F636,TabelleFisse!$B$33:$C$34,2,0),1))</f>
        <v/>
      </c>
      <c r="W636" s="36" t="str">
        <f aca="false">IF(N636="","",_xlfn.IFNA(IF(VLOOKUP(CONCATENATE(N636," SI"),AC$10:AC$1203,1,0)=CONCATENATE(N636," SI"),"",1),1))</f>
        <v/>
      </c>
      <c r="Y636" s="36" t="str">
        <f aca="false">IF(OR(N636="",G636=""),"",_xlfn.IFNA(VLOOKUP(H636,TabelleFisse!$B$25:$C$29,2,0),1))</f>
        <v/>
      </c>
      <c r="Z636" s="36" t="str">
        <f aca="false">IF(AND(G636="",H636&lt;&gt;""),1,"")</f>
        <v/>
      </c>
      <c r="AA636" s="36" t="str">
        <f aca="false">IF(N636="","",IF(COUNTIF(AD$10:AD$1203,AD636)=1,1,""))</f>
        <v/>
      </c>
      <c r="AC636" s="37" t="str">
        <f aca="false">IF(N636="","",CONCATENATE(N636," ",F636))</f>
        <v/>
      </c>
      <c r="AD636" s="37" t="str">
        <f aca="false">IF(OR(N636="",CONCATENATE(G636,H636)=""),"",CONCATENATE(N636," ",G636))</f>
        <v/>
      </c>
      <c r="AE636" s="37" t="str">
        <f aca="false">IF(K636=1,CONCATENATE(N636," ",1),"")</f>
        <v/>
      </c>
    </row>
    <row r="637" customFormat="false" ht="32.25" hidden="false" customHeight="true" outlineLevel="0" collapsed="false">
      <c r="A637" s="21" t="str">
        <f aca="false">IF(J637="","",J637)</f>
        <v/>
      </c>
      <c r="B637" s="69"/>
      <c r="C637" s="44"/>
      <c r="D637" s="42"/>
      <c r="E637" s="42"/>
      <c r="F637" s="68"/>
      <c r="G637" s="42"/>
      <c r="H637" s="42"/>
      <c r="J637" s="20" t="str">
        <f aca="false">IF(AND(K637="",L637="",N637=""),"",IF(OR(K637=1,L637=1),"ERRORI / ANOMALIE","OK"))</f>
        <v/>
      </c>
      <c r="K637" s="20" t="str">
        <f aca="false">IF(N637="","",IF(SUM(Q637:AA637)&gt;0,1,""))</f>
        <v/>
      </c>
      <c r="L637" s="20" t="str">
        <f aca="false">IF(N637="","",IF(_xlfn.IFNA(VLOOKUP(CONCATENATE(N637," ",1),Lotti!AS$7:AT$601,2,0),1)=1,"",1))</f>
        <v/>
      </c>
      <c r="N637" s="36" t="str">
        <f aca="false">TRIM(B637)</f>
        <v/>
      </c>
      <c r="O637" s="36"/>
      <c r="P637" s="36" t="str">
        <f aca="false">IF(K637="","",1)</f>
        <v/>
      </c>
      <c r="Q637" s="36" t="str">
        <f aca="false">IF(N637="","",_xlfn.IFNA(VLOOKUP(N637,Lotti!C$7:D$1000,2,0),1))</f>
        <v/>
      </c>
      <c r="S637" s="36" t="str">
        <f aca="false">IF(N637="","",IF(OR(AND(E637="",LEN(TRIM(D637))&lt;&gt;11,LEN(TRIM(D637))&lt;&gt;16),AND(D637="",E637=""),AND(D637&lt;&gt;"",E637&lt;&gt;"")),1,""))</f>
        <v/>
      </c>
      <c r="U637" s="36" t="str">
        <f aca="false">IF(N637="","",IF(C637="",1,""))</f>
        <v/>
      </c>
      <c r="V637" s="36" t="str">
        <f aca="false">IF(N637="","",_xlfn.IFNA(VLOOKUP(F637,TabelleFisse!$B$33:$C$34,2,0),1))</f>
        <v/>
      </c>
      <c r="W637" s="36" t="str">
        <f aca="false">IF(N637="","",_xlfn.IFNA(IF(VLOOKUP(CONCATENATE(N637," SI"),AC$10:AC$1203,1,0)=CONCATENATE(N637," SI"),"",1),1))</f>
        <v/>
      </c>
      <c r="Y637" s="36" t="str">
        <f aca="false">IF(OR(N637="",G637=""),"",_xlfn.IFNA(VLOOKUP(H637,TabelleFisse!$B$25:$C$29,2,0),1))</f>
        <v/>
      </c>
      <c r="Z637" s="36" t="str">
        <f aca="false">IF(AND(G637="",H637&lt;&gt;""),1,"")</f>
        <v/>
      </c>
      <c r="AA637" s="36" t="str">
        <f aca="false">IF(N637="","",IF(COUNTIF(AD$10:AD$1203,AD637)=1,1,""))</f>
        <v/>
      </c>
      <c r="AC637" s="37" t="str">
        <f aca="false">IF(N637="","",CONCATENATE(N637," ",F637))</f>
        <v/>
      </c>
      <c r="AD637" s="37" t="str">
        <f aca="false">IF(OR(N637="",CONCATENATE(G637,H637)=""),"",CONCATENATE(N637," ",G637))</f>
        <v/>
      </c>
      <c r="AE637" s="37" t="str">
        <f aca="false">IF(K637=1,CONCATENATE(N637," ",1),"")</f>
        <v/>
      </c>
    </row>
    <row r="638" customFormat="false" ht="32.25" hidden="false" customHeight="true" outlineLevel="0" collapsed="false">
      <c r="A638" s="21" t="str">
        <f aca="false">IF(J638="","",J638)</f>
        <v/>
      </c>
      <c r="B638" s="69"/>
      <c r="C638" s="44"/>
      <c r="D638" s="42"/>
      <c r="E638" s="42"/>
      <c r="F638" s="68"/>
      <c r="G638" s="42"/>
      <c r="H638" s="42"/>
      <c r="J638" s="20" t="str">
        <f aca="false">IF(AND(K638="",L638="",N638=""),"",IF(OR(K638=1,L638=1),"ERRORI / ANOMALIE","OK"))</f>
        <v/>
      </c>
      <c r="K638" s="20" t="str">
        <f aca="false">IF(N638="","",IF(SUM(Q638:AA638)&gt;0,1,""))</f>
        <v/>
      </c>
      <c r="L638" s="20" t="str">
        <f aca="false">IF(N638="","",IF(_xlfn.IFNA(VLOOKUP(CONCATENATE(N638," ",1),Lotti!AS$7:AT$601,2,0),1)=1,"",1))</f>
        <v/>
      </c>
      <c r="N638" s="36" t="str">
        <f aca="false">TRIM(B638)</f>
        <v/>
      </c>
      <c r="O638" s="36"/>
      <c r="P638" s="36" t="str">
        <f aca="false">IF(K638="","",1)</f>
        <v/>
      </c>
      <c r="Q638" s="36" t="str">
        <f aca="false">IF(N638="","",_xlfn.IFNA(VLOOKUP(N638,Lotti!C$7:D$1000,2,0),1))</f>
        <v/>
      </c>
      <c r="S638" s="36" t="str">
        <f aca="false">IF(N638="","",IF(OR(AND(E638="",LEN(TRIM(D638))&lt;&gt;11,LEN(TRIM(D638))&lt;&gt;16),AND(D638="",E638=""),AND(D638&lt;&gt;"",E638&lt;&gt;"")),1,""))</f>
        <v/>
      </c>
      <c r="U638" s="36" t="str">
        <f aca="false">IF(N638="","",IF(C638="",1,""))</f>
        <v/>
      </c>
      <c r="V638" s="36" t="str">
        <f aca="false">IF(N638="","",_xlfn.IFNA(VLOOKUP(F638,TabelleFisse!$B$33:$C$34,2,0),1))</f>
        <v/>
      </c>
      <c r="W638" s="36" t="str">
        <f aca="false">IF(N638="","",_xlfn.IFNA(IF(VLOOKUP(CONCATENATE(N638," SI"),AC$10:AC$1203,1,0)=CONCATENATE(N638," SI"),"",1),1))</f>
        <v/>
      </c>
      <c r="Y638" s="36" t="str">
        <f aca="false">IF(OR(N638="",G638=""),"",_xlfn.IFNA(VLOOKUP(H638,TabelleFisse!$B$25:$C$29,2,0),1))</f>
        <v/>
      </c>
      <c r="Z638" s="36" t="str">
        <f aca="false">IF(AND(G638="",H638&lt;&gt;""),1,"")</f>
        <v/>
      </c>
      <c r="AA638" s="36" t="str">
        <f aca="false">IF(N638="","",IF(COUNTIF(AD$10:AD$1203,AD638)=1,1,""))</f>
        <v/>
      </c>
      <c r="AC638" s="37" t="str">
        <f aca="false">IF(N638="","",CONCATENATE(N638," ",F638))</f>
        <v/>
      </c>
      <c r="AD638" s="37" t="str">
        <f aca="false">IF(OR(N638="",CONCATENATE(G638,H638)=""),"",CONCATENATE(N638," ",G638))</f>
        <v/>
      </c>
      <c r="AE638" s="37" t="str">
        <f aca="false">IF(K638=1,CONCATENATE(N638," ",1),"")</f>
        <v/>
      </c>
    </row>
    <row r="639" customFormat="false" ht="32.25" hidden="false" customHeight="true" outlineLevel="0" collapsed="false">
      <c r="A639" s="21" t="str">
        <f aca="false">IF(J639="","",J639)</f>
        <v/>
      </c>
      <c r="B639" s="69"/>
      <c r="C639" s="44"/>
      <c r="D639" s="42"/>
      <c r="E639" s="42"/>
      <c r="F639" s="68"/>
      <c r="G639" s="42"/>
      <c r="H639" s="42"/>
      <c r="J639" s="20" t="str">
        <f aca="false">IF(AND(K639="",L639="",N639=""),"",IF(OR(K639=1,L639=1),"ERRORI / ANOMALIE","OK"))</f>
        <v/>
      </c>
      <c r="K639" s="20" t="str">
        <f aca="false">IF(N639="","",IF(SUM(Q639:AA639)&gt;0,1,""))</f>
        <v/>
      </c>
      <c r="L639" s="20" t="str">
        <f aca="false">IF(N639="","",IF(_xlfn.IFNA(VLOOKUP(CONCATENATE(N639," ",1),Lotti!AS$7:AT$601,2,0),1)=1,"",1))</f>
        <v/>
      </c>
      <c r="N639" s="36" t="str">
        <f aca="false">TRIM(B639)</f>
        <v/>
      </c>
      <c r="O639" s="36"/>
      <c r="P639" s="36" t="str">
        <f aca="false">IF(K639="","",1)</f>
        <v/>
      </c>
      <c r="Q639" s="36" t="str">
        <f aca="false">IF(N639="","",_xlfn.IFNA(VLOOKUP(N639,Lotti!C$7:D$1000,2,0),1))</f>
        <v/>
      </c>
      <c r="S639" s="36" t="str">
        <f aca="false">IF(N639="","",IF(OR(AND(E639="",LEN(TRIM(D639))&lt;&gt;11,LEN(TRIM(D639))&lt;&gt;16),AND(D639="",E639=""),AND(D639&lt;&gt;"",E639&lt;&gt;"")),1,""))</f>
        <v/>
      </c>
      <c r="U639" s="36" t="str">
        <f aca="false">IF(N639="","",IF(C639="",1,""))</f>
        <v/>
      </c>
      <c r="V639" s="36" t="str">
        <f aca="false">IF(N639="","",_xlfn.IFNA(VLOOKUP(F639,TabelleFisse!$B$33:$C$34,2,0),1))</f>
        <v/>
      </c>
      <c r="W639" s="36" t="str">
        <f aca="false">IF(N639="","",_xlfn.IFNA(IF(VLOOKUP(CONCATENATE(N639," SI"),AC$10:AC$1203,1,0)=CONCATENATE(N639," SI"),"",1),1))</f>
        <v/>
      </c>
      <c r="Y639" s="36" t="str">
        <f aca="false">IF(OR(N639="",G639=""),"",_xlfn.IFNA(VLOOKUP(H639,TabelleFisse!$B$25:$C$29,2,0),1))</f>
        <v/>
      </c>
      <c r="Z639" s="36" t="str">
        <f aca="false">IF(AND(G639="",H639&lt;&gt;""),1,"")</f>
        <v/>
      </c>
      <c r="AA639" s="36" t="str">
        <f aca="false">IF(N639="","",IF(COUNTIF(AD$10:AD$1203,AD639)=1,1,""))</f>
        <v/>
      </c>
      <c r="AC639" s="37" t="str">
        <f aca="false">IF(N639="","",CONCATENATE(N639," ",F639))</f>
        <v/>
      </c>
      <c r="AD639" s="37" t="str">
        <f aca="false">IF(OR(N639="",CONCATENATE(G639,H639)=""),"",CONCATENATE(N639," ",G639))</f>
        <v/>
      </c>
      <c r="AE639" s="37" t="str">
        <f aca="false">IF(K639=1,CONCATENATE(N639," ",1),"")</f>
        <v/>
      </c>
    </row>
    <row r="640" customFormat="false" ht="32.25" hidden="false" customHeight="true" outlineLevel="0" collapsed="false">
      <c r="A640" s="21" t="str">
        <f aca="false">IF(J640="","",J640)</f>
        <v/>
      </c>
      <c r="B640" s="69"/>
      <c r="C640" s="44"/>
      <c r="D640" s="42"/>
      <c r="E640" s="42"/>
      <c r="F640" s="68"/>
      <c r="G640" s="42"/>
      <c r="H640" s="42"/>
      <c r="J640" s="20" t="str">
        <f aca="false">IF(AND(K640="",L640="",N640=""),"",IF(OR(K640=1,L640=1),"ERRORI / ANOMALIE","OK"))</f>
        <v/>
      </c>
      <c r="K640" s="20" t="str">
        <f aca="false">IF(N640="","",IF(SUM(Q640:AA640)&gt;0,1,""))</f>
        <v/>
      </c>
      <c r="L640" s="20" t="str">
        <f aca="false">IF(N640="","",IF(_xlfn.IFNA(VLOOKUP(CONCATENATE(N640," ",1),Lotti!AS$7:AT$601,2,0),1)=1,"",1))</f>
        <v/>
      </c>
      <c r="N640" s="36" t="str">
        <f aca="false">TRIM(B640)</f>
        <v/>
      </c>
      <c r="O640" s="36"/>
      <c r="P640" s="36" t="str">
        <f aca="false">IF(K640="","",1)</f>
        <v/>
      </c>
      <c r="Q640" s="36" t="str">
        <f aca="false">IF(N640="","",_xlfn.IFNA(VLOOKUP(N640,Lotti!C$7:D$1000,2,0),1))</f>
        <v/>
      </c>
      <c r="S640" s="36" t="str">
        <f aca="false">IF(N640="","",IF(OR(AND(E640="",LEN(TRIM(D640))&lt;&gt;11,LEN(TRIM(D640))&lt;&gt;16),AND(D640="",E640=""),AND(D640&lt;&gt;"",E640&lt;&gt;"")),1,""))</f>
        <v/>
      </c>
      <c r="U640" s="36" t="str">
        <f aca="false">IF(N640="","",IF(C640="",1,""))</f>
        <v/>
      </c>
      <c r="V640" s="36" t="str">
        <f aca="false">IF(N640="","",_xlfn.IFNA(VLOOKUP(F640,TabelleFisse!$B$33:$C$34,2,0),1))</f>
        <v/>
      </c>
      <c r="W640" s="36" t="str">
        <f aca="false">IF(N640="","",_xlfn.IFNA(IF(VLOOKUP(CONCATENATE(N640," SI"),AC$10:AC$1203,1,0)=CONCATENATE(N640," SI"),"",1),1))</f>
        <v/>
      </c>
      <c r="Y640" s="36" t="str">
        <f aca="false">IF(OR(N640="",G640=""),"",_xlfn.IFNA(VLOOKUP(H640,TabelleFisse!$B$25:$C$29,2,0),1))</f>
        <v/>
      </c>
      <c r="Z640" s="36" t="str">
        <f aca="false">IF(AND(G640="",H640&lt;&gt;""),1,"")</f>
        <v/>
      </c>
      <c r="AA640" s="36" t="str">
        <f aca="false">IF(N640="","",IF(COUNTIF(AD$10:AD$1203,AD640)=1,1,""))</f>
        <v/>
      </c>
      <c r="AC640" s="37" t="str">
        <f aca="false">IF(N640="","",CONCATENATE(N640," ",F640))</f>
        <v/>
      </c>
      <c r="AD640" s="37" t="str">
        <f aca="false">IF(OR(N640="",CONCATENATE(G640,H640)=""),"",CONCATENATE(N640," ",G640))</f>
        <v/>
      </c>
      <c r="AE640" s="37" t="str">
        <f aca="false">IF(K640=1,CONCATENATE(N640," ",1),"")</f>
        <v/>
      </c>
    </row>
    <row r="641" customFormat="false" ht="32.25" hidden="false" customHeight="true" outlineLevel="0" collapsed="false">
      <c r="A641" s="21" t="str">
        <f aca="false">IF(J641="","",J641)</f>
        <v/>
      </c>
      <c r="B641" s="69"/>
      <c r="C641" s="44"/>
      <c r="D641" s="42"/>
      <c r="E641" s="42"/>
      <c r="F641" s="68"/>
      <c r="G641" s="42"/>
      <c r="H641" s="42"/>
      <c r="J641" s="20" t="str">
        <f aca="false">IF(AND(K641="",L641="",N641=""),"",IF(OR(K641=1,L641=1),"ERRORI / ANOMALIE","OK"))</f>
        <v/>
      </c>
      <c r="K641" s="20" t="str">
        <f aca="false">IF(N641="","",IF(SUM(Q641:AA641)&gt;0,1,""))</f>
        <v/>
      </c>
      <c r="L641" s="20" t="str">
        <f aca="false">IF(N641="","",IF(_xlfn.IFNA(VLOOKUP(CONCATENATE(N641," ",1),Lotti!AS$7:AT$601,2,0),1)=1,"",1))</f>
        <v/>
      </c>
      <c r="N641" s="36" t="str">
        <f aca="false">TRIM(B641)</f>
        <v/>
      </c>
      <c r="O641" s="36"/>
      <c r="P641" s="36" t="str">
        <f aca="false">IF(K641="","",1)</f>
        <v/>
      </c>
      <c r="Q641" s="36" t="str">
        <f aca="false">IF(N641="","",_xlfn.IFNA(VLOOKUP(N641,Lotti!C$7:D$1000,2,0),1))</f>
        <v/>
      </c>
      <c r="S641" s="36" t="str">
        <f aca="false">IF(N641="","",IF(OR(AND(E641="",LEN(TRIM(D641))&lt;&gt;11,LEN(TRIM(D641))&lt;&gt;16),AND(D641="",E641=""),AND(D641&lt;&gt;"",E641&lt;&gt;"")),1,""))</f>
        <v/>
      </c>
      <c r="U641" s="36" t="str">
        <f aca="false">IF(N641="","",IF(C641="",1,""))</f>
        <v/>
      </c>
      <c r="V641" s="36" t="str">
        <f aca="false">IF(N641="","",_xlfn.IFNA(VLOOKUP(F641,TabelleFisse!$B$33:$C$34,2,0),1))</f>
        <v/>
      </c>
      <c r="W641" s="36" t="str">
        <f aca="false">IF(N641="","",_xlfn.IFNA(IF(VLOOKUP(CONCATENATE(N641," SI"),AC$10:AC$1203,1,0)=CONCATENATE(N641," SI"),"",1),1))</f>
        <v/>
      </c>
      <c r="Y641" s="36" t="str">
        <f aca="false">IF(OR(N641="",G641=""),"",_xlfn.IFNA(VLOOKUP(H641,TabelleFisse!$B$25:$C$29,2,0),1))</f>
        <v/>
      </c>
      <c r="Z641" s="36" t="str">
        <f aca="false">IF(AND(G641="",H641&lt;&gt;""),1,"")</f>
        <v/>
      </c>
      <c r="AA641" s="36" t="str">
        <f aca="false">IF(N641="","",IF(COUNTIF(AD$10:AD$1203,AD641)=1,1,""))</f>
        <v/>
      </c>
      <c r="AC641" s="37" t="str">
        <f aca="false">IF(N641="","",CONCATENATE(N641," ",F641))</f>
        <v/>
      </c>
      <c r="AD641" s="37" t="str">
        <f aca="false">IF(OR(N641="",CONCATENATE(G641,H641)=""),"",CONCATENATE(N641," ",G641))</f>
        <v/>
      </c>
      <c r="AE641" s="37" t="str">
        <f aca="false">IF(K641=1,CONCATENATE(N641," ",1),"")</f>
        <v/>
      </c>
    </row>
    <row r="642" customFormat="false" ht="32.25" hidden="false" customHeight="true" outlineLevel="0" collapsed="false">
      <c r="A642" s="21" t="str">
        <f aca="false">IF(J642="","",J642)</f>
        <v/>
      </c>
      <c r="B642" s="69"/>
      <c r="C642" s="44"/>
      <c r="D642" s="42"/>
      <c r="E642" s="42"/>
      <c r="F642" s="68"/>
      <c r="G642" s="42"/>
      <c r="H642" s="42"/>
      <c r="J642" s="20" t="str">
        <f aca="false">IF(AND(K642="",L642="",N642=""),"",IF(OR(K642=1,L642=1),"ERRORI / ANOMALIE","OK"))</f>
        <v/>
      </c>
      <c r="K642" s="20" t="str">
        <f aca="false">IF(N642="","",IF(SUM(Q642:AA642)&gt;0,1,""))</f>
        <v/>
      </c>
      <c r="L642" s="20" t="str">
        <f aca="false">IF(N642="","",IF(_xlfn.IFNA(VLOOKUP(CONCATENATE(N642," ",1),Lotti!AS$7:AT$601,2,0),1)=1,"",1))</f>
        <v/>
      </c>
      <c r="N642" s="36" t="str">
        <f aca="false">TRIM(B642)</f>
        <v/>
      </c>
      <c r="O642" s="36"/>
      <c r="P642" s="36" t="str">
        <f aca="false">IF(K642="","",1)</f>
        <v/>
      </c>
      <c r="Q642" s="36" t="str">
        <f aca="false">IF(N642="","",_xlfn.IFNA(VLOOKUP(N642,Lotti!C$7:D$1000,2,0),1))</f>
        <v/>
      </c>
      <c r="S642" s="36" t="str">
        <f aca="false">IF(N642="","",IF(OR(AND(E642="",LEN(TRIM(D642))&lt;&gt;11,LEN(TRIM(D642))&lt;&gt;16),AND(D642="",E642=""),AND(D642&lt;&gt;"",E642&lt;&gt;"")),1,""))</f>
        <v/>
      </c>
      <c r="U642" s="36" t="str">
        <f aca="false">IF(N642="","",IF(C642="",1,""))</f>
        <v/>
      </c>
      <c r="V642" s="36" t="str">
        <f aca="false">IF(N642="","",_xlfn.IFNA(VLOOKUP(F642,TabelleFisse!$B$33:$C$34,2,0),1))</f>
        <v/>
      </c>
      <c r="W642" s="36" t="str">
        <f aca="false">IF(N642="","",_xlfn.IFNA(IF(VLOOKUP(CONCATENATE(N642," SI"),AC$10:AC$1203,1,0)=CONCATENATE(N642," SI"),"",1),1))</f>
        <v/>
      </c>
      <c r="Y642" s="36" t="str">
        <f aca="false">IF(OR(N642="",G642=""),"",_xlfn.IFNA(VLOOKUP(H642,TabelleFisse!$B$25:$C$29,2,0),1))</f>
        <v/>
      </c>
      <c r="Z642" s="36" t="str">
        <f aca="false">IF(AND(G642="",H642&lt;&gt;""),1,"")</f>
        <v/>
      </c>
      <c r="AA642" s="36" t="str">
        <f aca="false">IF(N642="","",IF(COUNTIF(AD$10:AD$1203,AD642)=1,1,""))</f>
        <v/>
      </c>
      <c r="AC642" s="37" t="str">
        <f aca="false">IF(N642="","",CONCATENATE(N642," ",F642))</f>
        <v/>
      </c>
      <c r="AD642" s="37" t="str">
        <f aca="false">IF(OR(N642="",CONCATENATE(G642,H642)=""),"",CONCATENATE(N642," ",G642))</f>
        <v/>
      </c>
      <c r="AE642" s="37" t="str">
        <f aca="false">IF(K642=1,CONCATENATE(N642," ",1),"")</f>
        <v/>
      </c>
    </row>
    <row r="643" customFormat="false" ht="32.25" hidden="false" customHeight="true" outlineLevel="0" collapsed="false">
      <c r="A643" s="21" t="str">
        <f aca="false">IF(J643="","",J643)</f>
        <v/>
      </c>
      <c r="B643" s="69"/>
      <c r="C643" s="44"/>
      <c r="D643" s="42"/>
      <c r="E643" s="42"/>
      <c r="F643" s="68"/>
      <c r="G643" s="42"/>
      <c r="H643" s="42"/>
      <c r="J643" s="20" t="str">
        <f aca="false">IF(AND(K643="",L643="",N643=""),"",IF(OR(K643=1,L643=1),"ERRORI / ANOMALIE","OK"))</f>
        <v/>
      </c>
      <c r="K643" s="20" t="str">
        <f aca="false">IF(N643="","",IF(SUM(Q643:AA643)&gt;0,1,""))</f>
        <v/>
      </c>
      <c r="L643" s="20" t="str">
        <f aca="false">IF(N643="","",IF(_xlfn.IFNA(VLOOKUP(CONCATENATE(N643," ",1),Lotti!AS$7:AT$601,2,0),1)=1,"",1))</f>
        <v/>
      </c>
      <c r="N643" s="36" t="str">
        <f aca="false">TRIM(B643)</f>
        <v/>
      </c>
      <c r="O643" s="36"/>
      <c r="P643" s="36" t="str">
        <f aca="false">IF(K643="","",1)</f>
        <v/>
      </c>
      <c r="Q643" s="36" t="str">
        <f aca="false">IF(N643="","",_xlfn.IFNA(VLOOKUP(N643,Lotti!C$7:D$1000,2,0),1))</f>
        <v/>
      </c>
      <c r="S643" s="36" t="str">
        <f aca="false">IF(N643="","",IF(OR(AND(E643="",LEN(TRIM(D643))&lt;&gt;11,LEN(TRIM(D643))&lt;&gt;16),AND(D643="",E643=""),AND(D643&lt;&gt;"",E643&lt;&gt;"")),1,""))</f>
        <v/>
      </c>
      <c r="U643" s="36" t="str">
        <f aca="false">IF(N643="","",IF(C643="",1,""))</f>
        <v/>
      </c>
      <c r="V643" s="36" t="str">
        <f aca="false">IF(N643="","",_xlfn.IFNA(VLOOKUP(F643,TabelleFisse!$B$33:$C$34,2,0),1))</f>
        <v/>
      </c>
      <c r="W643" s="36" t="str">
        <f aca="false">IF(N643="","",_xlfn.IFNA(IF(VLOOKUP(CONCATENATE(N643," SI"),AC$10:AC$1203,1,0)=CONCATENATE(N643," SI"),"",1),1))</f>
        <v/>
      </c>
      <c r="Y643" s="36" t="str">
        <f aca="false">IF(OR(N643="",G643=""),"",_xlfn.IFNA(VLOOKUP(H643,TabelleFisse!$B$25:$C$29,2,0),1))</f>
        <v/>
      </c>
      <c r="Z643" s="36" t="str">
        <f aca="false">IF(AND(G643="",H643&lt;&gt;""),1,"")</f>
        <v/>
      </c>
      <c r="AA643" s="36" t="str">
        <f aca="false">IF(N643="","",IF(COUNTIF(AD$10:AD$1203,AD643)=1,1,""))</f>
        <v/>
      </c>
      <c r="AC643" s="37" t="str">
        <f aca="false">IF(N643="","",CONCATENATE(N643," ",F643))</f>
        <v/>
      </c>
      <c r="AD643" s="37" t="str">
        <f aca="false">IF(OR(N643="",CONCATENATE(G643,H643)=""),"",CONCATENATE(N643," ",G643))</f>
        <v/>
      </c>
      <c r="AE643" s="37" t="str">
        <f aca="false">IF(K643=1,CONCATENATE(N643," ",1),"")</f>
        <v/>
      </c>
    </row>
    <row r="644" customFormat="false" ht="32.25" hidden="false" customHeight="true" outlineLevel="0" collapsed="false">
      <c r="A644" s="21" t="str">
        <f aca="false">IF(J644="","",J644)</f>
        <v/>
      </c>
      <c r="B644" s="69"/>
      <c r="C644" s="44"/>
      <c r="D644" s="42"/>
      <c r="E644" s="42"/>
      <c r="F644" s="68"/>
      <c r="G644" s="42"/>
      <c r="H644" s="42"/>
      <c r="J644" s="20" t="str">
        <f aca="false">IF(AND(K644="",L644="",N644=""),"",IF(OR(K644=1,L644=1),"ERRORI / ANOMALIE","OK"))</f>
        <v/>
      </c>
      <c r="K644" s="20" t="str">
        <f aca="false">IF(N644="","",IF(SUM(Q644:AA644)&gt;0,1,""))</f>
        <v/>
      </c>
      <c r="L644" s="20" t="str">
        <f aca="false">IF(N644="","",IF(_xlfn.IFNA(VLOOKUP(CONCATENATE(N644," ",1),Lotti!AS$7:AT$601,2,0),1)=1,"",1))</f>
        <v/>
      </c>
      <c r="N644" s="36" t="str">
        <f aca="false">TRIM(B644)</f>
        <v/>
      </c>
      <c r="O644" s="36"/>
      <c r="P644" s="36" t="str">
        <f aca="false">IF(K644="","",1)</f>
        <v/>
      </c>
      <c r="Q644" s="36" t="str">
        <f aca="false">IF(N644="","",_xlfn.IFNA(VLOOKUP(N644,Lotti!C$7:D$1000,2,0),1))</f>
        <v/>
      </c>
      <c r="S644" s="36" t="str">
        <f aca="false">IF(N644="","",IF(OR(AND(E644="",LEN(TRIM(D644))&lt;&gt;11,LEN(TRIM(D644))&lt;&gt;16),AND(D644="",E644=""),AND(D644&lt;&gt;"",E644&lt;&gt;"")),1,""))</f>
        <v/>
      </c>
      <c r="U644" s="36" t="str">
        <f aca="false">IF(N644="","",IF(C644="",1,""))</f>
        <v/>
      </c>
      <c r="V644" s="36" t="str">
        <f aca="false">IF(N644="","",_xlfn.IFNA(VLOOKUP(F644,TabelleFisse!$B$33:$C$34,2,0),1))</f>
        <v/>
      </c>
      <c r="W644" s="36" t="str">
        <f aca="false">IF(N644="","",_xlfn.IFNA(IF(VLOOKUP(CONCATENATE(N644," SI"),AC$10:AC$1203,1,0)=CONCATENATE(N644," SI"),"",1),1))</f>
        <v/>
      </c>
      <c r="Y644" s="36" t="str">
        <f aca="false">IF(OR(N644="",G644=""),"",_xlfn.IFNA(VLOOKUP(H644,TabelleFisse!$B$25:$C$29,2,0),1))</f>
        <v/>
      </c>
      <c r="Z644" s="36" t="str">
        <f aca="false">IF(AND(G644="",H644&lt;&gt;""),1,"")</f>
        <v/>
      </c>
      <c r="AA644" s="36" t="str">
        <f aca="false">IF(N644="","",IF(COUNTIF(AD$10:AD$1203,AD644)=1,1,""))</f>
        <v/>
      </c>
      <c r="AC644" s="37" t="str">
        <f aca="false">IF(N644="","",CONCATENATE(N644," ",F644))</f>
        <v/>
      </c>
      <c r="AD644" s="37" t="str">
        <f aca="false">IF(OR(N644="",CONCATENATE(G644,H644)=""),"",CONCATENATE(N644," ",G644))</f>
        <v/>
      </c>
      <c r="AE644" s="37" t="str">
        <f aca="false">IF(K644=1,CONCATENATE(N644," ",1),"")</f>
        <v/>
      </c>
    </row>
    <row r="645" customFormat="false" ht="32.25" hidden="false" customHeight="true" outlineLevel="0" collapsed="false">
      <c r="A645" s="21" t="str">
        <f aca="false">IF(J645="","",J645)</f>
        <v/>
      </c>
      <c r="B645" s="69"/>
      <c r="C645" s="44"/>
      <c r="D645" s="42"/>
      <c r="E645" s="42"/>
      <c r="F645" s="68"/>
      <c r="G645" s="42"/>
      <c r="H645" s="42"/>
      <c r="J645" s="20" t="str">
        <f aca="false">IF(AND(K645="",L645="",N645=""),"",IF(OR(K645=1,L645=1),"ERRORI / ANOMALIE","OK"))</f>
        <v/>
      </c>
      <c r="K645" s="20" t="str">
        <f aca="false">IF(N645="","",IF(SUM(Q645:AA645)&gt;0,1,""))</f>
        <v/>
      </c>
      <c r="L645" s="20" t="str">
        <f aca="false">IF(N645="","",IF(_xlfn.IFNA(VLOOKUP(CONCATENATE(N645," ",1),Lotti!AS$7:AT$601,2,0),1)=1,"",1))</f>
        <v/>
      </c>
      <c r="N645" s="36" t="str">
        <f aca="false">TRIM(B645)</f>
        <v/>
      </c>
      <c r="O645" s="36"/>
      <c r="P645" s="36" t="str">
        <f aca="false">IF(K645="","",1)</f>
        <v/>
      </c>
      <c r="Q645" s="36" t="str">
        <f aca="false">IF(N645="","",_xlfn.IFNA(VLOOKUP(N645,Lotti!C$7:D$1000,2,0),1))</f>
        <v/>
      </c>
      <c r="S645" s="36" t="str">
        <f aca="false">IF(N645="","",IF(OR(AND(E645="",LEN(TRIM(D645))&lt;&gt;11,LEN(TRIM(D645))&lt;&gt;16),AND(D645="",E645=""),AND(D645&lt;&gt;"",E645&lt;&gt;"")),1,""))</f>
        <v/>
      </c>
      <c r="U645" s="36" t="str">
        <f aca="false">IF(N645="","",IF(C645="",1,""))</f>
        <v/>
      </c>
      <c r="V645" s="36" t="str">
        <f aca="false">IF(N645="","",_xlfn.IFNA(VLOOKUP(F645,TabelleFisse!$B$33:$C$34,2,0),1))</f>
        <v/>
      </c>
      <c r="W645" s="36" t="str">
        <f aca="false">IF(N645="","",_xlfn.IFNA(IF(VLOOKUP(CONCATENATE(N645," SI"),AC$10:AC$1203,1,0)=CONCATENATE(N645," SI"),"",1),1))</f>
        <v/>
      </c>
      <c r="Y645" s="36" t="str">
        <f aca="false">IF(OR(N645="",G645=""),"",_xlfn.IFNA(VLOOKUP(H645,TabelleFisse!$B$25:$C$29,2,0),1))</f>
        <v/>
      </c>
      <c r="Z645" s="36" t="str">
        <f aca="false">IF(AND(G645="",H645&lt;&gt;""),1,"")</f>
        <v/>
      </c>
      <c r="AA645" s="36" t="str">
        <f aca="false">IF(N645="","",IF(COUNTIF(AD$10:AD$1203,AD645)=1,1,""))</f>
        <v/>
      </c>
      <c r="AC645" s="37" t="str">
        <f aca="false">IF(N645="","",CONCATENATE(N645," ",F645))</f>
        <v/>
      </c>
      <c r="AD645" s="37" t="str">
        <f aca="false">IF(OR(N645="",CONCATENATE(G645,H645)=""),"",CONCATENATE(N645," ",G645))</f>
        <v/>
      </c>
      <c r="AE645" s="37" t="str">
        <f aca="false">IF(K645=1,CONCATENATE(N645," ",1),"")</f>
        <v/>
      </c>
    </row>
    <row r="646" customFormat="false" ht="32.25" hidden="false" customHeight="true" outlineLevel="0" collapsed="false">
      <c r="A646" s="21" t="str">
        <f aca="false">IF(J646="","",J646)</f>
        <v/>
      </c>
      <c r="B646" s="69"/>
      <c r="C646" s="44"/>
      <c r="D646" s="42"/>
      <c r="E646" s="42"/>
      <c r="F646" s="68"/>
      <c r="G646" s="42"/>
      <c r="H646" s="42"/>
      <c r="J646" s="20" t="str">
        <f aca="false">IF(AND(K646="",L646="",N646=""),"",IF(OR(K646=1,L646=1),"ERRORI / ANOMALIE","OK"))</f>
        <v/>
      </c>
      <c r="K646" s="20" t="str">
        <f aca="false">IF(N646="","",IF(SUM(Q646:AA646)&gt;0,1,""))</f>
        <v/>
      </c>
      <c r="L646" s="20" t="str">
        <f aca="false">IF(N646="","",IF(_xlfn.IFNA(VLOOKUP(CONCATENATE(N646," ",1),Lotti!AS$7:AT$601,2,0),1)=1,"",1))</f>
        <v/>
      </c>
      <c r="N646" s="36" t="str">
        <f aca="false">TRIM(B646)</f>
        <v/>
      </c>
      <c r="O646" s="36"/>
      <c r="P646" s="36" t="str">
        <f aca="false">IF(K646="","",1)</f>
        <v/>
      </c>
      <c r="Q646" s="36" t="str">
        <f aca="false">IF(N646="","",_xlfn.IFNA(VLOOKUP(N646,Lotti!C$7:D$1000,2,0),1))</f>
        <v/>
      </c>
      <c r="S646" s="36" t="str">
        <f aca="false">IF(N646="","",IF(OR(AND(E646="",LEN(TRIM(D646))&lt;&gt;11,LEN(TRIM(D646))&lt;&gt;16),AND(D646="",E646=""),AND(D646&lt;&gt;"",E646&lt;&gt;"")),1,""))</f>
        <v/>
      </c>
      <c r="U646" s="36" t="str">
        <f aca="false">IF(N646="","",IF(C646="",1,""))</f>
        <v/>
      </c>
      <c r="V646" s="36" t="str">
        <f aca="false">IF(N646="","",_xlfn.IFNA(VLOOKUP(F646,TabelleFisse!$B$33:$C$34,2,0),1))</f>
        <v/>
      </c>
      <c r="W646" s="36" t="str">
        <f aca="false">IF(N646="","",_xlfn.IFNA(IF(VLOOKUP(CONCATENATE(N646," SI"),AC$10:AC$1203,1,0)=CONCATENATE(N646," SI"),"",1),1))</f>
        <v/>
      </c>
      <c r="Y646" s="36" t="str">
        <f aca="false">IF(OR(N646="",G646=""),"",_xlfn.IFNA(VLOOKUP(H646,TabelleFisse!$B$25:$C$29,2,0),1))</f>
        <v/>
      </c>
      <c r="Z646" s="36" t="str">
        <f aca="false">IF(AND(G646="",H646&lt;&gt;""),1,"")</f>
        <v/>
      </c>
      <c r="AA646" s="36" t="str">
        <f aca="false">IF(N646="","",IF(COUNTIF(AD$10:AD$1203,AD646)=1,1,""))</f>
        <v/>
      </c>
      <c r="AC646" s="37" t="str">
        <f aca="false">IF(N646="","",CONCATENATE(N646," ",F646))</f>
        <v/>
      </c>
      <c r="AD646" s="37" t="str">
        <f aca="false">IF(OR(N646="",CONCATENATE(G646,H646)=""),"",CONCATENATE(N646," ",G646))</f>
        <v/>
      </c>
      <c r="AE646" s="37" t="str">
        <f aca="false">IF(K646=1,CONCATENATE(N646," ",1),"")</f>
        <v/>
      </c>
    </row>
    <row r="647" customFormat="false" ht="32.25" hidden="false" customHeight="true" outlineLevel="0" collapsed="false">
      <c r="A647" s="21" t="str">
        <f aca="false">IF(J647="","",J647)</f>
        <v/>
      </c>
      <c r="B647" s="69"/>
      <c r="C647" s="44"/>
      <c r="D647" s="42"/>
      <c r="E647" s="42"/>
      <c r="F647" s="68"/>
      <c r="G647" s="42"/>
      <c r="H647" s="42"/>
      <c r="J647" s="20" t="str">
        <f aca="false">IF(AND(K647="",L647="",N647=""),"",IF(OR(K647=1,L647=1),"ERRORI / ANOMALIE","OK"))</f>
        <v/>
      </c>
      <c r="K647" s="20" t="str">
        <f aca="false">IF(N647="","",IF(SUM(Q647:AA647)&gt;0,1,""))</f>
        <v/>
      </c>
      <c r="L647" s="20" t="str">
        <f aca="false">IF(N647="","",IF(_xlfn.IFNA(VLOOKUP(CONCATENATE(N647," ",1),Lotti!AS$7:AT$601,2,0),1)=1,"",1))</f>
        <v/>
      </c>
      <c r="N647" s="36" t="str">
        <f aca="false">TRIM(B647)</f>
        <v/>
      </c>
      <c r="O647" s="36"/>
      <c r="P647" s="36" t="str">
        <f aca="false">IF(K647="","",1)</f>
        <v/>
      </c>
      <c r="Q647" s="36" t="str">
        <f aca="false">IF(N647="","",_xlfn.IFNA(VLOOKUP(N647,Lotti!C$7:D$1000,2,0),1))</f>
        <v/>
      </c>
      <c r="S647" s="36" t="str">
        <f aca="false">IF(N647="","",IF(OR(AND(E647="",LEN(TRIM(D647))&lt;&gt;11,LEN(TRIM(D647))&lt;&gt;16),AND(D647="",E647=""),AND(D647&lt;&gt;"",E647&lt;&gt;"")),1,""))</f>
        <v/>
      </c>
      <c r="U647" s="36" t="str">
        <f aca="false">IF(N647="","",IF(C647="",1,""))</f>
        <v/>
      </c>
      <c r="V647" s="36" t="str">
        <f aca="false">IF(N647="","",_xlfn.IFNA(VLOOKUP(F647,TabelleFisse!$B$33:$C$34,2,0),1))</f>
        <v/>
      </c>
      <c r="W647" s="36" t="str">
        <f aca="false">IF(N647="","",_xlfn.IFNA(IF(VLOOKUP(CONCATENATE(N647," SI"),AC$10:AC$1203,1,0)=CONCATENATE(N647," SI"),"",1),1))</f>
        <v/>
      </c>
      <c r="Y647" s="36" t="str">
        <f aca="false">IF(OR(N647="",G647=""),"",_xlfn.IFNA(VLOOKUP(H647,TabelleFisse!$B$25:$C$29,2,0),1))</f>
        <v/>
      </c>
      <c r="Z647" s="36" t="str">
        <f aca="false">IF(AND(G647="",H647&lt;&gt;""),1,"")</f>
        <v/>
      </c>
      <c r="AA647" s="36" t="str">
        <f aca="false">IF(N647="","",IF(COUNTIF(AD$10:AD$1203,AD647)=1,1,""))</f>
        <v/>
      </c>
      <c r="AC647" s="37" t="str">
        <f aca="false">IF(N647="","",CONCATENATE(N647," ",F647))</f>
        <v/>
      </c>
      <c r="AD647" s="37" t="str">
        <f aca="false">IF(OR(N647="",CONCATENATE(G647,H647)=""),"",CONCATENATE(N647," ",G647))</f>
        <v/>
      </c>
      <c r="AE647" s="37" t="str">
        <f aca="false">IF(K647=1,CONCATENATE(N647," ",1),"")</f>
        <v/>
      </c>
    </row>
    <row r="648" customFormat="false" ht="32.25" hidden="false" customHeight="true" outlineLevel="0" collapsed="false">
      <c r="A648" s="21" t="str">
        <f aca="false">IF(J648="","",J648)</f>
        <v/>
      </c>
      <c r="B648" s="69"/>
      <c r="C648" s="44"/>
      <c r="D648" s="42"/>
      <c r="E648" s="42"/>
      <c r="F648" s="68"/>
      <c r="G648" s="42"/>
      <c r="H648" s="42"/>
      <c r="J648" s="20" t="str">
        <f aca="false">IF(AND(K648="",L648="",N648=""),"",IF(OR(K648=1,L648=1),"ERRORI / ANOMALIE","OK"))</f>
        <v/>
      </c>
      <c r="K648" s="20" t="str">
        <f aca="false">IF(N648="","",IF(SUM(Q648:AA648)&gt;0,1,""))</f>
        <v/>
      </c>
      <c r="L648" s="20" t="str">
        <f aca="false">IF(N648="","",IF(_xlfn.IFNA(VLOOKUP(CONCATENATE(N648," ",1),Lotti!AS$7:AT$601,2,0),1)=1,"",1))</f>
        <v/>
      </c>
      <c r="N648" s="36" t="str">
        <f aca="false">TRIM(B648)</f>
        <v/>
      </c>
      <c r="O648" s="36"/>
      <c r="P648" s="36" t="str">
        <f aca="false">IF(K648="","",1)</f>
        <v/>
      </c>
      <c r="Q648" s="36" t="str">
        <f aca="false">IF(N648="","",_xlfn.IFNA(VLOOKUP(N648,Lotti!C$7:D$1000,2,0),1))</f>
        <v/>
      </c>
      <c r="S648" s="36" t="str">
        <f aca="false">IF(N648="","",IF(OR(AND(E648="",LEN(TRIM(D648))&lt;&gt;11,LEN(TRIM(D648))&lt;&gt;16),AND(D648="",E648=""),AND(D648&lt;&gt;"",E648&lt;&gt;"")),1,""))</f>
        <v/>
      </c>
      <c r="U648" s="36" t="str">
        <f aca="false">IF(N648="","",IF(C648="",1,""))</f>
        <v/>
      </c>
      <c r="V648" s="36" t="str">
        <f aca="false">IF(N648="","",_xlfn.IFNA(VLOOKUP(F648,TabelleFisse!$B$33:$C$34,2,0),1))</f>
        <v/>
      </c>
      <c r="W648" s="36" t="str">
        <f aca="false">IF(N648="","",_xlfn.IFNA(IF(VLOOKUP(CONCATENATE(N648," SI"),AC$10:AC$1203,1,0)=CONCATENATE(N648," SI"),"",1),1))</f>
        <v/>
      </c>
      <c r="Y648" s="36" t="str">
        <f aca="false">IF(OR(N648="",G648=""),"",_xlfn.IFNA(VLOOKUP(H648,TabelleFisse!$B$25:$C$29,2,0),1))</f>
        <v/>
      </c>
      <c r="Z648" s="36" t="str">
        <f aca="false">IF(AND(G648="",H648&lt;&gt;""),1,"")</f>
        <v/>
      </c>
      <c r="AA648" s="36" t="str">
        <f aca="false">IF(N648="","",IF(COUNTIF(AD$10:AD$1203,AD648)=1,1,""))</f>
        <v/>
      </c>
      <c r="AC648" s="37" t="str">
        <f aca="false">IF(N648="","",CONCATENATE(N648," ",F648))</f>
        <v/>
      </c>
      <c r="AD648" s="37" t="str">
        <f aca="false">IF(OR(N648="",CONCATENATE(G648,H648)=""),"",CONCATENATE(N648," ",G648))</f>
        <v/>
      </c>
      <c r="AE648" s="37" t="str">
        <f aca="false">IF(K648=1,CONCATENATE(N648," ",1),"")</f>
        <v/>
      </c>
    </row>
    <row r="649" customFormat="false" ht="32.25" hidden="false" customHeight="true" outlineLevel="0" collapsed="false">
      <c r="A649" s="21" t="str">
        <f aca="false">IF(J649="","",J649)</f>
        <v/>
      </c>
      <c r="B649" s="69"/>
      <c r="C649" s="44"/>
      <c r="D649" s="42"/>
      <c r="E649" s="42"/>
      <c r="F649" s="68"/>
      <c r="G649" s="42"/>
      <c r="H649" s="42"/>
      <c r="J649" s="20" t="str">
        <f aca="false">IF(AND(K649="",L649="",N649=""),"",IF(OR(K649=1,L649=1),"ERRORI / ANOMALIE","OK"))</f>
        <v/>
      </c>
      <c r="K649" s="20" t="str">
        <f aca="false">IF(N649="","",IF(SUM(Q649:AA649)&gt;0,1,""))</f>
        <v/>
      </c>
      <c r="L649" s="20" t="str">
        <f aca="false">IF(N649="","",IF(_xlfn.IFNA(VLOOKUP(CONCATENATE(N649," ",1),Lotti!AS$7:AT$601,2,0),1)=1,"",1))</f>
        <v/>
      </c>
      <c r="N649" s="36" t="str">
        <f aca="false">TRIM(B649)</f>
        <v/>
      </c>
      <c r="O649" s="36"/>
      <c r="P649" s="36" t="str">
        <f aca="false">IF(K649="","",1)</f>
        <v/>
      </c>
      <c r="Q649" s="36" t="str">
        <f aca="false">IF(N649="","",_xlfn.IFNA(VLOOKUP(N649,Lotti!C$7:D$1000,2,0),1))</f>
        <v/>
      </c>
      <c r="S649" s="36" t="str">
        <f aca="false">IF(N649="","",IF(OR(AND(E649="",LEN(TRIM(D649))&lt;&gt;11,LEN(TRIM(D649))&lt;&gt;16),AND(D649="",E649=""),AND(D649&lt;&gt;"",E649&lt;&gt;"")),1,""))</f>
        <v/>
      </c>
      <c r="U649" s="36" t="str">
        <f aca="false">IF(N649="","",IF(C649="",1,""))</f>
        <v/>
      </c>
      <c r="V649" s="36" t="str">
        <f aca="false">IF(N649="","",_xlfn.IFNA(VLOOKUP(F649,TabelleFisse!$B$33:$C$34,2,0),1))</f>
        <v/>
      </c>
      <c r="W649" s="36" t="str">
        <f aca="false">IF(N649="","",_xlfn.IFNA(IF(VLOOKUP(CONCATENATE(N649," SI"),AC$10:AC$1203,1,0)=CONCATENATE(N649," SI"),"",1),1))</f>
        <v/>
      </c>
      <c r="Y649" s="36" t="str">
        <f aca="false">IF(OR(N649="",G649=""),"",_xlfn.IFNA(VLOOKUP(H649,TabelleFisse!$B$25:$C$29,2,0),1))</f>
        <v/>
      </c>
      <c r="Z649" s="36" t="str">
        <f aca="false">IF(AND(G649="",H649&lt;&gt;""),1,"")</f>
        <v/>
      </c>
      <c r="AA649" s="36" t="str">
        <f aca="false">IF(N649="","",IF(COUNTIF(AD$10:AD$1203,AD649)=1,1,""))</f>
        <v/>
      </c>
      <c r="AC649" s="37" t="str">
        <f aca="false">IF(N649="","",CONCATENATE(N649," ",F649))</f>
        <v/>
      </c>
      <c r="AD649" s="37" t="str">
        <f aca="false">IF(OR(N649="",CONCATENATE(G649,H649)=""),"",CONCATENATE(N649," ",G649))</f>
        <v/>
      </c>
      <c r="AE649" s="37" t="str">
        <f aca="false">IF(K649=1,CONCATENATE(N649," ",1),"")</f>
        <v/>
      </c>
    </row>
    <row r="650" customFormat="false" ht="32.25" hidden="false" customHeight="true" outlineLevel="0" collapsed="false">
      <c r="A650" s="21" t="str">
        <f aca="false">IF(J650="","",J650)</f>
        <v/>
      </c>
      <c r="B650" s="69"/>
      <c r="C650" s="44"/>
      <c r="D650" s="42"/>
      <c r="E650" s="42"/>
      <c r="F650" s="68"/>
      <c r="G650" s="42"/>
      <c r="H650" s="42"/>
      <c r="J650" s="20" t="str">
        <f aca="false">IF(AND(K650="",L650="",N650=""),"",IF(OR(K650=1,L650=1),"ERRORI / ANOMALIE","OK"))</f>
        <v/>
      </c>
      <c r="K650" s="20" t="str">
        <f aca="false">IF(N650="","",IF(SUM(Q650:AA650)&gt;0,1,""))</f>
        <v/>
      </c>
      <c r="L650" s="20" t="str">
        <f aca="false">IF(N650="","",IF(_xlfn.IFNA(VLOOKUP(CONCATENATE(N650," ",1),Lotti!AS$7:AT$601,2,0),1)=1,"",1))</f>
        <v/>
      </c>
      <c r="N650" s="36" t="str">
        <f aca="false">TRIM(B650)</f>
        <v/>
      </c>
      <c r="O650" s="36"/>
      <c r="P650" s="36" t="str">
        <f aca="false">IF(K650="","",1)</f>
        <v/>
      </c>
      <c r="Q650" s="36" t="str">
        <f aca="false">IF(N650="","",_xlfn.IFNA(VLOOKUP(N650,Lotti!C$7:D$1000,2,0),1))</f>
        <v/>
      </c>
      <c r="S650" s="36" t="str">
        <f aca="false">IF(N650="","",IF(OR(AND(E650="",LEN(TRIM(D650))&lt;&gt;11,LEN(TRIM(D650))&lt;&gt;16),AND(D650="",E650=""),AND(D650&lt;&gt;"",E650&lt;&gt;"")),1,""))</f>
        <v/>
      </c>
      <c r="U650" s="36" t="str">
        <f aca="false">IF(N650="","",IF(C650="",1,""))</f>
        <v/>
      </c>
      <c r="V650" s="36" t="str">
        <f aca="false">IF(N650="","",_xlfn.IFNA(VLOOKUP(F650,TabelleFisse!$B$33:$C$34,2,0),1))</f>
        <v/>
      </c>
      <c r="W650" s="36" t="str">
        <f aca="false">IF(N650="","",_xlfn.IFNA(IF(VLOOKUP(CONCATENATE(N650," SI"),AC$10:AC$1203,1,0)=CONCATENATE(N650," SI"),"",1),1))</f>
        <v/>
      </c>
      <c r="Y650" s="36" t="str">
        <f aca="false">IF(OR(N650="",G650=""),"",_xlfn.IFNA(VLOOKUP(H650,TabelleFisse!$B$25:$C$29,2,0),1))</f>
        <v/>
      </c>
      <c r="Z650" s="36" t="str">
        <f aca="false">IF(AND(G650="",H650&lt;&gt;""),1,"")</f>
        <v/>
      </c>
      <c r="AA650" s="36" t="str">
        <f aca="false">IF(N650="","",IF(COUNTIF(AD$10:AD$1203,AD650)=1,1,""))</f>
        <v/>
      </c>
      <c r="AC650" s="37" t="str">
        <f aca="false">IF(N650="","",CONCATENATE(N650," ",F650))</f>
        <v/>
      </c>
      <c r="AD650" s="37" t="str">
        <f aca="false">IF(OR(N650="",CONCATENATE(G650,H650)=""),"",CONCATENATE(N650," ",G650))</f>
        <v/>
      </c>
      <c r="AE650" s="37" t="str">
        <f aca="false">IF(K650=1,CONCATENATE(N650," ",1),"")</f>
        <v/>
      </c>
    </row>
    <row r="651" customFormat="false" ht="32.25" hidden="false" customHeight="true" outlineLevel="0" collapsed="false">
      <c r="A651" s="21" t="str">
        <f aca="false">IF(J651="","",J651)</f>
        <v/>
      </c>
      <c r="B651" s="69"/>
      <c r="C651" s="44"/>
      <c r="D651" s="42"/>
      <c r="E651" s="42"/>
      <c r="F651" s="68"/>
      <c r="G651" s="42"/>
      <c r="H651" s="42"/>
      <c r="J651" s="20" t="str">
        <f aca="false">IF(AND(K651="",L651="",N651=""),"",IF(OR(K651=1,L651=1),"ERRORI / ANOMALIE","OK"))</f>
        <v/>
      </c>
      <c r="K651" s="20" t="str">
        <f aca="false">IF(N651="","",IF(SUM(Q651:AA651)&gt;0,1,""))</f>
        <v/>
      </c>
      <c r="L651" s="20" t="str">
        <f aca="false">IF(N651="","",IF(_xlfn.IFNA(VLOOKUP(CONCATENATE(N651," ",1),Lotti!AS$7:AT$601,2,0),1)=1,"",1))</f>
        <v/>
      </c>
      <c r="N651" s="36" t="str">
        <f aca="false">TRIM(B651)</f>
        <v/>
      </c>
      <c r="O651" s="36"/>
      <c r="P651" s="36" t="str">
        <f aca="false">IF(K651="","",1)</f>
        <v/>
      </c>
      <c r="Q651" s="36" t="str">
        <f aca="false">IF(N651="","",_xlfn.IFNA(VLOOKUP(N651,Lotti!C$7:D$1000,2,0),1))</f>
        <v/>
      </c>
      <c r="S651" s="36" t="str">
        <f aca="false">IF(N651="","",IF(OR(AND(E651="",LEN(TRIM(D651))&lt;&gt;11,LEN(TRIM(D651))&lt;&gt;16),AND(D651="",E651=""),AND(D651&lt;&gt;"",E651&lt;&gt;"")),1,""))</f>
        <v/>
      </c>
      <c r="U651" s="36" t="str">
        <f aca="false">IF(N651="","",IF(C651="",1,""))</f>
        <v/>
      </c>
      <c r="V651" s="36" t="str">
        <f aca="false">IF(N651="","",_xlfn.IFNA(VLOOKUP(F651,TabelleFisse!$B$33:$C$34,2,0),1))</f>
        <v/>
      </c>
      <c r="W651" s="36" t="str">
        <f aca="false">IF(N651="","",_xlfn.IFNA(IF(VLOOKUP(CONCATENATE(N651," SI"),AC$10:AC$1203,1,0)=CONCATENATE(N651," SI"),"",1),1))</f>
        <v/>
      </c>
      <c r="Y651" s="36" t="str">
        <f aca="false">IF(OR(N651="",G651=""),"",_xlfn.IFNA(VLOOKUP(H651,TabelleFisse!$B$25:$C$29,2,0),1))</f>
        <v/>
      </c>
      <c r="Z651" s="36" t="str">
        <f aca="false">IF(AND(G651="",H651&lt;&gt;""),1,"")</f>
        <v/>
      </c>
      <c r="AA651" s="36" t="str">
        <f aca="false">IF(N651="","",IF(COUNTIF(AD$10:AD$1203,AD651)=1,1,""))</f>
        <v/>
      </c>
      <c r="AC651" s="37" t="str">
        <f aca="false">IF(N651="","",CONCATENATE(N651," ",F651))</f>
        <v/>
      </c>
      <c r="AD651" s="37" t="str">
        <f aca="false">IF(OR(N651="",CONCATENATE(G651,H651)=""),"",CONCATENATE(N651," ",G651))</f>
        <v/>
      </c>
      <c r="AE651" s="37" t="str">
        <f aca="false">IF(K651=1,CONCATENATE(N651," ",1),"")</f>
        <v/>
      </c>
    </row>
    <row r="652" customFormat="false" ht="32.25" hidden="false" customHeight="true" outlineLevel="0" collapsed="false">
      <c r="A652" s="21" t="str">
        <f aca="false">IF(J652="","",J652)</f>
        <v/>
      </c>
      <c r="B652" s="69"/>
      <c r="C652" s="44"/>
      <c r="D652" s="42"/>
      <c r="E652" s="42"/>
      <c r="F652" s="68"/>
      <c r="G652" s="42"/>
      <c r="H652" s="42"/>
      <c r="J652" s="20" t="str">
        <f aca="false">IF(AND(K652="",L652="",N652=""),"",IF(OR(K652=1,L652=1),"ERRORI / ANOMALIE","OK"))</f>
        <v/>
      </c>
      <c r="K652" s="20" t="str">
        <f aca="false">IF(N652="","",IF(SUM(Q652:AA652)&gt;0,1,""))</f>
        <v/>
      </c>
      <c r="L652" s="20" t="str">
        <f aca="false">IF(N652="","",IF(_xlfn.IFNA(VLOOKUP(CONCATENATE(N652," ",1),Lotti!AS$7:AT$601,2,0),1)=1,"",1))</f>
        <v/>
      </c>
      <c r="N652" s="36" t="str">
        <f aca="false">TRIM(B652)</f>
        <v/>
      </c>
      <c r="O652" s="36"/>
      <c r="P652" s="36" t="str">
        <f aca="false">IF(K652="","",1)</f>
        <v/>
      </c>
      <c r="Q652" s="36" t="str">
        <f aca="false">IF(N652="","",_xlfn.IFNA(VLOOKUP(N652,Lotti!C$7:D$1000,2,0),1))</f>
        <v/>
      </c>
      <c r="S652" s="36" t="str">
        <f aca="false">IF(N652="","",IF(OR(AND(E652="",LEN(TRIM(D652))&lt;&gt;11,LEN(TRIM(D652))&lt;&gt;16),AND(D652="",E652=""),AND(D652&lt;&gt;"",E652&lt;&gt;"")),1,""))</f>
        <v/>
      </c>
      <c r="U652" s="36" t="str">
        <f aca="false">IF(N652="","",IF(C652="",1,""))</f>
        <v/>
      </c>
      <c r="V652" s="36" t="str">
        <f aca="false">IF(N652="","",_xlfn.IFNA(VLOOKUP(F652,TabelleFisse!$B$33:$C$34,2,0),1))</f>
        <v/>
      </c>
      <c r="W652" s="36" t="str">
        <f aca="false">IF(N652="","",_xlfn.IFNA(IF(VLOOKUP(CONCATENATE(N652," SI"),AC$10:AC$1203,1,0)=CONCATENATE(N652," SI"),"",1),1))</f>
        <v/>
      </c>
      <c r="Y652" s="36" t="str">
        <f aca="false">IF(OR(N652="",G652=""),"",_xlfn.IFNA(VLOOKUP(H652,TabelleFisse!$B$25:$C$29,2,0),1))</f>
        <v/>
      </c>
      <c r="Z652" s="36" t="str">
        <f aca="false">IF(AND(G652="",H652&lt;&gt;""),1,"")</f>
        <v/>
      </c>
      <c r="AA652" s="36" t="str">
        <f aca="false">IF(N652="","",IF(COUNTIF(AD$10:AD$1203,AD652)=1,1,""))</f>
        <v/>
      </c>
      <c r="AC652" s="37" t="str">
        <f aca="false">IF(N652="","",CONCATENATE(N652," ",F652))</f>
        <v/>
      </c>
      <c r="AD652" s="37" t="str">
        <f aca="false">IF(OR(N652="",CONCATENATE(G652,H652)=""),"",CONCATENATE(N652," ",G652))</f>
        <v/>
      </c>
      <c r="AE652" s="37" t="str">
        <f aca="false">IF(K652=1,CONCATENATE(N652," ",1),"")</f>
        <v/>
      </c>
    </row>
    <row r="653" customFormat="false" ht="32.25" hidden="false" customHeight="true" outlineLevel="0" collapsed="false">
      <c r="A653" s="21" t="str">
        <f aca="false">IF(J653="","",J653)</f>
        <v/>
      </c>
      <c r="B653" s="69"/>
      <c r="C653" s="44"/>
      <c r="D653" s="42"/>
      <c r="E653" s="42"/>
      <c r="F653" s="68"/>
      <c r="G653" s="42"/>
      <c r="H653" s="42"/>
      <c r="J653" s="20" t="str">
        <f aca="false">IF(AND(K653="",L653="",N653=""),"",IF(OR(K653=1,L653=1),"ERRORI / ANOMALIE","OK"))</f>
        <v/>
      </c>
      <c r="K653" s="20" t="str">
        <f aca="false">IF(N653="","",IF(SUM(Q653:AA653)&gt;0,1,""))</f>
        <v/>
      </c>
      <c r="L653" s="20" t="str">
        <f aca="false">IF(N653="","",IF(_xlfn.IFNA(VLOOKUP(CONCATENATE(N653," ",1),Lotti!AS$7:AT$601,2,0),1)=1,"",1))</f>
        <v/>
      </c>
      <c r="N653" s="36" t="str">
        <f aca="false">TRIM(B653)</f>
        <v/>
      </c>
      <c r="O653" s="36"/>
      <c r="P653" s="36" t="str">
        <f aca="false">IF(K653="","",1)</f>
        <v/>
      </c>
      <c r="Q653" s="36" t="str">
        <f aca="false">IF(N653="","",_xlfn.IFNA(VLOOKUP(N653,Lotti!C$7:D$1000,2,0),1))</f>
        <v/>
      </c>
      <c r="S653" s="36" t="str">
        <f aca="false">IF(N653="","",IF(OR(AND(E653="",LEN(TRIM(D653))&lt;&gt;11,LEN(TRIM(D653))&lt;&gt;16),AND(D653="",E653=""),AND(D653&lt;&gt;"",E653&lt;&gt;"")),1,""))</f>
        <v/>
      </c>
      <c r="U653" s="36" t="str">
        <f aca="false">IF(N653="","",IF(C653="",1,""))</f>
        <v/>
      </c>
      <c r="V653" s="36" t="str">
        <f aca="false">IF(N653="","",_xlfn.IFNA(VLOOKUP(F653,TabelleFisse!$B$33:$C$34,2,0),1))</f>
        <v/>
      </c>
      <c r="W653" s="36" t="str">
        <f aca="false">IF(N653="","",_xlfn.IFNA(IF(VLOOKUP(CONCATENATE(N653," SI"),AC$10:AC$1203,1,0)=CONCATENATE(N653," SI"),"",1),1))</f>
        <v/>
      </c>
      <c r="Y653" s="36" t="str">
        <f aca="false">IF(OR(N653="",G653=""),"",_xlfn.IFNA(VLOOKUP(H653,TabelleFisse!$B$25:$C$29,2,0),1))</f>
        <v/>
      </c>
      <c r="Z653" s="36" t="str">
        <f aca="false">IF(AND(G653="",H653&lt;&gt;""),1,"")</f>
        <v/>
      </c>
      <c r="AA653" s="36" t="str">
        <f aca="false">IF(N653="","",IF(COUNTIF(AD$10:AD$1203,AD653)=1,1,""))</f>
        <v/>
      </c>
      <c r="AC653" s="37" t="str">
        <f aca="false">IF(N653="","",CONCATENATE(N653," ",F653))</f>
        <v/>
      </c>
      <c r="AD653" s="37" t="str">
        <f aca="false">IF(OR(N653="",CONCATENATE(G653,H653)=""),"",CONCATENATE(N653," ",G653))</f>
        <v/>
      </c>
      <c r="AE653" s="37" t="str">
        <f aca="false">IF(K653=1,CONCATENATE(N653," ",1),"")</f>
        <v/>
      </c>
    </row>
    <row r="654" customFormat="false" ht="32.25" hidden="false" customHeight="true" outlineLevel="0" collapsed="false">
      <c r="A654" s="21" t="str">
        <f aca="false">IF(J654="","",J654)</f>
        <v/>
      </c>
      <c r="B654" s="69"/>
      <c r="C654" s="44"/>
      <c r="D654" s="42"/>
      <c r="E654" s="42"/>
      <c r="F654" s="68"/>
      <c r="G654" s="42"/>
      <c r="H654" s="42"/>
      <c r="J654" s="20" t="str">
        <f aca="false">IF(AND(K654="",L654="",N654=""),"",IF(OR(K654=1,L654=1),"ERRORI / ANOMALIE","OK"))</f>
        <v/>
      </c>
      <c r="K654" s="20" t="str">
        <f aca="false">IF(N654="","",IF(SUM(Q654:AA654)&gt;0,1,""))</f>
        <v/>
      </c>
      <c r="L654" s="20" t="str">
        <f aca="false">IF(N654="","",IF(_xlfn.IFNA(VLOOKUP(CONCATENATE(N654," ",1),Lotti!AS$7:AT$601,2,0),1)=1,"",1))</f>
        <v/>
      </c>
      <c r="N654" s="36" t="str">
        <f aca="false">TRIM(B654)</f>
        <v/>
      </c>
      <c r="O654" s="36"/>
      <c r="P654" s="36" t="str">
        <f aca="false">IF(K654="","",1)</f>
        <v/>
      </c>
      <c r="Q654" s="36" t="str">
        <f aca="false">IF(N654="","",_xlfn.IFNA(VLOOKUP(N654,Lotti!C$7:D$1000,2,0),1))</f>
        <v/>
      </c>
      <c r="S654" s="36" t="str">
        <f aca="false">IF(N654="","",IF(OR(AND(E654="",LEN(TRIM(D654))&lt;&gt;11,LEN(TRIM(D654))&lt;&gt;16),AND(D654="",E654=""),AND(D654&lt;&gt;"",E654&lt;&gt;"")),1,""))</f>
        <v/>
      </c>
      <c r="U654" s="36" t="str">
        <f aca="false">IF(N654="","",IF(C654="",1,""))</f>
        <v/>
      </c>
      <c r="V654" s="36" t="str">
        <f aca="false">IF(N654="","",_xlfn.IFNA(VLOOKUP(F654,TabelleFisse!$B$33:$C$34,2,0),1))</f>
        <v/>
      </c>
      <c r="W654" s="36" t="str">
        <f aca="false">IF(N654="","",_xlfn.IFNA(IF(VLOOKUP(CONCATENATE(N654," SI"),AC$10:AC$1203,1,0)=CONCATENATE(N654," SI"),"",1),1))</f>
        <v/>
      </c>
      <c r="Y654" s="36" t="str">
        <f aca="false">IF(OR(N654="",G654=""),"",_xlfn.IFNA(VLOOKUP(H654,TabelleFisse!$B$25:$C$29,2,0),1))</f>
        <v/>
      </c>
      <c r="Z654" s="36" t="str">
        <f aca="false">IF(AND(G654="",H654&lt;&gt;""),1,"")</f>
        <v/>
      </c>
      <c r="AA654" s="36" t="str">
        <f aca="false">IF(N654="","",IF(COUNTIF(AD$10:AD$1203,AD654)=1,1,""))</f>
        <v/>
      </c>
      <c r="AC654" s="37" t="str">
        <f aca="false">IF(N654="","",CONCATENATE(N654," ",F654))</f>
        <v/>
      </c>
      <c r="AD654" s="37" t="str">
        <f aca="false">IF(OR(N654="",CONCATENATE(G654,H654)=""),"",CONCATENATE(N654," ",G654))</f>
        <v/>
      </c>
      <c r="AE654" s="37" t="str">
        <f aca="false">IF(K654=1,CONCATENATE(N654," ",1),"")</f>
        <v/>
      </c>
    </row>
    <row r="655" customFormat="false" ht="32.25" hidden="false" customHeight="true" outlineLevel="0" collapsed="false">
      <c r="A655" s="21" t="str">
        <f aca="false">IF(J655="","",J655)</f>
        <v/>
      </c>
      <c r="B655" s="69"/>
      <c r="C655" s="44"/>
      <c r="D655" s="42"/>
      <c r="E655" s="42"/>
      <c r="F655" s="68"/>
      <c r="G655" s="42"/>
      <c r="H655" s="42"/>
      <c r="J655" s="20" t="str">
        <f aca="false">IF(AND(K655="",L655="",N655=""),"",IF(OR(K655=1,L655=1),"ERRORI / ANOMALIE","OK"))</f>
        <v/>
      </c>
      <c r="K655" s="20" t="str">
        <f aca="false">IF(N655="","",IF(SUM(Q655:AA655)&gt;0,1,""))</f>
        <v/>
      </c>
      <c r="L655" s="20" t="str">
        <f aca="false">IF(N655="","",IF(_xlfn.IFNA(VLOOKUP(CONCATENATE(N655," ",1),Lotti!AS$7:AT$601,2,0),1)=1,"",1))</f>
        <v/>
      </c>
      <c r="N655" s="36" t="str">
        <f aca="false">TRIM(B655)</f>
        <v/>
      </c>
      <c r="O655" s="36"/>
      <c r="P655" s="36" t="str">
        <f aca="false">IF(K655="","",1)</f>
        <v/>
      </c>
      <c r="Q655" s="36" t="str">
        <f aca="false">IF(N655="","",_xlfn.IFNA(VLOOKUP(N655,Lotti!C$7:D$1000,2,0),1))</f>
        <v/>
      </c>
      <c r="S655" s="36" t="str">
        <f aca="false">IF(N655="","",IF(OR(AND(E655="",LEN(TRIM(D655))&lt;&gt;11,LEN(TRIM(D655))&lt;&gt;16),AND(D655="",E655=""),AND(D655&lt;&gt;"",E655&lt;&gt;"")),1,""))</f>
        <v/>
      </c>
      <c r="U655" s="36" t="str">
        <f aca="false">IF(N655="","",IF(C655="",1,""))</f>
        <v/>
      </c>
      <c r="V655" s="36" t="str">
        <f aca="false">IF(N655="","",_xlfn.IFNA(VLOOKUP(F655,TabelleFisse!$B$33:$C$34,2,0),1))</f>
        <v/>
      </c>
      <c r="W655" s="36" t="str">
        <f aca="false">IF(N655="","",_xlfn.IFNA(IF(VLOOKUP(CONCATENATE(N655," SI"),AC$10:AC$1203,1,0)=CONCATENATE(N655," SI"),"",1),1))</f>
        <v/>
      </c>
      <c r="Y655" s="36" t="str">
        <f aca="false">IF(OR(N655="",G655=""),"",_xlfn.IFNA(VLOOKUP(H655,TabelleFisse!$B$25:$C$29,2,0),1))</f>
        <v/>
      </c>
      <c r="Z655" s="36" t="str">
        <f aca="false">IF(AND(G655="",H655&lt;&gt;""),1,"")</f>
        <v/>
      </c>
      <c r="AA655" s="36" t="str">
        <f aca="false">IF(N655="","",IF(COUNTIF(AD$10:AD$1203,AD655)=1,1,""))</f>
        <v/>
      </c>
      <c r="AC655" s="37" t="str">
        <f aca="false">IF(N655="","",CONCATENATE(N655," ",F655))</f>
        <v/>
      </c>
      <c r="AD655" s="37" t="str">
        <f aca="false">IF(OR(N655="",CONCATENATE(G655,H655)=""),"",CONCATENATE(N655," ",G655))</f>
        <v/>
      </c>
      <c r="AE655" s="37" t="str">
        <f aca="false">IF(K655=1,CONCATENATE(N655," ",1),"")</f>
        <v/>
      </c>
    </row>
    <row r="656" customFormat="false" ht="32.25" hidden="false" customHeight="true" outlineLevel="0" collapsed="false">
      <c r="A656" s="21" t="str">
        <f aca="false">IF(J656="","",J656)</f>
        <v/>
      </c>
      <c r="B656" s="69"/>
      <c r="C656" s="44"/>
      <c r="D656" s="42"/>
      <c r="E656" s="42"/>
      <c r="F656" s="68"/>
      <c r="G656" s="42"/>
      <c r="H656" s="42"/>
      <c r="J656" s="20" t="str">
        <f aca="false">IF(AND(K656="",L656="",N656=""),"",IF(OR(K656=1,L656=1),"ERRORI / ANOMALIE","OK"))</f>
        <v/>
      </c>
      <c r="K656" s="20" t="str">
        <f aca="false">IF(N656="","",IF(SUM(Q656:AA656)&gt;0,1,""))</f>
        <v/>
      </c>
      <c r="L656" s="20" t="str">
        <f aca="false">IF(N656="","",IF(_xlfn.IFNA(VLOOKUP(CONCATENATE(N656," ",1),Lotti!AS$7:AT$601,2,0),1)=1,"",1))</f>
        <v/>
      </c>
      <c r="N656" s="36" t="str">
        <f aca="false">TRIM(B656)</f>
        <v/>
      </c>
      <c r="O656" s="36"/>
      <c r="P656" s="36" t="str">
        <f aca="false">IF(K656="","",1)</f>
        <v/>
      </c>
      <c r="Q656" s="36" t="str">
        <f aca="false">IF(N656="","",_xlfn.IFNA(VLOOKUP(N656,Lotti!C$7:D$1000,2,0),1))</f>
        <v/>
      </c>
      <c r="S656" s="36" t="str">
        <f aca="false">IF(N656="","",IF(OR(AND(E656="",LEN(TRIM(D656))&lt;&gt;11,LEN(TRIM(D656))&lt;&gt;16),AND(D656="",E656=""),AND(D656&lt;&gt;"",E656&lt;&gt;"")),1,""))</f>
        <v/>
      </c>
      <c r="U656" s="36" t="str">
        <f aca="false">IF(N656="","",IF(C656="",1,""))</f>
        <v/>
      </c>
      <c r="V656" s="36" t="str">
        <f aca="false">IF(N656="","",_xlfn.IFNA(VLOOKUP(F656,TabelleFisse!$B$33:$C$34,2,0),1))</f>
        <v/>
      </c>
      <c r="W656" s="36" t="str">
        <f aca="false">IF(N656="","",_xlfn.IFNA(IF(VLOOKUP(CONCATENATE(N656," SI"),AC$10:AC$1203,1,0)=CONCATENATE(N656," SI"),"",1),1))</f>
        <v/>
      </c>
      <c r="Y656" s="36" t="str">
        <f aca="false">IF(OR(N656="",G656=""),"",_xlfn.IFNA(VLOOKUP(H656,TabelleFisse!$B$25:$C$29,2,0),1))</f>
        <v/>
      </c>
      <c r="Z656" s="36" t="str">
        <f aca="false">IF(AND(G656="",H656&lt;&gt;""),1,"")</f>
        <v/>
      </c>
      <c r="AA656" s="36" t="str">
        <f aca="false">IF(N656="","",IF(COUNTIF(AD$10:AD$1203,AD656)=1,1,""))</f>
        <v/>
      </c>
      <c r="AC656" s="37" t="str">
        <f aca="false">IF(N656="","",CONCATENATE(N656," ",F656))</f>
        <v/>
      </c>
      <c r="AD656" s="37" t="str">
        <f aca="false">IF(OR(N656="",CONCATENATE(G656,H656)=""),"",CONCATENATE(N656," ",G656))</f>
        <v/>
      </c>
      <c r="AE656" s="37" t="str">
        <f aca="false">IF(K656=1,CONCATENATE(N656," ",1),"")</f>
        <v/>
      </c>
    </row>
    <row r="657" customFormat="false" ht="32.25" hidden="false" customHeight="true" outlineLevel="0" collapsed="false">
      <c r="A657" s="21" t="str">
        <f aca="false">IF(J657="","",J657)</f>
        <v/>
      </c>
      <c r="B657" s="69"/>
      <c r="C657" s="44"/>
      <c r="D657" s="42"/>
      <c r="E657" s="42"/>
      <c r="F657" s="68"/>
      <c r="G657" s="42"/>
      <c r="H657" s="42"/>
      <c r="J657" s="20" t="str">
        <f aca="false">IF(AND(K657="",L657="",N657=""),"",IF(OR(K657=1,L657=1),"ERRORI / ANOMALIE","OK"))</f>
        <v/>
      </c>
      <c r="K657" s="20" t="str">
        <f aca="false">IF(N657="","",IF(SUM(Q657:AA657)&gt;0,1,""))</f>
        <v/>
      </c>
      <c r="L657" s="20" t="str">
        <f aca="false">IF(N657="","",IF(_xlfn.IFNA(VLOOKUP(CONCATENATE(N657," ",1),Lotti!AS$7:AT$601,2,0),1)=1,"",1))</f>
        <v/>
      </c>
      <c r="N657" s="36" t="str">
        <f aca="false">TRIM(B657)</f>
        <v/>
      </c>
      <c r="O657" s="36"/>
      <c r="P657" s="36" t="str">
        <f aca="false">IF(K657="","",1)</f>
        <v/>
      </c>
      <c r="Q657" s="36" t="str">
        <f aca="false">IF(N657="","",_xlfn.IFNA(VLOOKUP(N657,Lotti!C$7:D$1000,2,0),1))</f>
        <v/>
      </c>
      <c r="S657" s="36" t="str">
        <f aca="false">IF(N657="","",IF(OR(AND(E657="",LEN(TRIM(D657))&lt;&gt;11,LEN(TRIM(D657))&lt;&gt;16),AND(D657="",E657=""),AND(D657&lt;&gt;"",E657&lt;&gt;"")),1,""))</f>
        <v/>
      </c>
      <c r="U657" s="36" t="str">
        <f aca="false">IF(N657="","",IF(C657="",1,""))</f>
        <v/>
      </c>
      <c r="V657" s="36" t="str">
        <f aca="false">IF(N657="","",_xlfn.IFNA(VLOOKUP(F657,TabelleFisse!$B$33:$C$34,2,0),1))</f>
        <v/>
      </c>
      <c r="W657" s="36" t="str">
        <f aca="false">IF(N657="","",_xlfn.IFNA(IF(VLOOKUP(CONCATENATE(N657," SI"),AC$10:AC$1203,1,0)=CONCATENATE(N657," SI"),"",1),1))</f>
        <v/>
      </c>
      <c r="Y657" s="36" t="str">
        <f aca="false">IF(OR(N657="",G657=""),"",_xlfn.IFNA(VLOOKUP(H657,TabelleFisse!$B$25:$C$29,2,0),1))</f>
        <v/>
      </c>
      <c r="Z657" s="36" t="str">
        <f aca="false">IF(AND(G657="",H657&lt;&gt;""),1,"")</f>
        <v/>
      </c>
      <c r="AA657" s="36" t="str">
        <f aca="false">IF(N657="","",IF(COUNTIF(AD$10:AD$1203,AD657)=1,1,""))</f>
        <v/>
      </c>
      <c r="AC657" s="37" t="str">
        <f aca="false">IF(N657="","",CONCATENATE(N657," ",F657))</f>
        <v/>
      </c>
      <c r="AD657" s="37" t="str">
        <f aca="false">IF(OR(N657="",CONCATENATE(G657,H657)=""),"",CONCATENATE(N657," ",G657))</f>
        <v/>
      </c>
      <c r="AE657" s="37" t="str">
        <f aca="false">IF(K657=1,CONCATENATE(N657," ",1),"")</f>
        <v/>
      </c>
    </row>
    <row r="658" customFormat="false" ht="32.25" hidden="false" customHeight="true" outlineLevel="0" collapsed="false">
      <c r="A658" s="21" t="str">
        <f aca="false">IF(J658="","",J658)</f>
        <v/>
      </c>
      <c r="B658" s="69"/>
      <c r="C658" s="44"/>
      <c r="D658" s="42"/>
      <c r="E658" s="42"/>
      <c r="F658" s="68"/>
      <c r="G658" s="42"/>
      <c r="H658" s="42"/>
      <c r="J658" s="20" t="str">
        <f aca="false">IF(AND(K658="",L658="",N658=""),"",IF(OR(K658=1,L658=1),"ERRORI / ANOMALIE","OK"))</f>
        <v/>
      </c>
      <c r="K658" s="20" t="str">
        <f aca="false">IF(N658="","",IF(SUM(Q658:AA658)&gt;0,1,""))</f>
        <v/>
      </c>
      <c r="L658" s="20" t="str">
        <f aca="false">IF(N658="","",IF(_xlfn.IFNA(VLOOKUP(CONCATENATE(N658," ",1),Lotti!AS$7:AT$601,2,0),1)=1,"",1))</f>
        <v/>
      </c>
      <c r="N658" s="36" t="str">
        <f aca="false">TRIM(B658)</f>
        <v/>
      </c>
      <c r="O658" s="36"/>
      <c r="P658" s="36" t="str">
        <f aca="false">IF(K658="","",1)</f>
        <v/>
      </c>
      <c r="Q658" s="36" t="str">
        <f aca="false">IF(N658="","",_xlfn.IFNA(VLOOKUP(N658,Lotti!C$7:D$1000,2,0),1))</f>
        <v/>
      </c>
      <c r="S658" s="36" t="str">
        <f aca="false">IF(N658="","",IF(OR(AND(E658="",LEN(TRIM(D658))&lt;&gt;11,LEN(TRIM(D658))&lt;&gt;16),AND(D658="",E658=""),AND(D658&lt;&gt;"",E658&lt;&gt;"")),1,""))</f>
        <v/>
      </c>
      <c r="U658" s="36" t="str">
        <f aca="false">IF(N658="","",IF(C658="",1,""))</f>
        <v/>
      </c>
      <c r="V658" s="36" t="str">
        <f aca="false">IF(N658="","",_xlfn.IFNA(VLOOKUP(F658,TabelleFisse!$B$33:$C$34,2,0),1))</f>
        <v/>
      </c>
      <c r="W658" s="36" t="str">
        <f aca="false">IF(N658="","",_xlfn.IFNA(IF(VLOOKUP(CONCATENATE(N658," SI"),AC$10:AC$1203,1,0)=CONCATENATE(N658," SI"),"",1),1))</f>
        <v/>
      </c>
      <c r="Y658" s="36" t="str">
        <f aca="false">IF(OR(N658="",G658=""),"",_xlfn.IFNA(VLOOKUP(H658,TabelleFisse!$B$25:$C$29,2,0),1))</f>
        <v/>
      </c>
      <c r="Z658" s="36" t="str">
        <f aca="false">IF(AND(G658="",H658&lt;&gt;""),1,"")</f>
        <v/>
      </c>
      <c r="AA658" s="36" t="str">
        <f aca="false">IF(N658="","",IF(COUNTIF(AD$10:AD$1203,AD658)=1,1,""))</f>
        <v/>
      </c>
      <c r="AC658" s="37" t="str">
        <f aca="false">IF(N658="","",CONCATENATE(N658," ",F658))</f>
        <v/>
      </c>
      <c r="AD658" s="37" t="str">
        <f aca="false">IF(OR(N658="",CONCATENATE(G658,H658)=""),"",CONCATENATE(N658," ",G658))</f>
        <v/>
      </c>
      <c r="AE658" s="37" t="str">
        <f aca="false">IF(K658=1,CONCATENATE(N658," ",1),"")</f>
        <v/>
      </c>
    </row>
    <row r="659" customFormat="false" ht="32.25" hidden="false" customHeight="true" outlineLevel="0" collapsed="false">
      <c r="A659" s="21" t="str">
        <f aca="false">IF(J659="","",J659)</f>
        <v/>
      </c>
      <c r="B659" s="69"/>
      <c r="C659" s="44"/>
      <c r="D659" s="42"/>
      <c r="E659" s="42"/>
      <c r="F659" s="68"/>
      <c r="G659" s="42"/>
      <c r="H659" s="42"/>
      <c r="J659" s="20" t="str">
        <f aca="false">IF(AND(K659="",L659="",N659=""),"",IF(OR(K659=1,L659=1),"ERRORI / ANOMALIE","OK"))</f>
        <v/>
      </c>
      <c r="K659" s="20" t="str">
        <f aca="false">IF(N659="","",IF(SUM(Q659:AA659)&gt;0,1,""))</f>
        <v/>
      </c>
      <c r="L659" s="20" t="str">
        <f aca="false">IF(N659="","",IF(_xlfn.IFNA(VLOOKUP(CONCATENATE(N659," ",1),Lotti!AS$7:AT$601,2,0),1)=1,"",1))</f>
        <v/>
      </c>
      <c r="N659" s="36" t="str">
        <f aca="false">TRIM(B659)</f>
        <v/>
      </c>
      <c r="O659" s="36"/>
      <c r="P659" s="36" t="str">
        <f aca="false">IF(K659="","",1)</f>
        <v/>
      </c>
      <c r="Q659" s="36" t="str">
        <f aca="false">IF(N659="","",_xlfn.IFNA(VLOOKUP(N659,Lotti!C$7:D$1000,2,0),1))</f>
        <v/>
      </c>
      <c r="S659" s="36" t="str">
        <f aca="false">IF(N659="","",IF(OR(AND(E659="",LEN(TRIM(D659))&lt;&gt;11,LEN(TRIM(D659))&lt;&gt;16),AND(D659="",E659=""),AND(D659&lt;&gt;"",E659&lt;&gt;"")),1,""))</f>
        <v/>
      </c>
      <c r="U659" s="36" t="str">
        <f aca="false">IF(N659="","",IF(C659="",1,""))</f>
        <v/>
      </c>
      <c r="V659" s="36" t="str">
        <f aca="false">IF(N659="","",_xlfn.IFNA(VLOOKUP(F659,TabelleFisse!$B$33:$C$34,2,0),1))</f>
        <v/>
      </c>
      <c r="W659" s="36" t="str">
        <f aca="false">IF(N659="","",_xlfn.IFNA(IF(VLOOKUP(CONCATENATE(N659," SI"),AC$10:AC$1203,1,0)=CONCATENATE(N659," SI"),"",1),1))</f>
        <v/>
      </c>
      <c r="Y659" s="36" t="str">
        <f aca="false">IF(OR(N659="",G659=""),"",_xlfn.IFNA(VLOOKUP(H659,TabelleFisse!$B$25:$C$29,2,0),1))</f>
        <v/>
      </c>
      <c r="Z659" s="36" t="str">
        <f aca="false">IF(AND(G659="",H659&lt;&gt;""),1,"")</f>
        <v/>
      </c>
      <c r="AA659" s="36" t="str">
        <f aca="false">IF(N659="","",IF(COUNTIF(AD$10:AD$1203,AD659)=1,1,""))</f>
        <v/>
      </c>
      <c r="AC659" s="37" t="str">
        <f aca="false">IF(N659="","",CONCATENATE(N659," ",F659))</f>
        <v/>
      </c>
      <c r="AD659" s="37" t="str">
        <f aca="false">IF(OR(N659="",CONCATENATE(G659,H659)=""),"",CONCATENATE(N659," ",G659))</f>
        <v/>
      </c>
      <c r="AE659" s="37" t="str">
        <f aca="false">IF(K659=1,CONCATENATE(N659," ",1),"")</f>
        <v/>
      </c>
    </row>
    <row r="660" customFormat="false" ht="32.25" hidden="false" customHeight="true" outlineLevel="0" collapsed="false">
      <c r="A660" s="21" t="str">
        <f aca="false">IF(J660="","",J660)</f>
        <v/>
      </c>
      <c r="B660" s="69"/>
      <c r="C660" s="44"/>
      <c r="D660" s="42"/>
      <c r="E660" s="42"/>
      <c r="F660" s="68"/>
      <c r="G660" s="42"/>
      <c r="H660" s="42"/>
      <c r="J660" s="20" t="str">
        <f aca="false">IF(AND(K660="",L660="",N660=""),"",IF(OR(K660=1,L660=1),"ERRORI / ANOMALIE","OK"))</f>
        <v/>
      </c>
      <c r="K660" s="20" t="str">
        <f aca="false">IF(N660="","",IF(SUM(Q660:AA660)&gt;0,1,""))</f>
        <v/>
      </c>
      <c r="L660" s="20" t="str">
        <f aca="false">IF(N660="","",IF(_xlfn.IFNA(VLOOKUP(CONCATENATE(N660," ",1),Lotti!AS$7:AT$601,2,0),1)=1,"",1))</f>
        <v/>
      </c>
      <c r="N660" s="36" t="str">
        <f aca="false">TRIM(B660)</f>
        <v/>
      </c>
      <c r="O660" s="36"/>
      <c r="P660" s="36" t="str">
        <f aca="false">IF(K660="","",1)</f>
        <v/>
      </c>
      <c r="Q660" s="36" t="str">
        <f aca="false">IF(N660="","",_xlfn.IFNA(VLOOKUP(N660,Lotti!C$7:D$1000,2,0),1))</f>
        <v/>
      </c>
      <c r="S660" s="36" t="str">
        <f aca="false">IF(N660="","",IF(OR(AND(E660="",LEN(TRIM(D660))&lt;&gt;11,LEN(TRIM(D660))&lt;&gt;16),AND(D660="",E660=""),AND(D660&lt;&gt;"",E660&lt;&gt;"")),1,""))</f>
        <v/>
      </c>
      <c r="U660" s="36" t="str">
        <f aca="false">IF(N660="","",IF(C660="",1,""))</f>
        <v/>
      </c>
      <c r="V660" s="36" t="str">
        <f aca="false">IF(N660="","",_xlfn.IFNA(VLOOKUP(F660,TabelleFisse!$B$33:$C$34,2,0),1))</f>
        <v/>
      </c>
      <c r="W660" s="36" t="str">
        <f aca="false">IF(N660="","",_xlfn.IFNA(IF(VLOOKUP(CONCATENATE(N660," SI"),AC$10:AC$1203,1,0)=CONCATENATE(N660," SI"),"",1),1))</f>
        <v/>
      </c>
      <c r="Y660" s="36" t="str">
        <f aca="false">IF(OR(N660="",G660=""),"",_xlfn.IFNA(VLOOKUP(H660,TabelleFisse!$B$25:$C$29,2,0),1))</f>
        <v/>
      </c>
      <c r="Z660" s="36" t="str">
        <f aca="false">IF(AND(G660="",H660&lt;&gt;""),1,"")</f>
        <v/>
      </c>
      <c r="AA660" s="36" t="str">
        <f aca="false">IF(N660="","",IF(COUNTIF(AD$10:AD$1203,AD660)=1,1,""))</f>
        <v/>
      </c>
      <c r="AC660" s="37" t="str">
        <f aca="false">IF(N660="","",CONCATENATE(N660," ",F660))</f>
        <v/>
      </c>
      <c r="AD660" s="37" t="str">
        <f aca="false">IF(OR(N660="",CONCATENATE(G660,H660)=""),"",CONCATENATE(N660," ",G660))</f>
        <v/>
      </c>
      <c r="AE660" s="37" t="str">
        <f aca="false">IF(K660=1,CONCATENATE(N660," ",1),"")</f>
        <v/>
      </c>
    </row>
    <row r="661" customFormat="false" ht="32.25" hidden="false" customHeight="true" outlineLevel="0" collapsed="false">
      <c r="A661" s="21" t="str">
        <f aca="false">IF(J661="","",J661)</f>
        <v/>
      </c>
      <c r="B661" s="69"/>
      <c r="C661" s="44"/>
      <c r="D661" s="42"/>
      <c r="E661" s="42"/>
      <c r="F661" s="68"/>
      <c r="G661" s="42"/>
      <c r="H661" s="42"/>
      <c r="J661" s="20" t="str">
        <f aca="false">IF(AND(K661="",L661="",N661=""),"",IF(OR(K661=1,L661=1),"ERRORI / ANOMALIE","OK"))</f>
        <v/>
      </c>
      <c r="K661" s="20" t="str">
        <f aca="false">IF(N661="","",IF(SUM(Q661:AA661)&gt;0,1,""))</f>
        <v/>
      </c>
      <c r="L661" s="20" t="str">
        <f aca="false">IF(N661="","",IF(_xlfn.IFNA(VLOOKUP(CONCATENATE(N661," ",1),Lotti!AS$7:AT$601,2,0),1)=1,"",1))</f>
        <v/>
      </c>
      <c r="N661" s="36" t="str">
        <f aca="false">TRIM(B661)</f>
        <v/>
      </c>
      <c r="O661" s="36"/>
      <c r="P661" s="36" t="str">
        <f aca="false">IF(K661="","",1)</f>
        <v/>
      </c>
      <c r="Q661" s="36" t="str">
        <f aca="false">IF(N661="","",_xlfn.IFNA(VLOOKUP(N661,Lotti!C$7:D$1000,2,0),1))</f>
        <v/>
      </c>
      <c r="S661" s="36" t="str">
        <f aca="false">IF(N661="","",IF(OR(AND(E661="",LEN(TRIM(D661))&lt;&gt;11,LEN(TRIM(D661))&lt;&gt;16),AND(D661="",E661=""),AND(D661&lt;&gt;"",E661&lt;&gt;"")),1,""))</f>
        <v/>
      </c>
      <c r="U661" s="36" t="str">
        <f aca="false">IF(N661="","",IF(C661="",1,""))</f>
        <v/>
      </c>
      <c r="V661" s="36" t="str">
        <f aca="false">IF(N661="","",_xlfn.IFNA(VLOOKUP(F661,TabelleFisse!$B$33:$C$34,2,0),1))</f>
        <v/>
      </c>
      <c r="W661" s="36" t="str">
        <f aca="false">IF(N661="","",_xlfn.IFNA(IF(VLOOKUP(CONCATENATE(N661," SI"),AC$10:AC$1203,1,0)=CONCATENATE(N661," SI"),"",1),1))</f>
        <v/>
      </c>
      <c r="Y661" s="36" t="str">
        <f aca="false">IF(OR(N661="",G661=""),"",_xlfn.IFNA(VLOOKUP(H661,TabelleFisse!$B$25:$C$29,2,0),1))</f>
        <v/>
      </c>
      <c r="Z661" s="36" t="str">
        <f aca="false">IF(AND(G661="",H661&lt;&gt;""),1,"")</f>
        <v/>
      </c>
      <c r="AA661" s="36" t="str">
        <f aca="false">IF(N661="","",IF(COUNTIF(AD$10:AD$1203,AD661)=1,1,""))</f>
        <v/>
      </c>
      <c r="AC661" s="37" t="str">
        <f aca="false">IF(N661="","",CONCATENATE(N661," ",F661))</f>
        <v/>
      </c>
      <c r="AD661" s="37" t="str">
        <f aca="false">IF(OR(N661="",CONCATENATE(G661,H661)=""),"",CONCATENATE(N661," ",G661))</f>
        <v/>
      </c>
      <c r="AE661" s="37" t="str">
        <f aca="false">IF(K661=1,CONCATENATE(N661," ",1),"")</f>
        <v/>
      </c>
    </row>
    <row r="662" customFormat="false" ht="32.25" hidden="false" customHeight="true" outlineLevel="0" collapsed="false">
      <c r="A662" s="21" t="str">
        <f aca="false">IF(J662="","",J662)</f>
        <v/>
      </c>
      <c r="B662" s="69"/>
      <c r="C662" s="44"/>
      <c r="D662" s="42"/>
      <c r="E662" s="42"/>
      <c r="F662" s="68"/>
      <c r="G662" s="42"/>
      <c r="H662" s="42"/>
      <c r="J662" s="20" t="str">
        <f aca="false">IF(AND(K662="",L662="",N662=""),"",IF(OR(K662=1,L662=1),"ERRORI / ANOMALIE","OK"))</f>
        <v/>
      </c>
      <c r="K662" s="20" t="str">
        <f aca="false">IF(N662="","",IF(SUM(Q662:AA662)&gt;0,1,""))</f>
        <v/>
      </c>
      <c r="L662" s="20" t="str">
        <f aca="false">IF(N662="","",IF(_xlfn.IFNA(VLOOKUP(CONCATENATE(N662," ",1),Lotti!AS$7:AT$601,2,0),1)=1,"",1))</f>
        <v/>
      </c>
      <c r="N662" s="36" t="str">
        <f aca="false">TRIM(B662)</f>
        <v/>
      </c>
      <c r="O662" s="36"/>
      <c r="P662" s="36" t="str">
        <f aca="false">IF(K662="","",1)</f>
        <v/>
      </c>
      <c r="Q662" s="36" t="str">
        <f aca="false">IF(N662="","",_xlfn.IFNA(VLOOKUP(N662,Lotti!C$7:D$1000,2,0),1))</f>
        <v/>
      </c>
      <c r="S662" s="36" t="str">
        <f aca="false">IF(N662="","",IF(OR(AND(E662="",LEN(TRIM(D662))&lt;&gt;11,LEN(TRIM(D662))&lt;&gt;16),AND(D662="",E662=""),AND(D662&lt;&gt;"",E662&lt;&gt;"")),1,""))</f>
        <v/>
      </c>
      <c r="U662" s="36" t="str">
        <f aca="false">IF(N662="","",IF(C662="",1,""))</f>
        <v/>
      </c>
      <c r="V662" s="36" t="str">
        <f aca="false">IF(N662="","",_xlfn.IFNA(VLOOKUP(F662,TabelleFisse!$B$33:$C$34,2,0),1))</f>
        <v/>
      </c>
      <c r="W662" s="36" t="str">
        <f aca="false">IF(N662="","",_xlfn.IFNA(IF(VLOOKUP(CONCATENATE(N662," SI"),AC$10:AC$1203,1,0)=CONCATENATE(N662," SI"),"",1),1))</f>
        <v/>
      </c>
      <c r="Y662" s="36" t="str">
        <f aca="false">IF(OR(N662="",G662=""),"",_xlfn.IFNA(VLOOKUP(H662,TabelleFisse!$B$25:$C$29,2,0),1))</f>
        <v/>
      </c>
      <c r="Z662" s="36" t="str">
        <f aca="false">IF(AND(G662="",H662&lt;&gt;""),1,"")</f>
        <v/>
      </c>
      <c r="AA662" s="36" t="str">
        <f aca="false">IF(N662="","",IF(COUNTIF(AD$10:AD$1203,AD662)=1,1,""))</f>
        <v/>
      </c>
      <c r="AC662" s="37" t="str">
        <f aca="false">IF(N662="","",CONCATENATE(N662," ",F662))</f>
        <v/>
      </c>
      <c r="AD662" s="37" t="str">
        <f aca="false">IF(OR(N662="",CONCATENATE(G662,H662)=""),"",CONCATENATE(N662," ",G662))</f>
        <v/>
      </c>
      <c r="AE662" s="37" t="str">
        <f aca="false">IF(K662=1,CONCATENATE(N662," ",1),"")</f>
        <v/>
      </c>
    </row>
    <row r="663" customFormat="false" ht="32.25" hidden="false" customHeight="true" outlineLevel="0" collapsed="false">
      <c r="A663" s="21" t="str">
        <f aca="false">IF(J663="","",J663)</f>
        <v/>
      </c>
      <c r="B663" s="69"/>
      <c r="C663" s="44"/>
      <c r="D663" s="42"/>
      <c r="E663" s="42"/>
      <c r="F663" s="68"/>
      <c r="G663" s="42"/>
      <c r="H663" s="42"/>
      <c r="J663" s="20" t="str">
        <f aca="false">IF(AND(K663="",L663="",N663=""),"",IF(OR(K663=1,L663=1),"ERRORI / ANOMALIE","OK"))</f>
        <v/>
      </c>
      <c r="K663" s="20" t="str">
        <f aca="false">IF(N663="","",IF(SUM(Q663:AA663)&gt;0,1,""))</f>
        <v/>
      </c>
      <c r="L663" s="20" t="str">
        <f aca="false">IF(N663="","",IF(_xlfn.IFNA(VLOOKUP(CONCATENATE(N663," ",1),Lotti!AS$7:AT$601,2,0),1)=1,"",1))</f>
        <v/>
      </c>
      <c r="N663" s="36" t="str">
        <f aca="false">TRIM(B663)</f>
        <v/>
      </c>
      <c r="O663" s="36"/>
      <c r="P663" s="36" t="str">
        <f aca="false">IF(K663="","",1)</f>
        <v/>
      </c>
      <c r="Q663" s="36" t="str">
        <f aca="false">IF(N663="","",_xlfn.IFNA(VLOOKUP(N663,Lotti!C$7:D$1000,2,0),1))</f>
        <v/>
      </c>
      <c r="S663" s="36" t="str">
        <f aca="false">IF(N663="","",IF(OR(AND(E663="",LEN(TRIM(D663))&lt;&gt;11,LEN(TRIM(D663))&lt;&gt;16),AND(D663="",E663=""),AND(D663&lt;&gt;"",E663&lt;&gt;"")),1,""))</f>
        <v/>
      </c>
      <c r="U663" s="36" t="str">
        <f aca="false">IF(N663="","",IF(C663="",1,""))</f>
        <v/>
      </c>
      <c r="V663" s="36" t="str">
        <f aca="false">IF(N663="","",_xlfn.IFNA(VLOOKUP(F663,TabelleFisse!$B$33:$C$34,2,0),1))</f>
        <v/>
      </c>
      <c r="W663" s="36" t="str">
        <f aca="false">IF(N663="","",_xlfn.IFNA(IF(VLOOKUP(CONCATENATE(N663," SI"),AC$10:AC$1203,1,0)=CONCATENATE(N663," SI"),"",1),1))</f>
        <v/>
      </c>
      <c r="Y663" s="36" t="str">
        <f aca="false">IF(OR(N663="",G663=""),"",_xlfn.IFNA(VLOOKUP(H663,TabelleFisse!$B$25:$C$29,2,0),1))</f>
        <v/>
      </c>
      <c r="Z663" s="36" t="str">
        <f aca="false">IF(AND(G663="",H663&lt;&gt;""),1,"")</f>
        <v/>
      </c>
      <c r="AA663" s="36" t="str">
        <f aca="false">IF(N663="","",IF(COUNTIF(AD$10:AD$1203,AD663)=1,1,""))</f>
        <v/>
      </c>
      <c r="AC663" s="37" t="str">
        <f aca="false">IF(N663="","",CONCATENATE(N663," ",F663))</f>
        <v/>
      </c>
      <c r="AD663" s="37" t="str">
        <f aca="false">IF(OR(N663="",CONCATENATE(G663,H663)=""),"",CONCATENATE(N663," ",G663))</f>
        <v/>
      </c>
      <c r="AE663" s="37" t="str">
        <f aca="false">IF(K663=1,CONCATENATE(N663," ",1),"")</f>
        <v/>
      </c>
    </row>
    <row r="664" customFormat="false" ht="32.25" hidden="false" customHeight="true" outlineLevel="0" collapsed="false">
      <c r="A664" s="21" t="str">
        <f aca="false">IF(J664="","",J664)</f>
        <v/>
      </c>
      <c r="B664" s="69"/>
      <c r="C664" s="44"/>
      <c r="D664" s="42"/>
      <c r="E664" s="42"/>
      <c r="F664" s="68"/>
      <c r="G664" s="42"/>
      <c r="H664" s="42"/>
      <c r="J664" s="20" t="str">
        <f aca="false">IF(AND(K664="",L664="",N664=""),"",IF(OR(K664=1,L664=1),"ERRORI / ANOMALIE","OK"))</f>
        <v/>
      </c>
      <c r="K664" s="20" t="str">
        <f aca="false">IF(N664="","",IF(SUM(Q664:AA664)&gt;0,1,""))</f>
        <v/>
      </c>
      <c r="L664" s="20" t="str">
        <f aca="false">IF(N664="","",IF(_xlfn.IFNA(VLOOKUP(CONCATENATE(N664," ",1),Lotti!AS$7:AT$601,2,0),1)=1,"",1))</f>
        <v/>
      </c>
      <c r="N664" s="36" t="str">
        <f aca="false">TRIM(B664)</f>
        <v/>
      </c>
      <c r="O664" s="36"/>
      <c r="P664" s="36" t="str">
        <f aca="false">IF(K664="","",1)</f>
        <v/>
      </c>
      <c r="Q664" s="36" t="str">
        <f aca="false">IF(N664="","",_xlfn.IFNA(VLOOKUP(N664,Lotti!C$7:D$1000,2,0),1))</f>
        <v/>
      </c>
      <c r="S664" s="36" t="str">
        <f aca="false">IF(N664="","",IF(OR(AND(E664="",LEN(TRIM(D664))&lt;&gt;11,LEN(TRIM(D664))&lt;&gt;16),AND(D664="",E664=""),AND(D664&lt;&gt;"",E664&lt;&gt;"")),1,""))</f>
        <v/>
      </c>
      <c r="U664" s="36" t="str">
        <f aca="false">IF(N664="","",IF(C664="",1,""))</f>
        <v/>
      </c>
      <c r="V664" s="36" t="str">
        <f aca="false">IF(N664="","",_xlfn.IFNA(VLOOKUP(F664,TabelleFisse!$B$33:$C$34,2,0),1))</f>
        <v/>
      </c>
      <c r="W664" s="36" t="str">
        <f aca="false">IF(N664="","",_xlfn.IFNA(IF(VLOOKUP(CONCATENATE(N664," SI"),AC$10:AC$1203,1,0)=CONCATENATE(N664," SI"),"",1),1))</f>
        <v/>
      </c>
      <c r="Y664" s="36" t="str">
        <f aca="false">IF(OR(N664="",G664=""),"",_xlfn.IFNA(VLOOKUP(H664,TabelleFisse!$B$25:$C$29,2,0),1))</f>
        <v/>
      </c>
      <c r="Z664" s="36" t="str">
        <f aca="false">IF(AND(G664="",H664&lt;&gt;""),1,"")</f>
        <v/>
      </c>
      <c r="AA664" s="36" t="str">
        <f aca="false">IF(N664="","",IF(COUNTIF(AD$10:AD$1203,AD664)=1,1,""))</f>
        <v/>
      </c>
      <c r="AC664" s="37" t="str">
        <f aca="false">IF(N664="","",CONCATENATE(N664," ",F664))</f>
        <v/>
      </c>
      <c r="AD664" s="37" t="str">
        <f aca="false">IF(OR(N664="",CONCATENATE(G664,H664)=""),"",CONCATENATE(N664," ",G664))</f>
        <v/>
      </c>
      <c r="AE664" s="37" t="str">
        <f aca="false">IF(K664=1,CONCATENATE(N664," ",1),"")</f>
        <v/>
      </c>
    </row>
    <row r="665" customFormat="false" ht="32.25" hidden="false" customHeight="true" outlineLevel="0" collapsed="false">
      <c r="A665" s="21" t="str">
        <f aca="false">IF(J665="","",J665)</f>
        <v/>
      </c>
      <c r="B665" s="69"/>
      <c r="C665" s="44"/>
      <c r="D665" s="42"/>
      <c r="E665" s="42"/>
      <c r="F665" s="68"/>
      <c r="G665" s="42"/>
      <c r="H665" s="42"/>
      <c r="J665" s="20" t="str">
        <f aca="false">IF(AND(K665="",L665="",N665=""),"",IF(OR(K665=1,L665=1),"ERRORI / ANOMALIE","OK"))</f>
        <v/>
      </c>
      <c r="K665" s="20" t="str">
        <f aca="false">IF(N665="","",IF(SUM(Q665:AA665)&gt;0,1,""))</f>
        <v/>
      </c>
      <c r="L665" s="20" t="str">
        <f aca="false">IF(N665="","",IF(_xlfn.IFNA(VLOOKUP(CONCATENATE(N665," ",1),Lotti!AS$7:AT$601,2,0),1)=1,"",1))</f>
        <v/>
      </c>
      <c r="N665" s="36" t="str">
        <f aca="false">TRIM(B665)</f>
        <v/>
      </c>
      <c r="O665" s="36"/>
      <c r="P665" s="36" t="str">
        <f aca="false">IF(K665="","",1)</f>
        <v/>
      </c>
      <c r="Q665" s="36" t="str">
        <f aca="false">IF(N665="","",_xlfn.IFNA(VLOOKUP(N665,Lotti!C$7:D$1000,2,0),1))</f>
        <v/>
      </c>
      <c r="S665" s="36" t="str">
        <f aca="false">IF(N665="","",IF(OR(AND(E665="",LEN(TRIM(D665))&lt;&gt;11,LEN(TRIM(D665))&lt;&gt;16),AND(D665="",E665=""),AND(D665&lt;&gt;"",E665&lt;&gt;"")),1,""))</f>
        <v/>
      </c>
      <c r="U665" s="36" t="str">
        <f aca="false">IF(N665="","",IF(C665="",1,""))</f>
        <v/>
      </c>
      <c r="V665" s="36" t="str">
        <f aca="false">IF(N665="","",_xlfn.IFNA(VLOOKUP(F665,TabelleFisse!$B$33:$C$34,2,0),1))</f>
        <v/>
      </c>
      <c r="W665" s="36" t="str">
        <f aca="false">IF(N665="","",_xlfn.IFNA(IF(VLOOKUP(CONCATENATE(N665," SI"),AC$10:AC$1203,1,0)=CONCATENATE(N665," SI"),"",1),1))</f>
        <v/>
      </c>
      <c r="Y665" s="36" t="str">
        <f aca="false">IF(OR(N665="",G665=""),"",_xlfn.IFNA(VLOOKUP(H665,TabelleFisse!$B$25:$C$29,2,0),1))</f>
        <v/>
      </c>
      <c r="Z665" s="36" t="str">
        <f aca="false">IF(AND(G665="",H665&lt;&gt;""),1,"")</f>
        <v/>
      </c>
      <c r="AA665" s="36" t="str">
        <f aca="false">IF(N665="","",IF(COUNTIF(AD$10:AD$1203,AD665)=1,1,""))</f>
        <v/>
      </c>
      <c r="AC665" s="37" t="str">
        <f aca="false">IF(N665="","",CONCATENATE(N665," ",F665))</f>
        <v/>
      </c>
      <c r="AD665" s="37" t="str">
        <f aca="false">IF(OR(N665="",CONCATENATE(G665,H665)=""),"",CONCATENATE(N665," ",G665))</f>
        <v/>
      </c>
      <c r="AE665" s="37" t="str">
        <f aca="false">IF(K665=1,CONCATENATE(N665," ",1),"")</f>
        <v/>
      </c>
    </row>
    <row r="666" customFormat="false" ht="32.25" hidden="false" customHeight="true" outlineLevel="0" collapsed="false">
      <c r="A666" s="21" t="str">
        <f aca="false">IF(J666="","",J666)</f>
        <v/>
      </c>
      <c r="B666" s="69"/>
      <c r="C666" s="44"/>
      <c r="D666" s="42"/>
      <c r="E666" s="42"/>
      <c r="F666" s="68"/>
      <c r="G666" s="42"/>
      <c r="H666" s="42"/>
      <c r="J666" s="20" t="str">
        <f aca="false">IF(AND(K666="",L666="",N666=""),"",IF(OR(K666=1,L666=1),"ERRORI / ANOMALIE","OK"))</f>
        <v/>
      </c>
      <c r="K666" s="20" t="str">
        <f aca="false">IF(N666="","",IF(SUM(Q666:AA666)&gt;0,1,""))</f>
        <v/>
      </c>
      <c r="L666" s="20" t="str">
        <f aca="false">IF(N666="","",IF(_xlfn.IFNA(VLOOKUP(CONCATENATE(N666," ",1),Lotti!AS$7:AT$601,2,0),1)=1,"",1))</f>
        <v/>
      </c>
      <c r="N666" s="36" t="str">
        <f aca="false">TRIM(B666)</f>
        <v/>
      </c>
      <c r="O666" s="36"/>
      <c r="P666" s="36" t="str">
        <f aca="false">IF(K666="","",1)</f>
        <v/>
      </c>
      <c r="Q666" s="36" t="str">
        <f aca="false">IF(N666="","",_xlfn.IFNA(VLOOKUP(N666,Lotti!C$7:D$1000,2,0),1))</f>
        <v/>
      </c>
      <c r="S666" s="36" t="str">
        <f aca="false">IF(N666="","",IF(OR(AND(E666="",LEN(TRIM(D666))&lt;&gt;11,LEN(TRIM(D666))&lt;&gt;16),AND(D666="",E666=""),AND(D666&lt;&gt;"",E666&lt;&gt;"")),1,""))</f>
        <v/>
      </c>
      <c r="U666" s="36" t="str">
        <f aca="false">IF(N666="","",IF(C666="",1,""))</f>
        <v/>
      </c>
      <c r="V666" s="36" t="str">
        <f aca="false">IF(N666="","",_xlfn.IFNA(VLOOKUP(F666,TabelleFisse!$B$33:$C$34,2,0),1))</f>
        <v/>
      </c>
      <c r="W666" s="36" t="str">
        <f aca="false">IF(N666="","",_xlfn.IFNA(IF(VLOOKUP(CONCATENATE(N666," SI"),AC$10:AC$1203,1,0)=CONCATENATE(N666," SI"),"",1),1))</f>
        <v/>
      </c>
      <c r="Y666" s="36" t="str">
        <f aca="false">IF(OR(N666="",G666=""),"",_xlfn.IFNA(VLOOKUP(H666,TabelleFisse!$B$25:$C$29,2,0),1))</f>
        <v/>
      </c>
      <c r="Z666" s="36" t="str">
        <f aca="false">IF(AND(G666="",H666&lt;&gt;""),1,"")</f>
        <v/>
      </c>
      <c r="AA666" s="36" t="str">
        <f aca="false">IF(N666="","",IF(COUNTIF(AD$10:AD$1203,AD666)=1,1,""))</f>
        <v/>
      </c>
      <c r="AC666" s="37" t="str">
        <f aca="false">IF(N666="","",CONCATENATE(N666," ",F666))</f>
        <v/>
      </c>
      <c r="AD666" s="37" t="str">
        <f aca="false">IF(OR(N666="",CONCATENATE(G666,H666)=""),"",CONCATENATE(N666," ",G666))</f>
        <v/>
      </c>
      <c r="AE666" s="37" t="str">
        <f aca="false">IF(K666=1,CONCATENATE(N666," ",1),"")</f>
        <v/>
      </c>
    </row>
    <row r="667" customFormat="false" ht="32.25" hidden="false" customHeight="true" outlineLevel="0" collapsed="false">
      <c r="A667" s="21" t="str">
        <f aca="false">IF(J667="","",J667)</f>
        <v/>
      </c>
      <c r="B667" s="69"/>
      <c r="C667" s="44"/>
      <c r="D667" s="42"/>
      <c r="E667" s="42"/>
      <c r="F667" s="68"/>
      <c r="G667" s="42"/>
      <c r="H667" s="42"/>
      <c r="J667" s="20" t="str">
        <f aca="false">IF(AND(K667="",L667="",N667=""),"",IF(OR(K667=1,L667=1),"ERRORI / ANOMALIE","OK"))</f>
        <v/>
      </c>
      <c r="K667" s="20" t="str">
        <f aca="false">IF(N667="","",IF(SUM(Q667:AA667)&gt;0,1,""))</f>
        <v/>
      </c>
      <c r="L667" s="20" t="str">
        <f aca="false">IF(N667="","",IF(_xlfn.IFNA(VLOOKUP(CONCATENATE(N667," ",1),Lotti!AS$7:AT$601,2,0),1)=1,"",1))</f>
        <v/>
      </c>
      <c r="N667" s="36" t="str">
        <f aca="false">TRIM(B667)</f>
        <v/>
      </c>
      <c r="O667" s="36"/>
      <c r="P667" s="36" t="str">
        <f aca="false">IF(K667="","",1)</f>
        <v/>
      </c>
      <c r="Q667" s="36" t="str">
        <f aca="false">IF(N667="","",_xlfn.IFNA(VLOOKUP(N667,Lotti!C$7:D$1000,2,0),1))</f>
        <v/>
      </c>
      <c r="S667" s="36" t="str">
        <f aca="false">IF(N667="","",IF(OR(AND(E667="",LEN(TRIM(D667))&lt;&gt;11,LEN(TRIM(D667))&lt;&gt;16),AND(D667="",E667=""),AND(D667&lt;&gt;"",E667&lt;&gt;"")),1,""))</f>
        <v/>
      </c>
      <c r="U667" s="36" t="str">
        <f aca="false">IF(N667="","",IF(C667="",1,""))</f>
        <v/>
      </c>
      <c r="V667" s="36" t="str">
        <f aca="false">IF(N667="","",_xlfn.IFNA(VLOOKUP(F667,TabelleFisse!$B$33:$C$34,2,0),1))</f>
        <v/>
      </c>
      <c r="W667" s="36" t="str">
        <f aca="false">IF(N667="","",_xlfn.IFNA(IF(VLOOKUP(CONCATENATE(N667," SI"),AC$10:AC$1203,1,0)=CONCATENATE(N667," SI"),"",1),1))</f>
        <v/>
      </c>
      <c r="Y667" s="36" t="str">
        <f aca="false">IF(OR(N667="",G667=""),"",_xlfn.IFNA(VLOOKUP(H667,TabelleFisse!$B$25:$C$29,2,0),1))</f>
        <v/>
      </c>
      <c r="Z667" s="36" t="str">
        <f aca="false">IF(AND(G667="",H667&lt;&gt;""),1,"")</f>
        <v/>
      </c>
      <c r="AA667" s="36" t="str">
        <f aca="false">IF(N667="","",IF(COUNTIF(AD$10:AD$1203,AD667)=1,1,""))</f>
        <v/>
      </c>
      <c r="AC667" s="37" t="str">
        <f aca="false">IF(N667="","",CONCATENATE(N667," ",F667))</f>
        <v/>
      </c>
      <c r="AD667" s="37" t="str">
        <f aca="false">IF(OR(N667="",CONCATENATE(G667,H667)=""),"",CONCATENATE(N667," ",G667))</f>
        <v/>
      </c>
      <c r="AE667" s="37" t="str">
        <f aca="false">IF(K667=1,CONCATENATE(N667," ",1),"")</f>
        <v/>
      </c>
    </row>
    <row r="668" customFormat="false" ht="32.25" hidden="false" customHeight="true" outlineLevel="0" collapsed="false">
      <c r="A668" s="21" t="str">
        <f aca="false">IF(J668="","",J668)</f>
        <v/>
      </c>
      <c r="B668" s="69"/>
      <c r="C668" s="44"/>
      <c r="D668" s="42"/>
      <c r="E668" s="42"/>
      <c r="F668" s="68"/>
      <c r="G668" s="42"/>
      <c r="H668" s="42"/>
      <c r="J668" s="20" t="str">
        <f aca="false">IF(AND(K668="",L668="",N668=""),"",IF(OR(K668=1,L668=1),"ERRORI / ANOMALIE","OK"))</f>
        <v/>
      </c>
      <c r="K668" s="20" t="str">
        <f aca="false">IF(N668="","",IF(SUM(Q668:AA668)&gt;0,1,""))</f>
        <v/>
      </c>
      <c r="L668" s="20" t="str">
        <f aca="false">IF(N668="","",IF(_xlfn.IFNA(VLOOKUP(CONCATENATE(N668," ",1),Lotti!AS$7:AT$601,2,0),1)=1,"",1))</f>
        <v/>
      </c>
      <c r="N668" s="36" t="str">
        <f aca="false">TRIM(B668)</f>
        <v/>
      </c>
      <c r="O668" s="36"/>
      <c r="P668" s="36" t="str">
        <f aca="false">IF(K668="","",1)</f>
        <v/>
      </c>
      <c r="Q668" s="36" t="str">
        <f aca="false">IF(N668="","",_xlfn.IFNA(VLOOKUP(N668,Lotti!C$7:D$1000,2,0),1))</f>
        <v/>
      </c>
      <c r="S668" s="36" t="str">
        <f aca="false">IF(N668="","",IF(OR(AND(E668="",LEN(TRIM(D668))&lt;&gt;11,LEN(TRIM(D668))&lt;&gt;16),AND(D668="",E668=""),AND(D668&lt;&gt;"",E668&lt;&gt;"")),1,""))</f>
        <v/>
      </c>
      <c r="U668" s="36" t="str">
        <f aca="false">IF(N668="","",IF(C668="",1,""))</f>
        <v/>
      </c>
      <c r="V668" s="36" t="str">
        <f aca="false">IF(N668="","",_xlfn.IFNA(VLOOKUP(F668,TabelleFisse!$B$33:$C$34,2,0),1))</f>
        <v/>
      </c>
      <c r="W668" s="36" t="str">
        <f aca="false">IF(N668="","",_xlfn.IFNA(IF(VLOOKUP(CONCATENATE(N668," SI"),AC$10:AC$1203,1,0)=CONCATENATE(N668," SI"),"",1),1))</f>
        <v/>
      </c>
      <c r="Y668" s="36" t="str">
        <f aca="false">IF(OR(N668="",G668=""),"",_xlfn.IFNA(VLOOKUP(H668,TabelleFisse!$B$25:$C$29,2,0),1))</f>
        <v/>
      </c>
      <c r="Z668" s="36" t="str">
        <f aca="false">IF(AND(G668="",H668&lt;&gt;""),1,"")</f>
        <v/>
      </c>
      <c r="AA668" s="36" t="str">
        <f aca="false">IF(N668="","",IF(COUNTIF(AD$10:AD$1203,AD668)=1,1,""))</f>
        <v/>
      </c>
      <c r="AC668" s="37" t="str">
        <f aca="false">IF(N668="","",CONCATENATE(N668," ",F668))</f>
        <v/>
      </c>
      <c r="AD668" s="37" t="str">
        <f aca="false">IF(OR(N668="",CONCATENATE(G668,H668)=""),"",CONCATENATE(N668," ",G668))</f>
        <v/>
      </c>
      <c r="AE668" s="37" t="str">
        <f aca="false">IF(K668=1,CONCATENATE(N668," ",1),"")</f>
        <v/>
      </c>
    </row>
    <row r="669" customFormat="false" ht="32.25" hidden="false" customHeight="true" outlineLevel="0" collapsed="false">
      <c r="A669" s="21" t="str">
        <f aca="false">IF(J669="","",J669)</f>
        <v/>
      </c>
      <c r="B669" s="69"/>
      <c r="C669" s="44"/>
      <c r="D669" s="42"/>
      <c r="E669" s="42"/>
      <c r="F669" s="68"/>
      <c r="G669" s="42"/>
      <c r="H669" s="42"/>
      <c r="J669" s="20" t="str">
        <f aca="false">IF(AND(K669="",L669="",N669=""),"",IF(OR(K669=1,L669=1),"ERRORI / ANOMALIE","OK"))</f>
        <v/>
      </c>
      <c r="K669" s="20" t="str">
        <f aca="false">IF(N669="","",IF(SUM(Q669:AA669)&gt;0,1,""))</f>
        <v/>
      </c>
      <c r="L669" s="20" t="str">
        <f aca="false">IF(N669="","",IF(_xlfn.IFNA(VLOOKUP(CONCATENATE(N669," ",1),Lotti!AS$7:AT$601,2,0),1)=1,"",1))</f>
        <v/>
      </c>
      <c r="N669" s="36" t="str">
        <f aca="false">TRIM(B669)</f>
        <v/>
      </c>
      <c r="O669" s="36"/>
      <c r="P669" s="36" t="str">
        <f aca="false">IF(K669="","",1)</f>
        <v/>
      </c>
      <c r="Q669" s="36" t="str">
        <f aca="false">IF(N669="","",_xlfn.IFNA(VLOOKUP(N669,Lotti!C$7:D$1000,2,0),1))</f>
        <v/>
      </c>
      <c r="S669" s="36" t="str">
        <f aca="false">IF(N669="","",IF(OR(AND(E669="",LEN(TRIM(D669))&lt;&gt;11,LEN(TRIM(D669))&lt;&gt;16),AND(D669="",E669=""),AND(D669&lt;&gt;"",E669&lt;&gt;"")),1,""))</f>
        <v/>
      </c>
      <c r="U669" s="36" t="str">
        <f aca="false">IF(N669="","",IF(C669="",1,""))</f>
        <v/>
      </c>
      <c r="V669" s="36" t="str">
        <f aca="false">IF(N669="","",_xlfn.IFNA(VLOOKUP(F669,TabelleFisse!$B$33:$C$34,2,0),1))</f>
        <v/>
      </c>
      <c r="W669" s="36" t="str">
        <f aca="false">IF(N669="","",_xlfn.IFNA(IF(VLOOKUP(CONCATENATE(N669," SI"),AC$10:AC$1203,1,0)=CONCATENATE(N669," SI"),"",1),1))</f>
        <v/>
      </c>
      <c r="Y669" s="36" t="str">
        <f aca="false">IF(OR(N669="",G669=""),"",_xlfn.IFNA(VLOOKUP(H669,TabelleFisse!$B$25:$C$29,2,0),1))</f>
        <v/>
      </c>
      <c r="Z669" s="36" t="str">
        <f aca="false">IF(AND(G669="",H669&lt;&gt;""),1,"")</f>
        <v/>
      </c>
      <c r="AA669" s="36" t="str">
        <f aca="false">IF(N669="","",IF(COUNTIF(AD$10:AD$1203,AD669)=1,1,""))</f>
        <v/>
      </c>
      <c r="AC669" s="37" t="str">
        <f aca="false">IF(N669="","",CONCATENATE(N669," ",F669))</f>
        <v/>
      </c>
      <c r="AD669" s="37" t="str">
        <f aca="false">IF(OR(N669="",CONCATENATE(G669,H669)=""),"",CONCATENATE(N669," ",G669))</f>
        <v/>
      </c>
      <c r="AE669" s="37" t="str">
        <f aca="false">IF(K669=1,CONCATENATE(N669," ",1),"")</f>
        <v/>
      </c>
    </row>
    <row r="670" customFormat="false" ht="32.25" hidden="false" customHeight="true" outlineLevel="0" collapsed="false">
      <c r="A670" s="21" t="str">
        <f aca="false">IF(J670="","",J670)</f>
        <v/>
      </c>
      <c r="B670" s="69"/>
      <c r="C670" s="44"/>
      <c r="D670" s="42"/>
      <c r="E670" s="42"/>
      <c r="F670" s="68"/>
      <c r="G670" s="42"/>
      <c r="H670" s="42"/>
      <c r="J670" s="20" t="str">
        <f aca="false">IF(AND(K670="",L670="",N670=""),"",IF(OR(K670=1,L670=1),"ERRORI / ANOMALIE","OK"))</f>
        <v/>
      </c>
      <c r="K670" s="20" t="str">
        <f aca="false">IF(N670="","",IF(SUM(Q670:AA670)&gt;0,1,""))</f>
        <v/>
      </c>
      <c r="L670" s="20" t="str">
        <f aca="false">IF(N670="","",IF(_xlfn.IFNA(VLOOKUP(CONCATENATE(N670," ",1),Lotti!AS$7:AT$601,2,0),1)=1,"",1))</f>
        <v/>
      </c>
      <c r="N670" s="36" t="str">
        <f aca="false">TRIM(B670)</f>
        <v/>
      </c>
      <c r="O670" s="36"/>
      <c r="P670" s="36" t="str">
        <f aca="false">IF(K670="","",1)</f>
        <v/>
      </c>
      <c r="Q670" s="36" t="str">
        <f aca="false">IF(N670="","",_xlfn.IFNA(VLOOKUP(N670,Lotti!C$7:D$1000,2,0),1))</f>
        <v/>
      </c>
      <c r="S670" s="36" t="str">
        <f aca="false">IF(N670="","",IF(OR(AND(E670="",LEN(TRIM(D670))&lt;&gt;11,LEN(TRIM(D670))&lt;&gt;16),AND(D670="",E670=""),AND(D670&lt;&gt;"",E670&lt;&gt;"")),1,""))</f>
        <v/>
      </c>
      <c r="U670" s="36" t="str">
        <f aca="false">IF(N670="","",IF(C670="",1,""))</f>
        <v/>
      </c>
      <c r="V670" s="36" t="str">
        <f aca="false">IF(N670="","",_xlfn.IFNA(VLOOKUP(F670,TabelleFisse!$B$33:$C$34,2,0),1))</f>
        <v/>
      </c>
      <c r="W670" s="36" t="str">
        <f aca="false">IF(N670="","",_xlfn.IFNA(IF(VLOOKUP(CONCATENATE(N670," SI"),AC$10:AC$1203,1,0)=CONCATENATE(N670," SI"),"",1),1))</f>
        <v/>
      </c>
      <c r="Y670" s="36" t="str">
        <f aca="false">IF(OR(N670="",G670=""),"",_xlfn.IFNA(VLOOKUP(H670,TabelleFisse!$B$25:$C$29,2,0),1))</f>
        <v/>
      </c>
      <c r="Z670" s="36" t="str">
        <f aca="false">IF(AND(G670="",H670&lt;&gt;""),1,"")</f>
        <v/>
      </c>
      <c r="AA670" s="36" t="str">
        <f aca="false">IF(N670="","",IF(COUNTIF(AD$10:AD$1203,AD670)=1,1,""))</f>
        <v/>
      </c>
      <c r="AC670" s="37" t="str">
        <f aca="false">IF(N670="","",CONCATENATE(N670," ",F670))</f>
        <v/>
      </c>
      <c r="AD670" s="37" t="str">
        <f aca="false">IF(OR(N670="",CONCATENATE(G670,H670)=""),"",CONCATENATE(N670," ",G670))</f>
        <v/>
      </c>
      <c r="AE670" s="37" t="str">
        <f aca="false">IF(K670=1,CONCATENATE(N670," ",1),"")</f>
        <v/>
      </c>
    </row>
    <row r="671" customFormat="false" ht="32.25" hidden="false" customHeight="true" outlineLevel="0" collapsed="false">
      <c r="A671" s="21" t="str">
        <f aca="false">IF(J671="","",J671)</f>
        <v/>
      </c>
      <c r="B671" s="69"/>
      <c r="C671" s="44"/>
      <c r="D671" s="42"/>
      <c r="E671" s="42"/>
      <c r="F671" s="68"/>
      <c r="G671" s="42"/>
      <c r="H671" s="42"/>
      <c r="J671" s="20" t="str">
        <f aca="false">IF(AND(K671="",L671="",N671=""),"",IF(OR(K671=1,L671=1),"ERRORI / ANOMALIE","OK"))</f>
        <v/>
      </c>
      <c r="K671" s="20" t="str">
        <f aca="false">IF(N671="","",IF(SUM(Q671:AA671)&gt;0,1,""))</f>
        <v/>
      </c>
      <c r="L671" s="20" t="str">
        <f aca="false">IF(N671="","",IF(_xlfn.IFNA(VLOOKUP(CONCATENATE(N671," ",1),Lotti!AS$7:AT$601,2,0),1)=1,"",1))</f>
        <v/>
      </c>
      <c r="N671" s="36" t="str">
        <f aca="false">TRIM(B671)</f>
        <v/>
      </c>
      <c r="O671" s="36"/>
      <c r="P671" s="36" t="str">
        <f aca="false">IF(K671="","",1)</f>
        <v/>
      </c>
      <c r="Q671" s="36" t="str">
        <f aca="false">IF(N671="","",_xlfn.IFNA(VLOOKUP(N671,Lotti!C$7:D$1000,2,0),1))</f>
        <v/>
      </c>
      <c r="S671" s="36" t="str">
        <f aca="false">IF(N671="","",IF(OR(AND(E671="",LEN(TRIM(D671))&lt;&gt;11,LEN(TRIM(D671))&lt;&gt;16),AND(D671="",E671=""),AND(D671&lt;&gt;"",E671&lt;&gt;"")),1,""))</f>
        <v/>
      </c>
      <c r="U671" s="36" t="str">
        <f aca="false">IF(N671="","",IF(C671="",1,""))</f>
        <v/>
      </c>
      <c r="V671" s="36" t="str">
        <f aca="false">IF(N671="","",_xlfn.IFNA(VLOOKUP(F671,TabelleFisse!$B$33:$C$34,2,0),1))</f>
        <v/>
      </c>
      <c r="W671" s="36" t="str">
        <f aca="false">IF(N671="","",_xlfn.IFNA(IF(VLOOKUP(CONCATENATE(N671," SI"),AC$10:AC$1203,1,0)=CONCATENATE(N671," SI"),"",1),1))</f>
        <v/>
      </c>
      <c r="Y671" s="36" t="str">
        <f aca="false">IF(OR(N671="",G671=""),"",_xlfn.IFNA(VLOOKUP(H671,TabelleFisse!$B$25:$C$29,2,0),1))</f>
        <v/>
      </c>
      <c r="Z671" s="36" t="str">
        <f aca="false">IF(AND(G671="",H671&lt;&gt;""),1,"")</f>
        <v/>
      </c>
      <c r="AA671" s="36" t="str">
        <f aca="false">IF(N671="","",IF(COUNTIF(AD$10:AD$1203,AD671)=1,1,""))</f>
        <v/>
      </c>
      <c r="AC671" s="37" t="str">
        <f aca="false">IF(N671="","",CONCATENATE(N671," ",F671))</f>
        <v/>
      </c>
      <c r="AD671" s="37" t="str">
        <f aca="false">IF(OR(N671="",CONCATENATE(G671,H671)=""),"",CONCATENATE(N671," ",G671))</f>
        <v/>
      </c>
      <c r="AE671" s="37" t="str">
        <f aca="false">IF(K671=1,CONCATENATE(N671," ",1),"")</f>
        <v/>
      </c>
    </row>
    <row r="672" customFormat="false" ht="32.25" hidden="false" customHeight="true" outlineLevel="0" collapsed="false">
      <c r="A672" s="21" t="str">
        <f aca="false">IF(J672="","",J672)</f>
        <v/>
      </c>
      <c r="B672" s="69"/>
      <c r="C672" s="44"/>
      <c r="D672" s="42"/>
      <c r="E672" s="42"/>
      <c r="F672" s="68"/>
      <c r="G672" s="42"/>
      <c r="H672" s="42"/>
      <c r="J672" s="20" t="str">
        <f aca="false">IF(AND(K672="",L672="",N672=""),"",IF(OR(K672=1,L672=1),"ERRORI / ANOMALIE","OK"))</f>
        <v/>
      </c>
      <c r="K672" s="20" t="str">
        <f aca="false">IF(N672="","",IF(SUM(Q672:AA672)&gt;0,1,""))</f>
        <v/>
      </c>
      <c r="L672" s="20" t="str">
        <f aca="false">IF(N672="","",IF(_xlfn.IFNA(VLOOKUP(CONCATENATE(N672," ",1),Lotti!AS$7:AT$601,2,0),1)=1,"",1))</f>
        <v/>
      </c>
      <c r="N672" s="36" t="str">
        <f aca="false">TRIM(B672)</f>
        <v/>
      </c>
      <c r="O672" s="36"/>
      <c r="P672" s="36" t="str">
        <f aca="false">IF(K672="","",1)</f>
        <v/>
      </c>
      <c r="Q672" s="36" t="str">
        <f aca="false">IF(N672="","",_xlfn.IFNA(VLOOKUP(N672,Lotti!C$7:D$1000,2,0),1))</f>
        <v/>
      </c>
      <c r="S672" s="36" t="str">
        <f aca="false">IF(N672="","",IF(OR(AND(E672="",LEN(TRIM(D672))&lt;&gt;11,LEN(TRIM(D672))&lt;&gt;16),AND(D672="",E672=""),AND(D672&lt;&gt;"",E672&lt;&gt;"")),1,""))</f>
        <v/>
      </c>
      <c r="U672" s="36" t="str">
        <f aca="false">IF(N672="","",IF(C672="",1,""))</f>
        <v/>
      </c>
      <c r="V672" s="36" t="str">
        <f aca="false">IF(N672="","",_xlfn.IFNA(VLOOKUP(F672,TabelleFisse!$B$33:$C$34,2,0),1))</f>
        <v/>
      </c>
      <c r="W672" s="36" t="str">
        <f aca="false">IF(N672="","",_xlfn.IFNA(IF(VLOOKUP(CONCATENATE(N672," SI"),AC$10:AC$1203,1,0)=CONCATENATE(N672," SI"),"",1),1))</f>
        <v/>
      </c>
      <c r="Y672" s="36" t="str">
        <f aca="false">IF(OR(N672="",G672=""),"",_xlfn.IFNA(VLOOKUP(H672,TabelleFisse!$B$25:$C$29,2,0),1))</f>
        <v/>
      </c>
      <c r="Z672" s="36" t="str">
        <f aca="false">IF(AND(G672="",H672&lt;&gt;""),1,"")</f>
        <v/>
      </c>
      <c r="AA672" s="36" t="str">
        <f aca="false">IF(N672="","",IF(COUNTIF(AD$10:AD$1203,AD672)=1,1,""))</f>
        <v/>
      </c>
      <c r="AC672" s="37" t="str">
        <f aca="false">IF(N672="","",CONCATENATE(N672," ",F672))</f>
        <v/>
      </c>
      <c r="AD672" s="37" t="str">
        <f aca="false">IF(OR(N672="",CONCATENATE(G672,H672)=""),"",CONCATENATE(N672," ",G672))</f>
        <v/>
      </c>
      <c r="AE672" s="37" t="str">
        <f aca="false">IF(K672=1,CONCATENATE(N672," ",1),"")</f>
        <v/>
      </c>
    </row>
    <row r="673" customFormat="false" ht="32.25" hidden="false" customHeight="true" outlineLevel="0" collapsed="false">
      <c r="A673" s="21" t="str">
        <f aca="false">IF(J673="","",J673)</f>
        <v/>
      </c>
      <c r="B673" s="69"/>
      <c r="C673" s="44"/>
      <c r="D673" s="42"/>
      <c r="E673" s="42"/>
      <c r="F673" s="68"/>
      <c r="G673" s="42"/>
      <c r="H673" s="42"/>
      <c r="J673" s="20" t="str">
        <f aca="false">IF(AND(K673="",L673="",N673=""),"",IF(OR(K673=1,L673=1),"ERRORI / ANOMALIE","OK"))</f>
        <v/>
      </c>
      <c r="K673" s="20" t="str">
        <f aca="false">IF(N673="","",IF(SUM(Q673:AA673)&gt;0,1,""))</f>
        <v/>
      </c>
      <c r="L673" s="20" t="str">
        <f aca="false">IF(N673="","",IF(_xlfn.IFNA(VLOOKUP(CONCATENATE(N673," ",1),Lotti!AS$7:AT$601,2,0),1)=1,"",1))</f>
        <v/>
      </c>
      <c r="N673" s="36" t="str">
        <f aca="false">TRIM(B673)</f>
        <v/>
      </c>
      <c r="O673" s="36"/>
      <c r="P673" s="36" t="str">
        <f aca="false">IF(K673="","",1)</f>
        <v/>
      </c>
      <c r="Q673" s="36" t="str">
        <f aca="false">IF(N673="","",_xlfn.IFNA(VLOOKUP(N673,Lotti!C$7:D$1000,2,0),1))</f>
        <v/>
      </c>
      <c r="S673" s="36" t="str">
        <f aca="false">IF(N673="","",IF(OR(AND(E673="",LEN(TRIM(D673))&lt;&gt;11,LEN(TRIM(D673))&lt;&gt;16),AND(D673="",E673=""),AND(D673&lt;&gt;"",E673&lt;&gt;"")),1,""))</f>
        <v/>
      </c>
      <c r="U673" s="36" t="str">
        <f aca="false">IF(N673="","",IF(C673="",1,""))</f>
        <v/>
      </c>
      <c r="V673" s="36" t="str">
        <f aca="false">IF(N673="","",_xlfn.IFNA(VLOOKUP(F673,TabelleFisse!$B$33:$C$34,2,0),1))</f>
        <v/>
      </c>
      <c r="W673" s="36" t="str">
        <f aca="false">IF(N673="","",_xlfn.IFNA(IF(VLOOKUP(CONCATENATE(N673," SI"),AC$10:AC$1203,1,0)=CONCATENATE(N673," SI"),"",1),1))</f>
        <v/>
      </c>
      <c r="Y673" s="36" t="str">
        <f aca="false">IF(OR(N673="",G673=""),"",_xlfn.IFNA(VLOOKUP(H673,TabelleFisse!$B$25:$C$29,2,0),1))</f>
        <v/>
      </c>
      <c r="Z673" s="36" t="str">
        <f aca="false">IF(AND(G673="",H673&lt;&gt;""),1,"")</f>
        <v/>
      </c>
      <c r="AA673" s="36" t="str">
        <f aca="false">IF(N673="","",IF(COUNTIF(AD$10:AD$1203,AD673)=1,1,""))</f>
        <v/>
      </c>
      <c r="AC673" s="37" t="str">
        <f aca="false">IF(N673="","",CONCATENATE(N673," ",F673))</f>
        <v/>
      </c>
      <c r="AD673" s="37" t="str">
        <f aca="false">IF(OR(N673="",CONCATENATE(G673,H673)=""),"",CONCATENATE(N673," ",G673))</f>
        <v/>
      </c>
      <c r="AE673" s="37" t="str">
        <f aca="false">IF(K673=1,CONCATENATE(N673," ",1),"")</f>
        <v/>
      </c>
    </row>
    <row r="674" customFormat="false" ht="32.25" hidden="false" customHeight="true" outlineLevel="0" collapsed="false">
      <c r="A674" s="21" t="str">
        <f aca="false">IF(J674="","",J674)</f>
        <v/>
      </c>
      <c r="B674" s="69"/>
      <c r="C674" s="44"/>
      <c r="D674" s="42"/>
      <c r="E674" s="42"/>
      <c r="F674" s="68"/>
      <c r="G674" s="42"/>
      <c r="H674" s="42"/>
      <c r="J674" s="20" t="str">
        <f aca="false">IF(AND(K674="",L674="",N674=""),"",IF(OR(K674=1,L674=1),"ERRORI / ANOMALIE","OK"))</f>
        <v/>
      </c>
      <c r="K674" s="20" t="str">
        <f aca="false">IF(N674="","",IF(SUM(Q674:AA674)&gt;0,1,""))</f>
        <v/>
      </c>
      <c r="L674" s="20" t="str">
        <f aca="false">IF(N674="","",IF(_xlfn.IFNA(VLOOKUP(CONCATENATE(N674," ",1),Lotti!AS$7:AT$601,2,0),1)=1,"",1))</f>
        <v/>
      </c>
      <c r="N674" s="36" t="str">
        <f aca="false">TRIM(B674)</f>
        <v/>
      </c>
      <c r="O674" s="36"/>
      <c r="P674" s="36" t="str">
        <f aca="false">IF(K674="","",1)</f>
        <v/>
      </c>
      <c r="Q674" s="36" t="str">
        <f aca="false">IF(N674="","",_xlfn.IFNA(VLOOKUP(N674,Lotti!C$7:D$1000,2,0),1))</f>
        <v/>
      </c>
      <c r="S674" s="36" t="str">
        <f aca="false">IF(N674="","",IF(OR(AND(E674="",LEN(TRIM(D674))&lt;&gt;11,LEN(TRIM(D674))&lt;&gt;16),AND(D674="",E674=""),AND(D674&lt;&gt;"",E674&lt;&gt;"")),1,""))</f>
        <v/>
      </c>
      <c r="U674" s="36" t="str">
        <f aca="false">IF(N674="","",IF(C674="",1,""))</f>
        <v/>
      </c>
      <c r="V674" s="36" t="str">
        <f aca="false">IF(N674="","",_xlfn.IFNA(VLOOKUP(F674,TabelleFisse!$B$33:$C$34,2,0),1))</f>
        <v/>
      </c>
      <c r="W674" s="36" t="str">
        <f aca="false">IF(N674="","",_xlfn.IFNA(IF(VLOOKUP(CONCATENATE(N674," SI"),AC$10:AC$1203,1,0)=CONCATENATE(N674," SI"),"",1),1))</f>
        <v/>
      </c>
      <c r="Y674" s="36" t="str">
        <f aca="false">IF(OR(N674="",G674=""),"",_xlfn.IFNA(VLOOKUP(H674,TabelleFisse!$B$25:$C$29,2,0),1))</f>
        <v/>
      </c>
      <c r="Z674" s="36" t="str">
        <f aca="false">IF(AND(G674="",H674&lt;&gt;""),1,"")</f>
        <v/>
      </c>
      <c r="AA674" s="36" t="str">
        <f aca="false">IF(N674="","",IF(COUNTIF(AD$10:AD$1203,AD674)=1,1,""))</f>
        <v/>
      </c>
      <c r="AC674" s="37" t="str">
        <f aca="false">IF(N674="","",CONCATENATE(N674," ",F674))</f>
        <v/>
      </c>
      <c r="AD674" s="37" t="str">
        <f aca="false">IF(OR(N674="",CONCATENATE(G674,H674)=""),"",CONCATENATE(N674," ",G674))</f>
        <v/>
      </c>
      <c r="AE674" s="37" t="str">
        <f aca="false">IF(K674=1,CONCATENATE(N674," ",1),"")</f>
        <v/>
      </c>
    </row>
    <row r="675" customFormat="false" ht="32.25" hidden="false" customHeight="true" outlineLevel="0" collapsed="false">
      <c r="A675" s="21" t="str">
        <f aca="false">IF(J675="","",J675)</f>
        <v/>
      </c>
      <c r="B675" s="69"/>
      <c r="C675" s="44"/>
      <c r="D675" s="42"/>
      <c r="E675" s="42"/>
      <c r="F675" s="68"/>
      <c r="G675" s="42"/>
      <c r="H675" s="42"/>
      <c r="J675" s="20" t="str">
        <f aca="false">IF(AND(K675="",L675="",N675=""),"",IF(OR(K675=1,L675=1),"ERRORI / ANOMALIE","OK"))</f>
        <v/>
      </c>
      <c r="K675" s="20" t="str">
        <f aca="false">IF(N675="","",IF(SUM(Q675:AA675)&gt;0,1,""))</f>
        <v/>
      </c>
      <c r="L675" s="20" t="str">
        <f aca="false">IF(N675="","",IF(_xlfn.IFNA(VLOOKUP(CONCATENATE(N675," ",1),Lotti!AS$7:AT$601,2,0),1)=1,"",1))</f>
        <v/>
      </c>
      <c r="N675" s="36" t="str">
        <f aca="false">TRIM(B675)</f>
        <v/>
      </c>
      <c r="O675" s="36"/>
      <c r="P675" s="36" t="str">
        <f aca="false">IF(K675="","",1)</f>
        <v/>
      </c>
      <c r="Q675" s="36" t="str">
        <f aca="false">IF(N675="","",_xlfn.IFNA(VLOOKUP(N675,Lotti!C$7:D$1000,2,0),1))</f>
        <v/>
      </c>
      <c r="S675" s="36" t="str">
        <f aca="false">IF(N675="","",IF(OR(AND(E675="",LEN(TRIM(D675))&lt;&gt;11,LEN(TRIM(D675))&lt;&gt;16),AND(D675="",E675=""),AND(D675&lt;&gt;"",E675&lt;&gt;"")),1,""))</f>
        <v/>
      </c>
      <c r="U675" s="36" t="str">
        <f aca="false">IF(N675="","",IF(C675="",1,""))</f>
        <v/>
      </c>
      <c r="V675" s="36" t="str">
        <f aca="false">IF(N675="","",_xlfn.IFNA(VLOOKUP(F675,TabelleFisse!$B$33:$C$34,2,0),1))</f>
        <v/>
      </c>
      <c r="W675" s="36" t="str">
        <f aca="false">IF(N675="","",_xlfn.IFNA(IF(VLOOKUP(CONCATENATE(N675," SI"),AC$10:AC$1203,1,0)=CONCATENATE(N675," SI"),"",1),1))</f>
        <v/>
      </c>
      <c r="Y675" s="36" t="str">
        <f aca="false">IF(OR(N675="",G675=""),"",_xlfn.IFNA(VLOOKUP(H675,TabelleFisse!$B$25:$C$29,2,0),1))</f>
        <v/>
      </c>
      <c r="Z675" s="36" t="str">
        <f aca="false">IF(AND(G675="",H675&lt;&gt;""),1,"")</f>
        <v/>
      </c>
      <c r="AA675" s="36" t="str">
        <f aca="false">IF(N675="","",IF(COUNTIF(AD$10:AD$1203,AD675)=1,1,""))</f>
        <v/>
      </c>
      <c r="AC675" s="37" t="str">
        <f aca="false">IF(N675="","",CONCATENATE(N675," ",F675))</f>
        <v/>
      </c>
      <c r="AD675" s="37" t="str">
        <f aca="false">IF(OR(N675="",CONCATENATE(G675,H675)=""),"",CONCATENATE(N675," ",G675))</f>
        <v/>
      </c>
      <c r="AE675" s="37" t="str">
        <f aca="false">IF(K675=1,CONCATENATE(N675," ",1),"")</f>
        <v/>
      </c>
    </row>
    <row r="676" customFormat="false" ht="32.25" hidden="false" customHeight="true" outlineLevel="0" collapsed="false">
      <c r="A676" s="21" t="str">
        <f aca="false">IF(J676="","",J676)</f>
        <v/>
      </c>
      <c r="B676" s="69"/>
      <c r="C676" s="44"/>
      <c r="D676" s="42"/>
      <c r="E676" s="42"/>
      <c r="F676" s="68"/>
      <c r="G676" s="42"/>
      <c r="H676" s="42"/>
      <c r="J676" s="20" t="str">
        <f aca="false">IF(AND(K676="",L676="",N676=""),"",IF(OR(K676=1,L676=1),"ERRORI / ANOMALIE","OK"))</f>
        <v/>
      </c>
      <c r="K676" s="20" t="str">
        <f aca="false">IF(N676="","",IF(SUM(Q676:AA676)&gt;0,1,""))</f>
        <v/>
      </c>
      <c r="L676" s="20" t="str">
        <f aca="false">IF(N676="","",IF(_xlfn.IFNA(VLOOKUP(CONCATENATE(N676," ",1),Lotti!AS$7:AT$601,2,0),1)=1,"",1))</f>
        <v/>
      </c>
      <c r="N676" s="36" t="str">
        <f aca="false">TRIM(B676)</f>
        <v/>
      </c>
      <c r="O676" s="36"/>
      <c r="P676" s="36" t="str">
        <f aca="false">IF(K676="","",1)</f>
        <v/>
      </c>
      <c r="Q676" s="36" t="str">
        <f aca="false">IF(N676="","",_xlfn.IFNA(VLOOKUP(N676,Lotti!C$7:D$1000,2,0),1))</f>
        <v/>
      </c>
      <c r="S676" s="36" t="str">
        <f aca="false">IF(N676="","",IF(OR(AND(E676="",LEN(TRIM(D676))&lt;&gt;11,LEN(TRIM(D676))&lt;&gt;16),AND(D676="",E676=""),AND(D676&lt;&gt;"",E676&lt;&gt;"")),1,""))</f>
        <v/>
      </c>
      <c r="U676" s="36" t="str">
        <f aca="false">IF(N676="","",IF(C676="",1,""))</f>
        <v/>
      </c>
      <c r="V676" s="36" t="str">
        <f aca="false">IF(N676="","",_xlfn.IFNA(VLOOKUP(F676,TabelleFisse!$B$33:$C$34,2,0),1))</f>
        <v/>
      </c>
      <c r="W676" s="36" t="str">
        <f aca="false">IF(N676="","",_xlfn.IFNA(IF(VLOOKUP(CONCATENATE(N676," SI"),AC$10:AC$1203,1,0)=CONCATENATE(N676," SI"),"",1),1))</f>
        <v/>
      </c>
      <c r="Y676" s="36" t="str">
        <f aca="false">IF(OR(N676="",G676=""),"",_xlfn.IFNA(VLOOKUP(H676,TabelleFisse!$B$25:$C$29,2,0),1))</f>
        <v/>
      </c>
      <c r="Z676" s="36" t="str">
        <f aca="false">IF(AND(G676="",H676&lt;&gt;""),1,"")</f>
        <v/>
      </c>
      <c r="AA676" s="36" t="str">
        <f aca="false">IF(N676="","",IF(COUNTIF(AD$10:AD$1203,AD676)=1,1,""))</f>
        <v/>
      </c>
      <c r="AC676" s="37" t="str">
        <f aca="false">IF(N676="","",CONCATENATE(N676," ",F676))</f>
        <v/>
      </c>
      <c r="AD676" s="37" t="str">
        <f aca="false">IF(OR(N676="",CONCATENATE(G676,H676)=""),"",CONCATENATE(N676," ",G676))</f>
        <v/>
      </c>
      <c r="AE676" s="37" t="str">
        <f aca="false">IF(K676=1,CONCATENATE(N676," ",1),"")</f>
        <v/>
      </c>
    </row>
    <row r="677" customFormat="false" ht="32.25" hidden="false" customHeight="true" outlineLevel="0" collapsed="false">
      <c r="A677" s="21" t="str">
        <f aca="false">IF(J677="","",J677)</f>
        <v/>
      </c>
      <c r="B677" s="69"/>
      <c r="C677" s="44"/>
      <c r="D677" s="42"/>
      <c r="E677" s="42"/>
      <c r="F677" s="68"/>
      <c r="G677" s="42"/>
      <c r="H677" s="42"/>
      <c r="J677" s="20" t="str">
        <f aca="false">IF(AND(K677="",L677="",N677=""),"",IF(OR(K677=1,L677=1),"ERRORI / ANOMALIE","OK"))</f>
        <v/>
      </c>
      <c r="K677" s="20" t="str">
        <f aca="false">IF(N677="","",IF(SUM(Q677:AA677)&gt;0,1,""))</f>
        <v/>
      </c>
      <c r="L677" s="20" t="str">
        <f aca="false">IF(N677="","",IF(_xlfn.IFNA(VLOOKUP(CONCATENATE(N677," ",1),Lotti!AS$7:AT$601,2,0),1)=1,"",1))</f>
        <v/>
      </c>
      <c r="N677" s="36" t="str">
        <f aca="false">TRIM(B677)</f>
        <v/>
      </c>
      <c r="O677" s="36"/>
      <c r="P677" s="36" t="str">
        <f aca="false">IF(K677="","",1)</f>
        <v/>
      </c>
      <c r="Q677" s="36" t="str">
        <f aca="false">IF(N677="","",_xlfn.IFNA(VLOOKUP(N677,Lotti!C$7:D$1000,2,0),1))</f>
        <v/>
      </c>
      <c r="S677" s="36" t="str">
        <f aca="false">IF(N677="","",IF(OR(AND(E677="",LEN(TRIM(D677))&lt;&gt;11,LEN(TRIM(D677))&lt;&gt;16),AND(D677="",E677=""),AND(D677&lt;&gt;"",E677&lt;&gt;"")),1,""))</f>
        <v/>
      </c>
      <c r="U677" s="36" t="str">
        <f aca="false">IF(N677="","",IF(C677="",1,""))</f>
        <v/>
      </c>
      <c r="V677" s="36" t="str">
        <f aca="false">IF(N677="","",_xlfn.IFNA(VLOOKUP(F677,TabelleFisse!$B$33:$C$34,2,0),1))</f>
        <v/>
      </c>
      <c r="W677" s="36" t="str">
        <f aca="false">IF(N677="","",_xlfn.IFNA(IF(VLOOKUP(CONCATENATE(N677," SI"),AC$10:AC$1203,1,0)=CONCATENATE(N677," SI"),"",1),1))</f>
        <v/>
      </c>
      <c r="Y677" s="36" t="str">
        <f aca="false">IF(OR(N677="",G677=""),"",_xlfn.IFNA(VLOOKUP(H677,TabelleFisse!$B$25:$C$29,2,0),1))</f>
        <v/>
      </c>
      <c r="Z677" s="36" t="str">
        <f aca="false">IF(AND(G677="",H677&lt;&gt;""),1,"")</f>
        <v/>
      </c>
      <c r="AA677" s="36" t="str">
        <f aca="false">IF(N677="","",IF(COUNTIF(AD$10:AD$1203,AD677)=1,1,""))</f>
        <v/>
      </c>
      <c r="AC677" s="37" t="str">
        <f aca="false">IF(N677="","",CONCATENATE(N677," ",F677))</f>
        <v/>
      </c>
      <c r="AD677" s="37" t="str">
        <f aca="false">IF(OR(N677="",CONCATENATE(G677,H677)=""),"",CONCATENATE(N677," ",G677))</f>
        <v/>
      </c>
      <c r="AE677" s="37" t="str">
        <f aca="false">IF(K677=1,CONCATENATE(N677," ",1),"")</f>
        <v/>
      </c>
    </row>
    <row r="678" customFormat="false" ht="32.25" hidden="false" customHeight="true" outlineLevel="0" collapsed="false">
      <c r="A678" s="21" t="str">
        <f aca="false">IF(J678="","",J678)</f>
        <v/>
      </c>
      <c r="B678" s="69"/>
      <c r="C678" s="44"/>
      <c r="D678" s="42"/>
      <c r="E678" s="42"/>
      <c r="F678" s="68"/>
      <c r="G678" s="42"/>
      <c r="H678" s="42"/>
      <c r="J678" s="20" t="str">
        <f aca="false">IF(AND(K678="",L678="",N678=""),"",IF(OR(K678=1,L678=1),"ERRORI / ANOMALIE","OK"))</f>
        <v/>
      </c>
      <c r="K678" s="20" t="str">
        <f aca="false">IF(N678="","",IF(SUM(Q678:AA678)&gt;0,1,""))</f>
        <v/>
      </c>
      <c r="L678" s="20" t="str">
        <f aca="false">IF(N678="","",IF(_xlfn.IFNA(VLOOKUP(CONCATENATE(N678," ",1),Lotti!AS$7:AT$601,2,0),1)=1,"",1))</f>
        <v/>
      </c>
      <c r="N678" s="36" t="str">
        <f aca="false">TRIM(B678)</f>
        <v/>
      </c>
      <c r="O678" s="36"/>
      <c r="P678" s="36" t="str">
        <f aca="false">IF(K678="","",1)</f>
        <v/>
      </c>
      <c r="Q678" s="36" t="str">
        <f aca="false">IF(N678="","",_xlfn.IFNA(VLOOKUP(N678,Lotti!C$7:D$1000,2,0),1))</f>
        <v/>
      </c>
      <c r="S678" s="36" t="str">
        <f aca="false">IF(N678="","",IF(OR(AND(E678="",LEN(TRIM(D678))&lt;&gt;11,LEN(TRIM(D678))&lt;&gt;16),AND(D678="",E678=""),AND(D678&lt;&gt;"",E678&lt;&gt;"")),1,""))</f>
        <v/>
      </c>
      <c r="U678" s="36" t="str">
        <f aca="false">IF(N678="","",IF(C678="",1,""))</f>
        <v/>
      </c>
      <c r="V678" s="36" t="str">
        <f aca="false">IF(N678="","",_xlfn.IFNA(VLOOKUP(F678,TabelleFisse!$B$33:$C$34,2,0),1))</f>
        <v/>
      </c>
      <c r="W678" s="36" t="str">
        <f aca="false">IF(N678="","",_xlfn.IFNA(IF(VLOOKUP(CONCATENATE(N678," SI"),AC$10:AC$1203,1,0)=CONCATENATE(N678," SI"),"",1),1))</f>
        <v/>
      </c>
      <c r="Y678" s="36" t="str">
        <f aca="false">IF(OR(N678="",G678=""),"",_xlfn.IFNA(VLOOKUP(H678,TabelleFisse!$B$25:$C$29,2,0),1))</f>
        <v/>
      </c>
      <c r="Z678" s="36" t="str">
        <f aca="false">IF(AND(G678="",H678&lt;&gt;""),1,"")</f>
        <v/>
      </c>
      <c r="AA678" s="36" t="str">
        <f aca="false">IF(N678="","",IF(COUNTIF(AD$10:AD$1203,AD678)=1,1,""))</f>
        <v/>
      </c>
      <c r="AC678" s="37" t="str">
        <f aca="false">IF(N678="","",CONCATENATE(N678," ",F678))</f>
        <v/>
      </c>
      <c r="AD678" s="37" t="str">
        <f aca="false">IF(OR(N678="",CONCATENATE(G678,H678)=""),"",CONCATENATE(N678," ",G678))</f>
        <v/>
      </c>
      <c r="AE678" s="37" t="str">
        <f aca="false">IF(K678=1,CONCATENATE(N678," ",1),"")</f>
        <v/>
      </c>
    </row>
    <row r="679" customFormat="false" ht="32.25" hidden="false" customHeight="true" outlineLevel="0" collapsed="false">
      <c r="A679" s="21" t="str">
        <f aca="false">IF(J679="","",J679)</f>
        <v/>
      </c>
      <c r="B679" s="69"/>
      <c r="C679" s="44"/>
      <c r="D679" s="42"/>
      <c r="E679" s="42"/>
      <c r="F679" s="68"/>
      <c r="G679" s="42"/>
      <c r="H679" s="42"/>
      <c r="J679" s="20" t="str">
        <f aca="false">IF(AND(K679="",L679="",N679=""),"",IF(OR(K679=1,L679=1),"ERRORI / ANOMALIE","OK"))</f>
        <v/>
      </c>
      <c r="K679" s="20" t="str">
        <f aca="false">IF(N679="","",IF(SUM(Q679:AA679)&gt;0,1,""))</f>
        <v/>
      </c>
      <c r="L679" s="20" t="str">
        <f aca="false">IF(N679="","",IF(_xlfn.IFNA(VLOOKUP(CONCATENATE(N679," ",1),Lotti!AS$7:AT$601,2,0),1)=1,"",1))</f>
        <v/>
      </c>
      <c r="N679" s="36" t="str">
        <f aca="false">TRIM(B679)</f>
        <v/>
      </c>
      <c r="O679" s="36"/>
      <c r="P679" s="36" t="str">
        <f aca="false">IF(K679="","",1)</f>
        <v/>
      </c>
      <c r="Q679" s="36" t="str">
        <f aca="false">IF(N679="","",_xlfn.IFNA(VLOOKUP(N679,Lotti!C$7:D$1000,2,0),1))</f>
        <v/>
      </c>
      <c r="S679" s="36" t="str">
        <f aca="false">IF(N679="","",IF(OR(AND(E679="",LEN(TRIM(D679))&lt;&gt;11,LEN(TRIM(D679))&lt;&gt;16),AND(D679="",E679=""),AND(D679&lt;&gt;"",E679&lt;&gt;"")),1,""))</f>
        <v/>
      </c>
      <c r="U679" s="36" t="str">
        <f aca="false">IF(N679="","",IF(C679="",1,""))</f>
        <v/>
      </c>
      <c r="V679" s="36" t="str">
        <f aca="false">IF(N679="","",_xlfn.IFNA(VLOOKUP(F679,TabelleFisse!$B$33:$C$34,2,0),1))</f>
        <v/>
      </c>
      <c r="W679" s="36" t="str">
        <f aca="false">IF(N679="","",_xlfn.IFNA(IF(VLOOKUP(CONCATENATE(N679," SI"),AC$10:AC$1203,1,0)=CONCATENATE(N679," SI"),"",1),1))</f>
        <v/>
      </c>
      <c r="Y679" s="36" t="str">
        <f aca="false">IF(OR(N679="",G679=""),"",_xlfn.IFNA(VLOOKUP(H679,TabelleFisse!$B$25:$C$29,2,0),1))</f>
        <v/>
      </c>
      <c r="Z679" s="36" t="str">
        <f aca="false">IF(AND(G679="",H679&lt;&gt;""),1,"")</f>
        <v/>
      </c>
      <c r="AA679" s="36" t="str">
        <f aca="false">IF(N679="","",IF(COUNTIF(AD$10:AD$1203,AD679)=1,1,""))</f>
        <v/>
      </c>
      <c r="AC679" s="37" t="str">
        <f aca="false">IF(N679="","",CONCATENATE(N679," ",F679))</f>
        <v/>
      </c>
      <c r="AD679" s="37" t="str">
        <f aca="false">IF(OR(N679="",CONCATENATE(G679,H679)=""),"",CONCATENATE(N679," ",G679))</f>
        <v/>
      </c>
      <c r="AE679" s="37" t="str">
        <f aca="false">IF(K679=1,CONCATENATE(N679," ",1),"")</f>
        <v/>
      </c>
    </row>
    <row r="680" customFormat="false" ht="32.25" hidden="false" customHeight="true" outlineLevel="0" collapsed="false">
      <c r="A680" s="21" t="str">
        <f aca="false">IF(J680="","",J680)</f>
        <v/>
      </c>
      <c r="B680" s="69"/>
      <c r="C680" s="44"/>
      <c r="D680" s="42"/>
      <c r="E680" s="42"/>
      <c r="F680" s="68"/>
      <c r="G680" s="42"/>
      <c r="H680" s="42"/>
      <c r="J680" s="20" t="str">
        <f aca="false">IF(AND(K680="",L680="",N680=""),"",IF(OR(K680=1,L680=1),"ERRORI / ANOMALIE","OK"))</f>
        <v/>
      </c>
      <c r="K680" s="20" t="str">
        <f aca="false">IF(N680="","",IF(SUM(Q680:AA680)&gt;0,1,""))</f>
        <v/>
      </c>
      <c r="L680" s="20" t="str">
        <f aca="false">IF(N680="","",IF(_xlfn.IFNA(VLOOKUP(CONCATENATE(N680," ",1),Lotti!AS$7:AT$601,2,0),1)=1,"",1))</f>
        <v/>
      </c>
      <c r="N680" s="36" t="str">
        <f aca="false">TRIM(B680)</f>
        <v/>
      </c>
      <c r="O680" s="36"/>
      <c r="P680" s="36" t="str">
        <f aca="false">IF(K680="","",1)</f>
        <v/>
      </c>
      <c r="Q680" s="36" t="str">
        <f aca="false">IF(N680="","",_xlfn.IFNA(VLOOKUP(N680,Lotti!C$7:D$1000,2,0),1))</f>
        <v/>
      </c>
      <c r="S680" s="36" t="str">
        <f aca="false">IF(N680="","",IF(OR(AND(E680="",LEN(TRIM(D680))&lt;&gt;11,LEN(TRIM(D680))&lt;&gt;16),AND(D680="",E680=""),AND(D680&lt;&gt;"",E680&lt;&gt;"")),1,""))</f>
        <v/>
      </c>
      <c r="U680" s="36" t="str">
        <f aca="false">IF(N680="","",IF(C680="",1,""))</f>
        <v/>
      </c>
      <c r="V680" s="36" t="str">
        <f aca="false">IF(N680="","",_xlfn.IFNA(VLOOKUP(F680,TabelleFisse!$B$33:$C$34,2,0),1))</f>
        <v/>
      </c>
      <c r="W680" s="36" t="str">
        <f aca="false">IF(N680="","",_xlfn.IFNA(IF(VLOOKUP(CONCATENATE(N680," SI"),AC$10:AC$1203,1,0)=CONCATENATE(N680," SI"),"",1),1))</f>
        <v/>
      </c>
      <c r="Y680" s="36" t="str">
        <f aca="false">IF(OR(N680="",G680=""),"",_xlfn.IFNA(VLOOKUP(H680,TabelleFisse!$B$25:$C$29,2,0),1))</f>
        <v/>
      </c>
      <c r="Z680" s="36" t="str">
        <f aca="false">IF(AND(G680="",H680&lt;&gt;""),1,"")</f>
        <v/>
      </c>
      <c r="AA680" s="36" t="str">
        <f aca="false">IF(N680="","",IF(COUNTIF(AD$10:AD$1203,AD680)=1,1,""))</f>
        <v/>
      </c>
      <c r="AC680" s="37" t="str">
        <f aca="false">IF(N680="","",CONCATENATE(N680," ",F680))</f>
        <v/>
      </c>
      <c r="AD680" s="37" t="str">
        <f aca="false">IF(OR(N680="",CONCATENATE(G680,H680)=""),"",CONCATENATE(N680," ",G680))</f>
        <v/>
      </c>
      <c r="AE680" s="37" t="str">
        <f aca="false">IF(K680=1,CONCATENATE(N680," ",1),"")</f>
        <v/>
      </c>
    </row>
    <row r="681" customFormat="false" ht="32.25" hidden="false" customHeight="true" outlineLevel="0" collapsed="false">
      <c r="A681" s="21" t="str">
        <f aca="false">IF(J681="","",J681)</f>
        <v/>
      </c>
      <c r="B681" s="69"/>
      <c r="C681" s="44"/>
      <c r="D681" s="42"/>
      <c r="E681" s="42"/>
      <c r="F681" s="68"/>
      <c r="G681" s="42"/>
      <c r="H681" s="42"/>
      <c r="J681" s="20" t="str">
        <f aca="false">IF(AND(K681="",L681="",N681=""),"",IF(OR(K681=1,L681=1),"ERRORI / ANOMALIE","OK"))</f>
        <v/>
      </c>
      <c r="K681" s="20" t="str">
        <f aca="false">IF(N681="","",IF(SUM(Q681:AA681)&gt;0,1,""))</f>
        <v/>
      </c>
      <c r="L681" s="20" t="str">
        <f aca="false">IF(N681="","",IF(_xlfn.IFNA(VLOOKUP(CONCATENATE(N681," ",1),Lotti!AS$7:AT$601,2,0),1)=1,"",1))</f>
        <v/>
      </c>
      <c r="N681" s="36" t="str">
        <f aca="false">TRIM(B681)</f>
        <v/>
      </c>
      <c r="O681" s="36"/>
      <c r="P681" s="36" t="str">
        <f aca="false">IF(K681="","",1)</f>
        <v/>
      </c>
      <c r="Q681" s="36" t="str">
        <f aca="false">IF(N681="","",_xlfn.IFNA(VLOOKUP(N681,Lotti!C$7:D$1000,2,0),1))</f>
        <v/>
      </c>
      <c r="S681" s="36" t="str">
        <f aca="false">IF(N681="","",IF(OR(AND(E681="",LEN(TRIM(D681))&lt;&gt;11,LEN(TRIM(D681))&lt;&gt;16),AND(D681="",E681=""),AND(D681&lt;&gt;"",E681&lt;&gt;"")),1,""))</f>
        <v/>
      </c>
      <c r="U681" s="36" t="str">
        <f aca="false">IF(N681="","",IF(C681="",1,""))</f>
        <v/>
      </c>
      <c r="V681" s="36" t="str">
        <f aca="false">IF(N681="","",_xlfn.IFNA(VLOOKUP(F681,TabelleFisse!$B$33:$C$34,2,0),1))</f>
        <v/>
      </c>
      <c r="W681" s="36" t="str">
        <f aca="false">IF(N681="","",_xlfn.IFNA(IF(VLOOKUP(CONCATENATE(N681," SI"),AC$10:AC$1203,1,0)=CONCATENATE(N681," SI"),"",1),1))</f>
        <v/>
      </c>
      <c r="Y681" s="36" t="str">
        <f aca="false">IF(OR(N681="",G681=""),"",_xlfn.IFNA(VLOOKUP(H681,TabelleFisse!$B$25:$C$29,2,0),1))</f>
        <v/>
      </c>
      <c r="Z681" s="36" t="str">
        <f aca="false">IF(AND(G681="",H681&lt;&gt;""),1,"")</f>
        <v/>
      </c>
      <c r="AA681" s="36" t="str">
        <f aca="false">IF(N681="","",IF(COUNTIF(AD$10:AD$1203,AD681)=1,1,""))</f>
        <v/>
      </c>
      <c r="AC681" s="37" t="str">
        <f aca="false">IF(N681="","",CONCATENATE(N681," ",F681))</f>
        <v/>
      </c>
      <c r="AD681" s="37" t="str">
        <f aca="false">IF(OR(N681="",CONCATENATE(G681,H681)=""),"",CONCATENATE(N681," ",G681))</f>
        <v/>
      </c>
      <c r="AE681" s="37" t="str">
        <f aca="false">IF(K681=1,CONCATENATE(N681," ",1),"")</f>
        <v/>
      </c>
    </row>
    <row r="682" customFormat="false" ht="32.25" hidden="false" customHeight="true" outlineLevel="0" collapsed="false">
      <c r="A682" s="21" t="str">
        <f aca="false">IF(J682="","",J682)</f>
        <v/>
      </c>
      <c r="B682" s="69"/>
      <c r="C682" s="44"/>
      <c r="D682" s="42"/>
      <c r="E682" s="42"/>
      <c r="F682" s="68"/>
      <c r="G682" s="42"/>
      <c r="H682" s="42"/>
      <c r="J682" s="20" t="str">
        <f aca="false">IF(AND(K682="",L682="",N682=""),"",IF(OR(K682=1,L682=1),"ERRORI / ANOMALIE","OK"))</f>
        <v/>
      </c>
      <c r="K682" s="20" t="str">
        <f aca="false">IF(N682="","",IF(SUM(Q682:AA682)&gt;0,1,""))</f>
        <v/>
      </c>
      <c r="L682" s="20" t="str">
        <f aca="false">IF(N682="","",IF(_xlfn.IFNA(VLOOKUP(CONCATENATE(N682," ",1),Lotti!AS$7:AT$601,2,0),1)=1,"",1))</f>
        <v/>
      </c>
      <c r="N682" s="36" t="str">
        <f aca="false">TRIM(B682)</f>
        <v/>
      </c>
      <c r="O682" s="36"/>
      <c r="P682" s="36" t="str">
        <f aca="false">IF(K682="","",1)</f>
        <v/>
      </c>
      <c r="Q682" s="36" t="str">
        <f aca="false">IF(N682="","",_xlfn.IFNA(VLOOKUP(N682,Lotti!C$7:D$1000,2,0),1))</f>
        <v/>
      </c>
      <c r="S682" s="36" t="str">
        <f aca="false">IF(N682="","",IF(OR(AND(E682="",LEN(TRIM(D682))&lt;&gt;11,LEN(TRIM(D682))&lt;&gt;16),AND(D682="",E682=""),AND(D682&lt;&gt;"",E682&lt;&gt;"")),1,""))</f>
        <v/>
      </c>
      <c r="U682" s="36" t="str">
        <f aca="false">IF(N682="","",IF(C682="",1,""))</f>
        <v/>
      </c>
      <c r="V682" s="36" t="str">
        <f aca="false">IF(N682="","",_xlfn.IFNA(VLOOKUP(F682,TabelleFisse!$B$33:$C$34,2,0),1))</f>
        <v/>
      </c>
      <c r="W682" s="36" t="str">
        <f aca="false">IF(N682="","",_xlfn.IFNA(IF(VLOOKUP(CONCATENATE(N682," SI"),AC$10:AC$1203,1,0)=CONCATENATE(N682," SI"),"",1),1))</f>
        <v/>
      </c>
      <c r="Y682" s="36" t="str">
        <f aca="false">IF(OR(N682="",G682=""),"",_xlfn.IFNA(VLOOKUP(H682,TabelleFisse!$B$25:$C$29,2,0),1))</f>
        <v/>
      </c>
      <c r="Z682" s="36" t="str">
        <f aca="false">IF(AND(G682="",H682&lt;&gt;""),1,"")</f>
        <v/>
      </c>
      <c r="AA682" s="36" t="str">
        <f aca="false">IF(N682="","",IF(COUNTIF(AD$10:AD$1203,AD682)=1,1,""))</f>
        <v/>
      </c>
      <c r="AC682" s="37" t="str">
        <f aca="false">IF(N682="","",CONCATENATE(N682," ",F682))</f>
        <v/>
      </c>
      <c r="AD682" s="37" t="str">
        <f aca="false">IF(OR(N682="",CONCATENATE(G682,H682)=""),"",CONCATENATE(N682," ",G682))</f>
        <v/>
      </c>
      <c r="AE682" s="37" t="str">
        <f aca="false">IF(K682=1,CONCATENATE(N682," ",1),"")</f>
        <v/>
      </c>
    </row>
    <row r="683" customFormat="false" ht="32.25" hidden="false" customHeight="true" outlineLevel="0" collapsed="false">
      <c r="A683" s="21" t="str">
        <f aca="false">IF(J683="","",J683)</f>
        <v/>
      </c>
      <c r="B683" s="69"/>
      <c r="C683" s="44"/>
      <c r="D683" s="42"/>
      <c r="E683" s="42"/>
      <c r="F683" s="68"/>
      <c r="G683" s="42"/>
      <c r="H683" s="42"/>
      <c r="J683" s="20" t="str">
        <f aca="false">IF(AND(K683="",L683="",N683=""),"",IF(OR(K683=1,L683=1),"ERRORI / ANOMALIE","OK"))</f>
        <v/>
      </c>
      <c r="K683" s="20" t="str">
        <f aca="false">IF(N683="","",IF(SUM(Q683:AA683)&gt;0,1,""))</f>
        <v/>
      </c>
      <c r="L683" s="20" t="str">
        <f aca="false">IF(N683="","",IF(_xlfn.IFNA(VLOOKUP(CONCATENATE(N683," ",1),Lotti!AS$7:AT$601,2,0),1)=1,"",1))</f>
        <v/>
      </c>
      <c r="N683" s="36" t="str">
        <f aca="false">TRIM(B683)</f>
        <v/>
      </c>
      <c r="O683" s="36"/>
      <c r="P683" s="36" t="str">
        <f aca="false">IF(K683="","",1)</f>
        <v/>
      </c>
      <c r="Q683" s="36" t="str">
        <f aca="false">IF(N683="","",_xlfn.IFNA(VLOOKUP(N683,Lotti!C$7:D$1000,2,0),1))</f>
        <v/>
      </c>
      <c r="S683" s="36" t="str">
        <f aca="false">IF(N683="","",IF(OR(AND(E683="",LEN(TRIM(D683))&lt;&gt;11,LEN(TRIM(D683))&lt;&gt;16),AND(D683="",E683=""),AND(D683&lt;&gt;"",E683&lt;&gt;"")),1,""))</f>
        <v/>
      </c>
      <c r="U683" s="36" t="str">
        <f aca="false">IF(N683="","",IF(C683="",1,""))</f>
        <v/>
      </c>
      <c r="V683" s="36" t="str">
        <f aca="false">IF(N683="","",_xlfn.IFNA(VLOOKUP(F683,TabelleFisse!$B$33:$C$34,2,0),1))</f>
        <v/>
      </c>
      <c r="W683" s="36" t="str">
        <f aca="false">IF(N683="","",_xlfn.IFNA(IF(VLOOKUP(CONCATENATE(N683," SI"),AC$10:AC$1203,1,0)=CONCATENATE(N683," SI"),"",1),1))</f>
        <v/>
      </c>
      <c r="Y683" s="36" t="str">
        <f aca="false">IF(OR(N683="",G683=""),"",_xlfn.IFNA(VLOOKUP(H683,TabelleFisse!$B$25:$C$29,2,0),1))</f>
        <v/>
      </c>
      <c r="Z683" s="36" t="str">
        <f aca="false">IF(AND(G683="",H683&lt;&gt;""),1,"")</f>
        <v/>
      </c>
      <c r="AA683" s="36" t="str">
        <f aca="false">IF(N683="","",IF(COUNTIF(AD$10:AD$1203,AD683)=1,1,""))</f>
        <v/>
      </c>
      <c r="AC683" s="37" t="str">
        <f aca="false">IF(N683="","",CONCATENATE(N683," ",F683))</f>
        <v/>
      </c>
      <c r="AD683" s="37" t="str">
        <f aca="false">IF(OR(N683="",CONCATENATE(G683,H683)=""),"",CONCATENATE(N683," ",G683))</f>
        <v/>
      </c>
      <c r="AE683" s="37" t="str">
        <f aca="false">IF(K683=1,CONCATENATE(N683," ",1),"")</f>
        <v/>
      </c>
    </row>
    <row r="684" customFormat="false" ht="32.25" hidden="false" customHeight="true" outlineLevel="0" collapsed="false">
      <c r="A684" s="21" t="str">
        <f aca="false">IF(J684="","",J684)</f>
        <v/>
      </c>
      <c r="B684" s="69"/>
      <c r="C684" s="44"/>
      <c r="D684" s="42"/>
      <c r="E684" s="42"/>
      <c r="F684" s="68"/>
      <c r="G684" s="42"/>
      <c r="H684" s="42"/>
      <c r="J684" s="20" t="str">
        <f aca="false">IF(AND(K684="",L684="",N684=""),"",IF(OR(K684=1,L684=1),"ERRORI / ANOMALIE","OK"))</f>
        <v/>
      </c>
      <c r="K684" s="20" t="str">
        <f aca="false">IF(N684="","",IF(SUM(Q684:AA684)&gt;0,1,""))</f>
        <v/>
      </c>
      <c r="L684" s="20" t="str">
        <f aca="false">IF(N684="","",IF(_xlfn.IFNA(VLOOKUP(CONCATENATE(N684," ",1),Lotti!AS$7:AT$601,2,0),1)=1,"",1))</f>
        <v/>
      </c>
      <c r="N684" s="36" t="str">
        <f aca="false">TRIM(B684)</f>
        <v/>
      </c>
      <c r="O684" s="36"/>
      <c r="P684" s="36" t="str">
        <f aca="false">IF(K684="","",1)</f>
        <v/>
      </c>
      <c r="Q684" s="36" t="str">
        <f aca="false">IF(N684="","",_xlfn.IFNA(VLOOKUP(N684,Lotti!C$7:D$1000,2,0),1))</f>
        <v/>
      </c>
      <c r="S684" s="36" t="str">
        <f aca="false">IF(N684="","",IF(OR(AND(E684="",LEN(TRIM(D684))&lt;&gt;11,LEN(TRIM(D684))&lt;&gt;16),AND(D684="",E684=""),AND(D684&lt;&gt;"",E684&lt;&gt;"")),1,""))</f>
        <v/>
      </c>
      <c r="U684" s="36" t="str">
        <f aca="false">IF(N684="","",IF(C684="",1,""))</f>
        <v/>
      </c>
      <c r="V684" s="36" t="str">
        <f aca="false">IF(N684="","",_xlfn.IFNA(VLOOKUP(F684,TabelleFisse!$B$33:$C$34,2,0),1))</f>
        <v/>
      </c>
      <c r="W684" s="36" t="str">
        <f aca="false">IF(N684="","",_xlfn.IFNA(IF(VLOOKUP(CONCATENATE(N684," SI"),AC$10:AC$1203,1,0)=CONCATENATE(N684," SI"),"",1),1))</f>
        <v/>
      </c>
      <c r="Y684" s="36" t="str">
        <f aca="false">IF(OR(N684="",G684=""),"",_xlfn.IFNA(VLOOKUP(H684,TabelleFisse!$B$25:$C$29,2,0),1))</f>
        <v/>
      </c>
      <c r="Z684" s="36" t="str">
        <f aca="false">IF(AND(G684="",H684&lt;&gt;""),1,"")</f>
        <v/>
      </c>
      <c r="AA684" s="36" t="str">
        <f aca="false">IF(N684="","",IF(COUNTIF(AD$10:AD$1203,AD684)=1,1,""))</f>
        <v/>
      </c>
      <c r="AC684" s="37" t="str">
        <f aca="false">IF(N684="","",CONCATENATE(N684," ",F684))</f>
        <v/>
      </c>
      <c r="AD684" s="37" t="str">
        <f aca="false">IF(OR(N684="",CONCATENATE(G684,H684)=""),"",CONCATENATE(N684," ",G684))</f>
        <v/>
      </c>
      <c r="AE684" s="37" t="str">
        <f aca="false">IF(K684=1,CONCATENATE(N684," ",1),"")</f>
        <v/>
      </c>
    </row>
    <row r="685" customFormat="false" ht="32.25" hidden="false" customHeight="true" outlineLevel="0" collapsed="false">
      <c r="A685" s="21" t="str">
        <f aca="false">IF(J685="","",J685)</f>
        <v/>
      </c>
      <c r="B685" s="69"/>
      <c r="C685" s="44"/>
      <c r="D685" s="42"/>
      <c r="E685" s="42"/>
      <c r="F685" s="68"/>
      <c r="G685" s="42"/>
      <c r="H685" s="42"/>
      <c r="J685" s="20" t="str">
        <f aca="false">IF(AND(K685="",L685="",N685=""),"",IF(OR(K685=1,L685=1),"ERRORI / ANOMALIE","OK"))</f>
        <v/>
      </c>
      <c r="K685" s="20" t="str">
        <f aca="false">IF(N685="","",IF(SUM(Q685:AA685)&gt;0,1,""))</f>
        <v/>
      </c>
      <c r="L685" s="20" t="str">
        <f aca="false">IF(N685="","",IF(_xlfn.IFNA(VLOOKUP(CONCATENATE(N685," ",1),Lotti!AS$7:AT$601,2,0),1)=1,"",1))</f>
        <v/>
      </c>
      <c r="N685" s="36" t="str">
        <f aca="false">TRIM(B685)</f>
        <v/>
      </c>
      <c r="O685" s="36"/>
      <c r="P685" s="36" t="str">
        <f aca="false">IF(K685="","",1)</f>
        <v/>
      </c>
      <c r="Q685" s="36" t="str">
        <f aca="false">IF(N685="","",_xlfn.IFNA(VLOOKUP(N685,Lotti!C$7:D$1000,2,0),1))</f>
        <v/>
      </c>
      <c r="S685" s="36" t="str">
        <f aca="false">IF(N685="","",IF(OR(AND(E685="",LEN(TRIM(D685))&lt;&gt;11,LEN(TRIM(D685))&lt;&gt;16),AND(D685="",E685=""),AND(D685&lt;&gt;"",E685&lt;&gt;"")),1,""))</f>
        <v/>
      </c>
      <c r="U685" s="36" t="str">
        <f aca="false">IF(N685="","",IF(C685="",1,""))</f>
        <v/>
      </c>
      <c r="V685" s="36" t="str">
        <f aca="false">IF(N685="","",_xlfn.IFNA(VLOOKUP(F685,TabelleFisse!$B$33:$C$34,2,0),1))</f>
        <v/>
      </c>
      <c r="W685" s="36" t="str">
        <f aca="false">IF(N685="","",_xlfn.IFNA(IF(VLOOKUP(CONCATENATE(N685," SI"),AC$10:AC$1203,1,0)=CONCATENATE(N685," SI"),"",1),1))</f>
        <v/>
      </c>
      <c r="Y685" s="36" t="str">
        <f aca="false">IF(OR(N685="",G685=""),"",_xlfn.IFNA(VLOOKUP(H685,TabelleFisse!$B$25:$C$29,2,0),1))</f>
        <v/>
      </c>
      <c r="Z685" s="36" t="str">
        <f aca="false">IF(AND(G685="",H685&lt;&gt;""),1,"")</f>
        <v/>
      </c>
      <c r="AA685" s="36" t="str">
        <f aca="false">IF(N685="","",IF(COUNTIF(AD$10:AD$1203,AD685)=1,1,""))</f>
        <v/>
      </c>
      <c r="AC685" s="37" t="str">
        <f aca="false">IF(N685="","",CONCATENATE(N685," ",F685))</f>
        <v/>
      </c>
      <c r="AD685" s="37" t="str">
        <f aca="false">IF(OR(N685="",CONCATENATE(G685,H685)=""),"",CONCATENATE(N685," ",G685))</f>
        <v/>
      </c>
      <c r="AE685" s="37" t="str">
        <f aca="false">IF(K685=1,CONCATENATE(N685," ",1),"")</f>
        <v/>
      </c>
    </row>
    <row r="686" customFormat="false" ht="32.25" hidden="false" customHeight="true" outlineLevel="0" collapsed="false">
      <c r="A686" s="21" t="str">
        <f aca="false">IF(J686="","",J686)</f>
        <v/>
      </c>
      <c r="B686" s="69"/>
      <c r="C686" s="44"/>
      <c r="D686" s="42"/>
      <c r="E686" s="42"/>
      <c r="F686" s="68"/>
      <c r="G686" s="42"/>
      <c r="H686" s="42"/>
      <c r="J686" s="20" t="str">
        <f aca="false">IF(AND(K686="",L686="",N686=""),"",IF(OR(K686=1,L686=1),"ERRORI / ANOMALIE","OK"))</f>
        <v/>
      </c>
      <c r="K686" s="20" t="str">
        <f aca="false">IF(N686="","",IF(SUM(Q686:AA686)&gt;0,1,""))</f>
        <v/>
      </c>
      <c r="L686" s="20" t="str">
        <f aca="false">IF(N686="","",IF(_xlfn.IFNA(VLOOKUP(CONCATENATE(N686," ",1),Lotti!AS$7:AT$601,2,0),1)=1,"",1))</f>
        <v/>
      </c>
      <c r="N686" s="36" t="str">
        <f aca="false">TRIM(B686)</f>
        <v/>
      </c>
      <c r="O686" s="36"/>
      <c r="P686" s="36" t="str">
        <f aca="false">IF(K686="","",1)</f>
        <v/>
      </c>
      <c r="Q686" s="36" t="str">
        <f aca="false">IF(N686="","",_xlfn.IFNA(VLOOKUP(N686,Lotti!C$7:D$1000,2,0),1))</f>
        <v/>
      </c>
      <c r="S686" s="36" t="str">
        <f aca="false">IF(N686="","",IF(OR(AND(E686="",LEN(TRIM(D686))&lt;&gt;11,LEN(TRIM(D686))&lt;&gt;16),AND(D686="",E686=""),AND(D686&lt;&gt;"",E686&lt;&gt;"")),1,""))</f>
        <v/>
      </c>
      <c r="U686" s="36" t="str">
        <f aca="false">IF(N686="","",IF(C686="",1,""))</f>
        <v/>
      </c>
      <c r="V686" s="36" t="str">
        <f aca="false">IF(N686="","",_xlfn.IFNA(VLOOKUP(F686,TabelleFisse!$B$33:$C$34,2,0),1))</f>
        <v/>
      </c>
      <c r="W686" s="36" t="str">
        <f aca="false">IF(N686="","",_xlfn.IFNA(IF(VLOOKUP(CONCATENATE(N686," SI"),AC$10:AC$1203,1,0)=CONCATENATE(N686," SI"),"",1),1))</f>
        <v/>
      </c>
      <c r="Y686" s="36" t="str">
        <f aca="false">IF(OR(N686="",G686=""),"",_xlfn.IFNA(VLOOKUP(H686,TabelleFisse!$B$25:$C$29,2,0),1))</f>
        <v/>
      </c>
      <c r="Z686" s="36" t="str">
        <f aca="false">IF(AND(G686="",H686&lt;&gt;""),1,"")</f>
        <v/>
      </c>
      <c r="AA686" s="36" t="str">
        <f aca="false">IF(N686="","",IF(COUNTIF(AD$10:AD$1203,AD686)=1,1,""))</f>
        <v/>
      </c>
      <c r="AC686" s="37" t="str">
        <f aca="false">IF(N686="","",CONCATENATE(N686," ",F686))</f>
        <v/>
      </c>
      <c r="AD686" s="37" t="str">
        <f aca="false">IF(OR(N686="",CONCATENATE(G686,H686)=""),"",CONCATENATE(N686," ",G686))</f>
        <v/>
      </c>
      <c r="AE686" s="37" t="str">
        <f aca="false">IF(K686=1,CONCATENATE(N686," ",1),"")</f>
        <v/>
      </c>
    </row>
    <row r="687" customFormat="false" ht="32.25" hidden="false" customHeight="true" outlineLevel="0" collapsed="false">
      <c r="A687" s="21" t="str">
        <f aca="false">IF(J687="","",J687)</f>
        <v/>
      </c>
      <c r="B687" s="69"/>
      <c r="C687" s="44"/>
      <c r="D687" s="42"/>
      <c r="E687" s="42"/>
      <c r="F687" s="68"/>
      <c r="G687" s="42"/>
      <c r="H687" s="42"/>
      <c r="J687" s="20" t="str">
        <f aca="false">IF(AND(K687="",L687="",N687=""),"",IF(OR(K687=1,L687=1),"ERRORI / ANOMALIE","OK"))</f>
        <v/>
      </c>
      <c r="K687" s="20" t="str">
        <f aca="false">IF(N687="","",IF(SUM(Q687:AA687)&gt;0,1,""))</f>
        <v/>
      </c>
      <c r="L687" s="20" t="str">
        <f aca="false">IF(N687="","",IF(_xlfn.IFNA(VLOOKUP(CONCATENATE(N687," ",1),Lotti!AS$7:AT$601,2,0),1)=1,"",1))</f>
        <v/>
      </c>
      <c r="N687" s="36" t="str">
        <f aca="false">TRIM(B687)</f>
        <v/>
      </c>
      <c r="O687" s="36"/>
      <c r="P687" s="36" t="str">
        <f aca="false">IF(K687="","",1)</f>
        <v/>
      </c>
      <c r="Q687" s="36" t="str">
        <f aca="false">IF(N687="","",_xlfn.IFNA(VLOOKUP(N687,Lotti!C$7:D$1000,2,0),1))</f>
        <v/>
      </c>
      <c r="S687" s="36" t="str">
        <f aca="false">IF(N687="","",IF(OR(AND(E687="",LEN(TRIM(D687))&lt;&gt;11,LEN(TRIM(D687))&lt;&gt;16),AND(D687="",E687=""),AND(D687&lt;&gt;"",E687&lt;&gt;"")),1,""))</f>
        <v/>
      </c>
      <c r="U687" s="36" t="str">
        <f aca="false">IF(N687="","",IF(C687="",1,""))</f>
        <v/>
      </c>
      <c r="V687" s="36" t="str">
        <f aca="false">IF(N687="","",_xlfn.IFNA(VLOOKUP(F687,TabelleFisse!$B$33:$C$34,2,0),1))</f>
        <v/>
      </c>
      <c r="W687" s="36" t="str">
        <f aca="false">IF(N687="","",_xlfn.IFNA(IF(VLOOKUP(CONCATENATE(N687," SI"),AC$10:AC$1203,1,0)=CONCATENATE(N687," SI"),"",1),1))</f>
        <v/>
      </c>
      <c r="Y687" s="36" t="str">
        <f aca="false">IF(OR(N687="",G687=""),"",_xlfn.IFNA(VLOOKUP(H687,TabelleFisse!$B$25:$C$29,2,0),1))</f>
        <v/>
      </c>
      <c r="Z687" s="36" t="str">
        <f aca="false">IF(AND(G687="",H687&lt;&gt;""),1,"")</f>
        <v/>
      </c>
      <c r="AA687" s="36" t="str">
        <f aca="false">IF(N687="","",IF(COUNTIF(AD$10:AD$1203,AD687)=1,1,""))</f>
        <v/>
      </c>
      <c r="AC687" s="37" t="str">
        <f aca="false">IF(N687="","",CONCATENATE(N687," ",F687))</f>
        <v/>
      </c>
      <c r="AD687" s="37" t="str">
        <f aca="false">IF(OR(N687="",CONCATENATE(G687,H687)=""),"",CONCATENATE(N687," ",G687))</f>
        <v/>
      </c>
      <c r="AE687" s="37" t="str">
        <f aca="false">IF(K687=1,CONCATENATE(N687," ",1),"")</f>
        <v/>
      </c>
    </row>
    <row r="688" customFormat="false" ht="32.25" hidden="false" customHeight="true" outlineLevel="0" collapsed="false">
      <c r="A688" s="21" t="str">
        <f aca="false">IF(J688="","",J688)</f>
        <v/>
      </c>
      <c r="B688" s="69"/>
      <c r="C688" s="44"/>
      <c r="D688" s="42"/>
      <c r="E688" s="42"/>
      <c r="F688" s="68"/>
      <c r="G688" s="42"/>
      <c r="H688" s="42"/>
      <c r="J688" s="20" t="str">
        <f aca="false">IF(AND(K688="",L688="",N688=""),"",IF(OR(K688=1,L688=1),"ERRORI / ANOMALIE","OK"))</f>
        <v/>
      </c>
      <c r="K688" s="20" t="str">
        <f aca="false">IF(N688="","",IF(SUM(Q688:AA688)&gt;0,1,""))</f>
        <v/>
      </c>
      <c r="L688" s="20" t="str">
        <f aca="false">IF(N688="","",IF(_xlfn.IFNA(VLOOKUP(CONCATENATE(N688," ",1),Lotti!AS$7:AT$601,2,0),1)=1,"",1))</f>
        <v/>
      </c>
      <c r="N688" s="36" t="str">
        <f aca="false">TRIM(B688)</f>
        <v/>
      </c>
      <c r="O688" s="36"/>
      <c r="P688" s="36" t="str">
        <f aca="false">IF(K688="","",1)</f>
        <v/>
      </c>
      <c r="Q688" s="36" t="str">
        <f aca="false">IF(N688="","",_xlfn.IFNA(VLOOKUP(N688,Lotti!C$7:D$1000,2,0),1))</f>
        <v/>
      </c>
      <c r="S688" s="36" t="str">
        <f aca="false">IF(N688="","",IF(OR(AND(E688="",LEN(TRIM(D688))&lt;&gt;11,LEN(TRIM(D688))&lt;&gt;16),AND(D688="",E688=""),AND(D688&lt;&gt;"",E688&lt;&gt;"")),1,""))</f>
        <v/>
      </c>
      <c r="U688" s="36" t="str">
        <f aca="false">IF(N688="","",IF(C688="",1,""))</f>
        <v/>
      </c>
      <c r="V688" s="36" t="str">
        <f aca="false">IF(N688="","",_xlfn.IFNA(VLOOKUP(F688,TabelleFisse!$B$33:$C$34,2,0),1))</f>
        <v/>
      </c>
      <c r="W688" s="36" t="str">
        <f aca="false">IF(N688="","",_xlfn.IFNA(IF(VLOOKUP(CONCATENATE(N688," SI"),AC$10:AC$1203,1,0)=CONCATENATE(N688," SI"),"",1),1))</f>
        <v/>
      </c>
      <c r="Y688" s="36" t="str">
        <f aca="false">IF(OR(N688="",G688=""),"",_xlfn.IFNA(VLOOKUP(H688,TabelleFisse!$B$25:$C$29,2,0),1))</f>
        <v/>
      </c>
      <c r="Z688" s="36" t="str">
        <f aca="false">IF(AND(G688="",H688&lt;&gt;""),1,"")</f>
        <v/>
      </c>
      <c r="AA688" s="36" t="str">
        <f aca="false">IF(N688="","",IF(COUNTIF(AD$10:AD$1203,AD688)=1,1,""))</f>
        <v/>
      </c>
      <c r="AC688" s="37" t="str">
        <f aca="false">IF(N688="","",CONCATENATE(N688," ",F688))</f>
        <v/>
      </c>
      <c r="AD688" s="37" t="str">
        <f aca="false">IF(OR(N688="",CONCATENATE(G688,H688)=""),"",CONCATENATE(N688," ",G688))</f>
        <v/>
      </c>
      <c r="AE688" s="37" t="str">
        <f aca="false">IF(K688=1,CONCATENATE(N688," ",1),"")</f>
        <v/>
      </c>
    </row>
    <row r="689" customFormat="false" ht="32.25" hidden="false" customHeight="true" outlineLevel="0" collapsed="false">
      <c r="A689" s="21" t="str">
        <f aca="false">IF(J689="","",J689)</f>
        <v/>
      </c>
      <c r="B689" s="69"/>
      <c r="C689" s="44"/>
      <c r="D689" s="42"/>
      <c r="E689" s="42"/>
      <c r="F689" s="68"/>
      <c r="G689" s="42"/>
      <c r="H689" s="42"/>
      <c r="J689" s="20" t="str">
        <f aca="false">IF(AND(K689="",L689="",N689=""),"",IF(OR(K689=1,L689=1),"ERRORI / ANOMALIE","OK"))</f>
        <v/>
      </c>
      <c r="K689" s="20" t="str">
        <f aca="false">IF(N689="","",IF(SUM(Q689:AA689)&gt;0,1,""))</f>
        <v/>
      </c>
      <c r="L689" s="20" t="str">
        <f aca="false">IF(N689="","",IF(_xlfn.IFNA(VLOOKUP(CONCATENATE(N689," ",1),Lotti!AS$7:AT$601,2,0),1)=1,"",1))</f>
        <v/>
      </c>
      <c r="N689" s="36" t="str">
        <f aca="false">TRIM(B689)</f>
        <v/>
      </c>
      <c r="O689" s="36"/>
      <c r="P689" s="36" t="str">
        <f aca="false">IF(K689="","",1)</f>
        <v/>
      </c>
      <c r="Q689" s="36" t="str">
        <f aca="false">IF(N689="","",_xlfn.IFNA(VLOOKUP(N689,Lotti!C$7:D$1000,2,0),1))</f>
        <v/>
      </c>
      <c r="S689" s="36" t="str">
        <f aca="false">IF(N689="","",IF(OR(AND(E689="",LEN(TRIM(D689))&lt;&gt;11,LEN(TRIM(D689))&lt;&gt;16),AND(D689="",E689=""),AND(D689&lt;&gt;"",E689&lt;&gt;"")),1,""))</f>
        <v/>
      </c>
      <c r="U689" s="36" t="str">
        <f aca="false">IF(N689="","",IF(C689="",1,""))</f>
        <v/>
      </c>
      <c r="V689" s="36" t="str">
        <f aca="false">IF(N689="","",_xlfn.IFNA(VLOOKUP(F689,TabelleFisse!$B$33:$C$34,2,0),1))</f>
        <v/>
      </c>
      <c r="W689" s="36" t="str">
        <f aca="false">IF(N689="","",_xlfn.IFNA(IF(VLOOKUP(CONCATENATE(N689," SI"),AC$10:AC$1203,1,0)=CONCATENATE(N689," SI"),"",1),1))</f>
        <v/>
      </c>
      <c r="Y689" s="36" t="str">
        <f aca="false">IF(OR(N689="",G689=""),"",_xlfn.IFNA(VLOOKUP(H689,TabelleFisse!$B$25:$C$29,2,0),1))</f>
        <v/>
      </c>
      <c r="Z689" s="36" t="str">
        <f aca="false">IF(AND(G689="",H689&lt;&gt;""),1,"")</f>
        <v/>
      </c>
      <c r="AA689" s="36" t="str">
        <f aca="false">IF(N689="","",IF(COUNTIF(AD$10:AD$1203,AD689)=1,1,""))</f>
        <v/>
      </c>
      <c r="AC689" s="37" t="str">
        <f aca="false">IF(N689="","",CONCATENATE(N689," ",F689))</f>
        <v/>
      </c>
      <c r="AD689" s="37" t="str">
        <f aca="false">IF(OR(N689="",CONCATENATE(G689,H689)=""),"",CONCATENATE(N689," ",G689))</f>
        <v/>
      </c>
      <c r="AE689" s="37" t="str">
        <f aca="false">IF(K689=1,CONCATENATE(N689," ",1),"")</f>
        <v/>
      </c>
    </row>
    <row r="690" customFormat="false" ht="32.25" hidden="false" customHeight="true" outlineLevel="0" collapsed="false">
      <c r="A690" s="21" t="str">
        <f aca="false">IF(J690="","",J690)</f>
        <v/>
      </c>
      <c r="B690" s="69"/>
      <c r="C690" s="44"/>
      <c r="D690" s="42"/>
      <c r="E690" s="42"/>
      <c r="F690" s="68"/>
      <c r="G690" s="42"/>
      <c r="H690" s="42"/>
      <c r="J690" s="20" t="str">
        <f aca="false">IF(AND(K690="",L690="",N690=""),"",IF(OR(K690=1,L690=1),"ERRORI / ANOMALIE","OK"))</f>
        <v/>
      </c>
      <c r="K690" s="20" t="str">
        <f aca="false">IF(N690="","",IF(SUM(Q690:AA690)&gt;0,1,""))</f>
        <v/>
      </c>
      <c r="L690" s="20" t="str">
        <f aca="false">IF(N690="","",IF(_xlfn.IFNA(VLOOKUP(CONCATENATE(N690," ",1),Lotti!AS$7:AT$601,2,0),1)=1,"",1))</f>
        <v/>
      </c>
      <c r="N690" s="36" t="str">
        <f aca="false">TRIM(B690)</f>
        <v/>
      </c>
      <c r="O690" s="36"/>
      <c r="P690" s="36" t="str">
        <f aca="false">IF(K690="","",1)</f>
        <v/>
      </c>
      <c r="Q690" s="36" t="str">
        <f aca="false">IF(N690="","",_xlfn.IFNA(VLOOKUP(N690,Lotti!C$7:D$1000,2,0),1))</f>
        <v/>
      </c>
      <c r="S690" s="36" t="str">
        <f aca="false">IF(N690="","",IF(OR(AND(E690="",LEN(TRIM(D690))&lt;&gt;11,LEN(TRIM(D690))&lt;&gt;16),AND(D690="",E690=""),AND(D690&lt;&gt;"",E690&lt;&gt;"")),1,""))</f>
        <v/>
      </c>
      <c r="U690" s="36" t="str">
        <f aca="false">IF(N690="","",IF(C690="",1,""))</f>
        <v/>
      </c>
      <c r="V690" s="36" t="str">
        <f aca="false">IF(N690="","",_xlfn.IFNA(VLOOKUP(F690,TabelleFisse!$B$33:$C$34,2,0),1))</f>
        <v/>
      </c>
      <c r="W690" s="36" t="str">
        <f aca="false">IF(N690="","",_xlfn.IFNA(IF(VLOOKUP(CONCATENATE(N690," SI"),AC$10:AC$1203,1,0)=CONCATENATE(N690," SI"),"",1),1))</f>
        <v/>
      </c>
      <c r="Y690" s="36" t="str">
        <f aca="false">IF(OR(N690="",G690=""),"",_xlfn.IFNA(VLOOKUP(H690,TabelleFisse!$B$25:$C$29,2,0),1))</f>
        <v/>
      </c>
      <c r="Z690" s="36" t="str">
        <f aca="false">IF(AND(G690="",H690&lt;&gt;""),1,"")</f>
        <v/>
      </c>
      <c r="AA690" s="36" t="str">
        <f aca="false">IF(N690="","",IF(COUNTIF(AD$10:AD$1203,AD690)=1,1,""))</f>
        <v/>
      </c>
      <c r="AC690" s="37" t="str">
        <f aca="false">IF(N690="","",CONCATENATE(N690," ",F690))</f>
        <v/>
      </c>
      <c r="AD690" s="37" t="str">
        <f aca="false">IF(OR(N690="",CONCATENATE(G690,H690)=""),"",CONCATENATE(N690," ",G690))</f>
        <v/>
      </c>
      <c r="AE690" s="37" t="str">
        <f aca="false">IF(K690=1,CONCATENATE(N690," ",1),"")</f>
        <v/>
      </c>
    </row>
    <row r="691" customFormat="false" ht="32.25" hidden="false" customHeight="true" outlineLevel="0" collapsed="false">
      <c r="A691" s="21" t="str">
        <f aca="false">IF(J691="","",J691)</f>
        <v/>
      </c>
      <c r="B691" s="69"/>
      <c r="C691" s="44"/>
      <c r="D691" s="42"/>
      <c r="E691" s="42"/>
      <c r="F691" s="68"/>
      <c r="G691" s="42"/>
      <c r="H691" s="42"/>
      <c r="J691" s="20" t="str">
        <f aca="false">IF(AND(K691="",L691="",N691=""),"",IF(OR(K691=1,L691=1),"ERRORI / ANOMALIE","OK"))</f>
        <v/>
      </c>
      <c r="K691" s="20" t="str">
        <f aca="false">IF(N691="","",IF(SUM(Q691:AA691)&gt;0,1,""))</f>
        <v/>
      </c>
      <c r="L691" s="20" t="str">
        <f aca="false">IF(N691="","",IF(_xlfn.IFNA(VLOOKUP(CONCATENATE(N691," ",1),Lotti!AS$7:AT$601,2,0),1)=1,"",1))</f>
        <v/>
      </c>
      <c r="N691" s="36" t="str">
        <f aca="false">TRIM(B691)</f>
        <v/>
      </c>
      <c r="O691" s="36"/>
      <c r="P691" s="36" t="str">
        <f aca="false">IF(K691="","",1)</f>
        <v/>
      </c>
      <c r="Q691" s="36" t="str">
        <f aca="false">IF(N691="","",_xlfn.IFNA(VLOOKUP(N691,Lotti!C$7:D$1000,2,0),1))</f>
        <v/>
      </c>
      <c r="S691" s="36" t="str">
        <f aca="false">IF(N691="","",IF(OR(AND(E691="",LEN(TRIM(D691))&lt;&gt;11,LEN(TRIM(D691))&lt;&gt;16),AND(D691="",E691=""),AND(D691&lt;&gt;"",E691&lt;&gt;"")),1,""))</f>
        <v/>
      </c>
      <c r="U691" s="36" t="str">
        <f aca="false">IF(N691="","",IF(C691="",1,""))</f>
        <v/>
      </c>
      <c r="V691" s="36" t="str">
        <f aca="false">IF(N691="","",_xlfn.IFNA(VLOOKUP(F691,TabelleFisse!$B$33:$C$34,2,0),1))</f>
        <v/>
      </c>
      <c r="W691" s="36" t="str">
        <f aca="false">IF(N691="","",_xlfn.IFNA(IF(VLOOKUP(CONCATENATE(N691," SI"),AC$10:AC$1203,1,0)=CONCATENATE(N691," SI"),"",1),1))</f>
        <v/>
      </c>
      <c r="Y691" s="36" t="str">
        <f aca="false">IF(OR(N691="",G691=""),"",_xlfn.IFNA(VLOOKUP(H691,TabelleFisse!$B$25:$C$29,2,0),1))</f>
        <v/>
      </c>
      <c r="Z691" s="36" t="str">
        <f aca="false">IF(AND(G691="",H691&lt;&gt;""),1,"")</f>
        <v/>
      </c>
      <c r="AA691" s="36" t="str">
        <f aca="false">IF(N691="","",IF(COUNTIF(AD$10:AD$1203,AD691)=1,1,""))</f>
        <v/>
      </c>
      <c r="AC691" s="37" t="str">
        <f aca="false">IF(N691="","",CONCATENATE(N691," ",F691))</f>
        <v/>
      </c>
      <c r="AD691" s="37" t="str">
        <f aca="false">IF(OR(N691="",CONCATENATE(G691,H691)=""),"",CONCATENATE(N691," ",G691))</f>
        <v/>
      </c>
      <c r="AE691" s="37" t="str">
        <f aca="false">IF(K691=1,CONCATENATE(N691," ",1),"")</f>
        <v/>
      </c>
    </row>
    <row r="692" customFormat="false" ht="32.25" hidden="false" customHeight="true" outlineLevel="0" collapsed="false">
      <c r="A692" s="21" t="str">
        <f aca="false">IF(J692="","",J692)</f>
        <v/>
      </c>
      <c r="B692" s="69"/>
      <c r="C692" s="44"/>
      <c r="D692" s="42"/>
      <c r="E692" s="42"/>
      <c r="F692" s="68"/>
      <c r="G692" s="42"/>
      <c r="H692" s="42"/>
      <c r="J692" s="20" t="str">
        <f aca="false">IF(AND(K692="",L692="",N692=""),"",IF(OR(K692=1,L692=1),"ERRORI / ANOMALIE","OK"))</f>
        <v/>
      </c>
      <c r="K692" s="20" t="str">
        <f aca="false">IF(N692="","",IF(SUM(Q692:AA692)&gt;0,1,""))</f>
        <v/>
      </c>
      <c r="L692" s="20" t="str">
        <f aca="false">IF(N692="","",IF(_xlfn.IFNA(VLOOKUP(CONCATENATE(N692," ",1),Lotti!AS$7:AT$601,2,0),1)=1,"",1))</f>
        <v/>
      </c>
      <c r="N692" s="36" t="str">
        <f aca="false">TRIM(B692)</f>
        <v/>
      </c>
      <c r="O692" s="36"/>
      <c r="P692" s="36" t="str">
        <f aca="false">IF(K692="","",1)</f>
        <v/>
      </c>
      <c r="Q692" s="36" t="str">
        <f aca="false">IF(N692="","",_xlfn.IFNA(VLOOKUP(N692,Lotti!C$7:D$1000,2,0),1))</f>
        <v/>
      </c>
      <c r="S692" s="36" t="str">
        <f aca="false">IF(N692="","",IF(OR(AND(E692="",LEN(TRIM(D692))&lt;&gt;11,LEN(TRIM(D692))&lt;&gt;16),AND(D692="",E692=""),AND(D692&lt;&gt;"",E692&lt;&gt;"")),1,""))</f>
        <v/>
      </c>
      <c r="U692" s="36" t="str">
        <f aca="false">IF(N692="","",IF(C692="",1,""))</f>
        <v/>
      </c>
      <c r="V692" s="36" t="str">
        <f aca="false">IF(N692="","",_xlfn.IFNA(VLOOKUP(F692,TabelleFisse!$B$33:$C$34,2,0),1))</f>
        <v/>
      </c>
      <c r="W692" s="36" t="str">
        <f aca="false">IF(N692="","",_xlfn.IFNA(IF(VLOOKUP(CONCATENATE(N692," SI"),AC$10:AC$1203,1,0)=CONCATENATE(N692," SI"),"",1),1))</f>
        <v/>
      </c>
      <c r="Y692" s="36" t="str">
        <f aca="false">IF(OR(N692="",G692=""),"",_xlfn.IFNA(VLOOKUP(H692,TabelleFisse!$B$25:$C$29,2,0),1))</f>
        <v/>
      </c>
      <c r="Z692" s="36" t="str">
        <f aca="false">IF(AND(G692="",H692&lt;&gt;""),1,"")</f>
        <v/>
      </c>
      <c r="AA692" s="36" t="str">
        <f aca="false">IF(N692="","",IF(COUNTIF(AD$10:AD$1203,AD692)=1,1,""))</f>
        <v/>
      </c>
      <c r="AC692" s="37" t="str">
        <f aca="false">IF(N692="","",CONCATENATE(N692," ",F692))</f>
        <v/>
      </c>
      <c r="AD692" s="37" t="str">
        <f aca="false">IF(OR(N692="",CONCATENATE(G692,H692)=""),"",CONCATENATE(N692," ",G692))</f>
        <v/>
      </c>
      <c r="AE692" s="37" t="str">
        <f aca="false">IF(K692=1,CONCATENATE(N692," ",1),"")</f>
        <v/>
      </c>
    </row>
    <row r="693" customFormat="false" ht="32.25" hidden="false" customHeight="true" outlineLevel="0" collapsed="false">
      <c r="A693" s="21" t="str">
        <f aca="false">IF(J693="","",J693)</f>
        <v/>
      </c>
      <c r="B693" s="69"/>
      <c r="C693" s="44"/>
      <c r="D693" s="42"/>
      <c r="E693" s="42"/>
      <c r="F693" s="68"/>
      <c r="G693" s="42"/>
      <c r="H693" s="42"/>
      <c r="J693" s="20" t="str">
        <f aca="false">IF(AND(K693="",L693="",N693=""),"",IF(OR(K693=1,L693=1),"ERRORI / ANOMALIE","OK"))</f>
        <v/>
      </c>
      <c r="K693" s="20" t="str">
        <f aca="false">IF(N693="","",IF(SUM(Q693:AA693)&gt;0,1,""))</f>
        <v/>
      </c>
      <c r="L693" s="20" t="str">
        <f aca="false">IF(N693="","",IF(_xlfn.IFNA(VLOOKUP(CONCATENATE(N693," ",1),Lotti!AS$7:AT$601,2,0),1)=1,"",1))</f>
        <v/>
      </c>
      <c r="N693" s="36" t="str">
        <f aca="false">TRIM(B693)</f>
        <v/>
      </c>
      <c r="O693" s="36"/>
      <c r="P693" s="36" t="str">
        <f aca="false">IF(K693="","",1)</f>
        <v/>
      </c>
      <c r="Q693" s="36" t="str">
        <f aca="false">IF(N693="","",_xlfn.IFNA(VLOOKUP(N693,Lotti!C$7:D$1000,2,0),1))</f>
        <v/>
      </c>
      <c r="S693" s="36" t="str">
        <f aca="false">IF(N693="","",IF(OR(AND(E693="",LEN(TRIM(D693))&lt;&gt;11,LEN(TRIM(D693))&lt;&gt;16),AND(D693="",E693=""),AND(D693&lt;&gt;"",E693&lt;&gt;"")),1,""))</f>
        <v/>
      </c>
      <c r="U693" s="36" t="str">
        <f aca="false">IF(N693="","",IF(C693="",1,""))</f>
        <v/>
      </c>
      <c r="V693" s="36" t="str">
        <f aca="false">IF(N693="","",_xlfn.IFNA(VLOOKUP(F693,TabelleFisse!$B$33:$C$34,2,0),1))</f>
        <v/>
      </c>
      <c r="W693" s="36" t="str">
        <f aca="false">IF(N693="","",_xlfn.IFNA(IF(VLOOKUP(CONCATENATE(N693," SI"),AC$10:AC$1203,1,0)=CONCATENATE(N693," SI"),"",1),1))</f>
        <v/>
      </c>
      <c r="Y693" s="36" t="str">
        <f aca="false">IF(OR(N693="",G693=""),"",_xlfn.IFNA(VLOOKUP(H693,TabelleFisse!$B$25:$C$29,2,0),1))</f>
        <v/>
      </c>
      <c r="Z693" s="36" t="str">
        <f aca="false">IF(AND(G693="",H693&lt;&gt;""),1,"")</f>
        <v/>
      </c>
      <c r="AA693" s="36" t="str">
        <f aca="false">IF(N693="","",IF(COUNTIF(AD$10:AD$1203,AD693)=1,1,""))</f>
        <v/>
      </c>
      <c r="AC693" s="37" t="str">
        <f aca="false">IF(N693="","",CONCATENATE(N693," ",F693))</f>
        <v/>
      </c>
      <c r="AD693" s="37" t="str">
        <f aca="false">IF(OR(N693="",CONCATENATE(G693,H693)=""),"",CONCATENATE(N693," ",G693))</f>
        <v/>
      </c>
      <c r="AE693" s="37" t="str">
        <f aca="false">IF(K693=1,CONCATENATE(N693," ",1),"")</f>
        <v/>
      </c>
    </row>
    <row r="694" customFormat="false" ht="32.25" hidden="false" customHeight="true" outlineLevel="0" collapsed="false">
      <c r="A694" s="21" t="str">
        <f aca="false">IF(J694="","",J694)</f>
        <v/>
      </c>
      <c r="B694" s="69"/>
      <c r="C694" s="44"/>
      <c r="D694" s="42"/>
      <c r="E694" s="42"/>
      <c r="F694" s="68"/>
      <c r="G694" s="42"/>
      <c r="H694" s="42"/>
      <c r="J694" s="20" t="str">
        <f aca="false">IF(AND(K694="",L694="",N694=""),"",IF(OR(K694=1,L694=1),"ERRORI / ANOMALIE","OK"))</f>
        <v/>
      </c>
      <c r="K694" s="20" t="str">
        <f aca="false">IF(N694="","",IF(SUM(Q694:AA694)&gt;0,1,""))</f>
        <v/>
      </c>
      <c r="L694" s="20" t="str">
        <f aca="false">IF(N694="","",IF(_xlfn.IFNA(VLOOKUP(CONCATENATE(N694," ",1),Lotti!AS$7:AT$601,2,0),1)=1,"",1))</f>
        <v/>
      </c>
      <c r="N694" s="36" t="str">
        <f aca="false">TRIM(B694)</f>
        <v/>
      </c>
      <c r="O694" s="36"/>
      <c r="P694" s="36" t="str">
        <f aca="false">IF(K694="","",1)</f>
        <v/>
      </c>
      <c r="Q694" s="36" t="str">
        <f aca="false">IF(N694="","",_xlfn.IFNA(VLOOKUP(N694,Lotti!C$7:D$1000,2,0),1))</f>
        <v/>
      </c>
      <c r="S694" s="36" t="str">
        <f aca="false">IF(N694="","",IF(OR(AND(E694="",LEN(TRIM(D694))&lt;&gt;11,LEN(TRIM(D694))&lt;&gt;16),AND(D694="",E694=""),AND(D694&lt;&gt;"",E694&lt;&gt;"")),1,""))</f>
        <v/>
      </c>
      <c r="U694" s="36" t="str">
        <f aca="false">IF(N694="","",IF(C694="",1,""))</f>
        <v/>
      </c>
      <c r="V694" s="36" t="str">
        <f aca="false">IF(N694="","",_xlfn.IFNA(VLOOKUP(F694,TabelleFisse!$B$33:$C$34,2,0),1))</f>
        <v/>
      </c>
      <c r="W694" s="36" t="str">
        <f aca="false">IF(N694="","",_xlfn.IFNA(IF(VLOOKUP(CONCATENATE(N694," SI"),AC$10:AC$1203,1,0)=CONCATENATE(N694," SI"),"",1),1))</f>
        <v/>
      </c>
      <c r="Y694" s="36" t="str">
        <f aca="false">IF(OR(N694="",G694=""),"",_xlfn.IFNA(VLOOKUP(H694,TabelleFisse!$B$25:$C$29,2,0),1))</f>
        <v/>
      </c>
      <c r="Z694" s="36" t="str">
        <f aca="false">IF(AND(G694="",H694&lt;&gt;""),1,"")</f>
        <v/>
      </c>
      <c r="AA694" s="36" t="str">
        <f aca="false">IF(N694="","",IF(COUNTIF(AD$10:AD$1203,AD694)=1,1,""))</f>
        <v/>
      </c>
      <c r="AC694" s="37" t="str">
        <f aca="false">IF(N694="","",CONCATENATE(N694," ",F694))</f>
        <v/>
      </c>
      <c r="AD694" s="37" t="str">
        <f aca="false">IF(OR(N694="",CONCATENATE(G694,H694)=""),"",CONCATENATE(N694," ",G694))</f>
        <v/>
      </c>
      <c r="AE694" s="37" t="str">
        <f aca="false">IF(K694=1,CONCATENATE(N694," ",1),"")</f>
        <v/>
      </c>
    </row>
    <row r="695" customFormat="false" ht="32.25" hidden="false" customHeight="true" outlineLevel="0" collapsed="false">
      <c r="A695" s="21" t="str">
        <f aca="false">IF(J695="","",J695)</f>
        <v/>
      </c>
      <c r="B695" s="69"/>
      <c r="C695" s="44"/>
      <c r="D695" s="42"/>
      <c r="E695" s="42"/>
      <c r="F695" s="68"/>
      <c r="G695" s="42"/>
      <c r="H695" s="42"/>
      <c r="J695" s="20" t="str">
        <f aca="false">IF(AND(K695="",L695="",N695=""),"",IF(OR(K695=1,L695=1),"ERRORI / ANOMALIE","OK"))</f>
        <v/>
      </c>
      <c r="K695" s="20" t="str">
        <f aca="false">IF(N695="","",IF(SUM(Q695:AA695)&gt;0,1,""))</f>
        <v/>
      </c>
      <c r="L695" s="20" t="str">
        <f aca="false">IF(N695="","",IF(_xlfn.IFNA(VLOOKUP(CONCATENATE(N695," ",1),Lotti!AS$7:AT$601,2,0),1)=1,"",1))</f>
        <v/>
      </c>
      <c r="N695" s="36" t="str">
        <f aca="false">TRIM(B695)</f>
        <v/>
      </c>
      <c r="O695" s="36"/>
      <c r="P695" s="36" t="str">
        <f aca="false">IF(K695="","",1)</f>
        <v/>
      </c>
      <c r="Q695" s="36" t="str">
        <f aca="false">IF(N695="","",_xlfn.IFNA(VLOOKUP(N695,Lotti!C$7:D$1000,2,0),1))</f>
        <v/>
      </c>
      <c r="S695" s="36" t="str">
        <f aca="false">IF(N695="","",IF(OR(AND(E695="",LEN(TRIM(D695))&lt;&gt;11,LEN(TRIM(D695))&lt;&gt;16),AND(D695="",E695=""),AND(D695&lt;&gt;"",E695&lt;&gt;"")),1,""))</f>
        <v/>
      </c>
      <c r="U695" s="36" t="str">
        <f aca="false">IF(N695="","",IF(C695="",1,""))</f>
        <v/>
      </c>
      <c r="V695" s="36" t="str">
        <f aca="false">IF(N695="","",_xlfn.IFNA(VLOOKUP(F695,TabelleFisse!$B$33:$C$34,2,0),1))</f>
        <v/>
      </c>
      <c r="W695" s="36" t="str">
        <f aca="false">IF(N695="","",_xlfn.IFNA(IF(VLOOKUP(CONCATENATE(N695," SI"),AC$10:AC$1203,1,0)=CONCATENATE(N695," SI"),"",1),1))</f>
        <v/>
      </c>
      <c r="Y695" s="36" t="str">
        <f aca="false">IF(OR(N695="",G695=""),"",_xlfn.IFNA(VLOOKUP(H695,TabelleFisse!$B$25:$C$29,2,0),1))</f>
        <v/>
      </c>
      <c r="Z695" s="36" t="str">
        <f aca="false">IF(AND(G695="",H695&lt;&gt;""),1,"")</f>
        <v/>
      </c>
      <c r="AA695" s="36" t="str">
        <f aca="false">IF(N695="","",IF(COUNTIF(AD$10:AD$1203,AD695)=1,1,""))</f>
        <v/>
      </c>
      <c r="AC695" s="37" t="str">
        <f aca="false">IF(N695="","",CONCATENATE(N695," ",F695))</f>
        <v/>
      </c>
      <c r="AD695" s="37" t="str">
        <f aca="false">IF(OR(N695="",CONCATENATE(G695,H695)=""),"",CONCATENATE(N695," ",G695))</f>
        <v/>
      </c>
      <c r="AE695" s="37" t="str">
        <f aca="false">IF(K695=1,CONCATENATE(N695," ",1),"")</f>
        <v/>
      </c>
    </row>
    <row r="696" customFormat="false" ht="32.25" hidden="false" customHeight="true" outlineLevel="0" collapsed="false">
      <c r="A696" s="21" t="str">
        <f aca="false">IF(J696="","",J696)</f>
        <v/>
      </c>
      <c r="B696" s="69"/>
      <c r="C696" s="44"/>
      <c r="D696" s="42"/>
      <c r="E696" s="42"/>
      <c r="F696" s="68"/>
      <c r="G696" s="42"/>
      <c r="H696" s="42"/>
      <c r="J696" s="20" t="str">
        <f aca="false">IF(AND(K696="",L696="",N696=""),"",IF(OR(K696=1,L696=1),"ERRORI / ANOMALIE","OK"))</f>
        <v/>
      </c>
      <c r="K696" s="20" t="str">
        <f aca="false">IF(N696="","",IF(SUM(Q696:AA696)&gt;0,1,""))</f>
        <v/>
      </c>
      <c r="L696" s="20" t="str">
        <f aca="false">IF(N696="","",IF(_xlfn.IFNA(VLOOKUP(CONCATENATE(N696," ",1),Lotti!AS$7:AT$601,2,0),1)=1,"",1))</f>
        <v/>
      </c>
      <c r="N696" s="36" t="str">
        <f aca="false">TRIM(B696)</f>
        <v/>
      </c>
      <c r="O696" s="36"/>
      <c r="P696" s="36" t="str">
        <f aca="false">IF(K696="","",1)</f>
        <v/>
      </c>
      <c r="Q696" s="36" t="str">
        <f aca="false">IF(N696="","",_xlfn.IFNA(VLOOKUP(N696,Lotti!C$7:D$1000,2,0),1))</f>
        <v/>
      </c>
      <c r="S696" s="36" t="str">
        <f aca="false">IF(N696="","",IF(OR(AND(E696="",LEN(TRIM(D696))&lt;&gt;11,LEN(TRIM(D696))&lt;&gt;16),AND(D696="",E696=""),AND(D696&lt;&gt;"",E696&lt;&gt;"")),1,""))</f>
        <v/>
      </c>
      <c r="U696" s="36" t="str">
        <f aca="false">IF(N696="","",IF(C696="",1,""))</f>
        <v/>
      </c>
      <c r="V696" s="36" t="str">
        <f aca="false">IF(N696="","",_xlfn.IFNA(VLOOKUP(F696,TabelleFisse!$B$33:$C$34,2,0),1))</f>
        <v/>
      </c>
      <c r="W696" s="36" t="str">
        <f aca="false">IF(N696="","",_xlfn.IFNA(IF(VLOOKUP(CONCATENATE(N696," SI"),AC$10:AC$1203,1,0)=CONCATENATE(N696," SI"),"",1),1))</f>
        <v/>
      </c>
      <c r="Y696" s="36" t="str">
        <f aca="false">IF(OR(N696="",G696=""),"",_xlfn.IFNA(VLOOKUP(H696,TabelleFisse!$B$25:$C$29,2,0),1))</f>
        <v/>
      </c>
      <c r="Z696" s="36" t="str">
        <f aca="false">IF(AND(G696="",H696&lt;&gt;""),1,"")</f>
        <v/>
      </c>
      <c r="AA696" s="36" t="str">
        <f aca="false">IF(N696="","",IF(COUNTIF(AD$10:AD$1203,AD696)=1,1,""))</f>
        <v/>
      </c>
      <c r="AC696" s="37" t="str">
        <f aca="false">IF(N696="","",CONCATENATE(N696," ",F696))</f>
        <v/>
      </c>
      <c r="AD696" s="37" t="str">
        <f aca="false">IF(OR(N696="",CONCATENATE(G696,H696)=""),"",CONCATENATE(N696," ",G696))</f>
        <v/>
      </c>
      <c r="AE696" s="37" t="str">
        <f aca="false">IF(K696=1,CONCATENATE(N696," ",1),"")</f>
        <v/>
      </c>
    </row>
    <row r="697" customFormat="false" ht="32.25" hidden="false" customHeight="true" outlineLevel="0" collapsed="false">
      <c r="A697" s="21" t="str">
        <f aca="false">IF(J697="","",J697)</f>
        <v/>
      </c>
      <c r="B697" s="69"/>
      <c r="C697" s="44"/>
      <c r="D697" s="42"/>
      <c r="E697" s="42"/>
      <c r="F697" s="68"/>
      <c r="G697" s="42"/>
      <c r="H697" s="42"/>
      <c r="J697" s="20" t="str">
        <f aca="false">IF(AND(K697="",L697="",N697=""),"",IF(OR(K697=1,L697=1),"ERRORI / ANOMALIE","OK"))</f>
        <v/>
      </c>
      <c r="K697" s="20" t="str">
        <f aca="false">IF(N697="","",IF(SUM(Q697:AA697)&gt;0,1,""))</f>
        <v/>
      </c>
      <c r="L697" s="20" t="str">
        <f aca="false">IF(N697="","",IF(_xlfn.IFNA(VLOOKUP(CONCATENATE(N697," ",1),Lotti!AS$7:AT$601,2,0),1)=1,"",1))</f>
        <v/>
      </c>
      <c r="N697" s="36" t="str">
        <f aca="false">TRIM(B697)</f>
        <v/>
      </c>
      <c r="O697" s="36"/>
      <c r="P697" s="36" t="str">
        <f aca="false">IF(K697="","",1)</f>
        <v/>
      </c>
      <c r="Q697" s="36" t="str">
        <f aca="false">IF(N697="","",_xlfn.IFNA(VLOOKUP(N697,Lotti!C$7:D$1000,2,0),1))</f>
        <v/>
      </c>
      <c r="S697" s="36" t="str">
        <f aca="false">IF(N697="","",IF(OR(AND(E697="",LEN(TRIM(D697))&lt;&gt;11,LEN(TRIM(D697))&lt;&gt;16),AND(D697="",E697=""),AND(D697&lt;&gt;"",E697&lt;&gt;"")),1,""))</f>
        <v/>
      </c>
      <c r="U697" s="36" t="str">
        <f aca="false">IF(N697="","",IF(C697="",1,""))</f>
        <v/>
      </c>
      <c r="V697" s="36" t="str">
        <f aca="false">IF(N697="","",_xlfn.IFNA(VLOOKUP(F697,TabelleFisse!$B$33:$C$34,2,0),1))</f>
        <v/>
      </c>
      <c r="W697" s="36" t="str">
        <f aca="false">IF(N697="","",_xlfn.IFNA(IF(VLOOKUP(CONCATENATE(N697," SI"),AC$10:AC$1203,1,0)=CONCATENATE(N697," SI"),"",1),1))</f>
        <v/>
      </c>
      <c r="Y697" s="36" t="str">
        <f aca="false">IF(OR(N697="",G697=""),"",_xlfn.IFNA(VLOOKUP(H697,TabelleFisse!$B$25:$C$29,2,0),1))</f>
        <v/>
      </c>
      <c r="Z697" s="36" t="str">
        <f aca="false">IF(AND(G697="",H697&lt;&gt;""),1,"")</f>
        <v/>
      </c>
      <c r="AA697" s="36" t="str">
        <f aca="false">IF(N697="","",IF(COUNTIF(AD$10:AD$1203,AD697)=1,1,""))</f>
        <v/>
      </c>
      <c r="AC697" s="37" t="str">
        <f aca="false">IF(N697="","",CONCATENATE(N697," ",F697))</f>
        <v/>
      </c>
      <c r="AD697" s="37" t="str">
        <f aca="false">IF(OR(N697="",CONCATENATE(G697,H697)=""),"",CONCATENATE(N697," ",G697))</f>
        <v/>
      </c>
      <c r="AE697" s="37" t="str">
        <f aca="false">IF(K697=1,CONCATENATE(N697," ",1),"")</f>
        <v/>
      </c>
    </row>
    <row r="698" customFormat="false" ht="32.25" hidden="false" customHeight="true" outlineLevel="0" collapsed="false">
      <c r="A698" s="21" t="str">
        <f aca="false">IF(J698="","",J698)</f>
        <v/>
      </c>
      <c r="B698" s="69"/>
      <c r="C698" s="44"/>
      <c r="D698" s="42"/>
      <c r="E698" s="42"/>
      <c r="F698" s="68"/>
      <c r="G698" s="42"/>
      <c r="H698" s="42"/>
      <c r="J698" s="20" t="str">
        <f aca="false">IF(AND(K698="",L698="",N698=""),"",IF(OR(K698=1,L698=1),"ERRORI / ANOMALIE","OK"))</f>
        <v/>
      </c>
      <c r="K698" s="20" t="str">
        <f aca="false">IF(N698="","",IF(SUM(Q698:AA698)&gt;0,1,""))</f>
        <v/>
      </c>
      <c r="L698" s="20" t="str">
        <f aca="false">IF(N698="","",IF(_xlfn.IFNA(VLOOKUP(CONCATENATE(N698," ",1),Lotti!AS$7:AT$601,2,0),1)=1,"",1))</f>
        <v/>
      </c>
      <c r="N698" s="36" t="str">
        <f aca="false">TRIM(B698)</f>
        <v/>
      </c>
      <c r="O698" s="36"/>
      <c r="P698" s="36" t="str">
        <f aca="false">IF(K698="","",1)</f>
        <v/>
      </c>
      <c r="Q698" s="36" t="str">
        <f aca="false">IF(N698="","",_xlfn.IFNA(VLOOKUP(N698,Lotti!C$7:D$1000,2,0),1))</f>
        <v/>
      </c>
      <c r="S698" s="36" t="str">
        <f aca="false">IF(N698="","",IF(OR(AND(E698="",LEN(TRIM(D698))&lt;&gt;11,LEN(TRIM(D698))&lt;&gt;16),AND(D698="",E698=""),AND(D698&lt;&gt;"",E698&lt;&gt;"")),1,""))</f>
        <v/>
      </c>
      <c r="U698" s="36" t="str">
        <f aca="false">IF(N698="","",IF(C698="",1,""))</f>
        <v/>
      </c>
      <c r="V698" s="36" t="str">
        <f aca="false">IF(N698="","",_xlfn.IFNA(VLOOKUP(F698,TabelleFisse!$B$33:$C$34,2,0),1))</f>
        <v/>
      </c>
      <c r="W698" s="36" t="str">
        <f aca="false">IF(N698="","",_xlfn.IFNA(IF(VLOOKUP(CONCATENATE(N698," SI"),AC$10:AC$1203,1,0)=CONCATENATE(N698," SI"),"",1),1))</f>
        <v/>
      </c>
      <c r="Y698" s="36" t="str">
        <f aca="false">IF(OR(N698="",G698=""),"",_xlfn.IFNA(VLOOKUP(H698,TabelleFisse!$B$25:$C$29,2,0),1))</f>
        <v/>
      </c>
      <c r="Z698" s="36" t="str">
        <f aca="false">IF(AND(G698="",H698&lt;&gt;""),1,"")</f>
        <v/>
      </c>
      <c r="AA698" s="36" t="str">
        <f aca="false">IF(N698="","",IF(COUNTIF(AD$10:AD$1203,AD698)=1,1,""))</f>
        <v/>
      </c>
      <c r="AC698" s="37" t="str">
        <f aca="false">IF(N698="","",CONCATENATE(N698," ",F698))</f>
        <v/>
      </c>
      <c r="AD698" s="37" t="str">
        <f aca="false">IF(OR(N698="",CONCATENATE(G698,H698)=""),"",CONCATENATE(N698," ",G698))</f>
        <v/>
      </c>
      <c r="AE698" s="37" t="str">
        <f aca="false">IF(K698=1,CONCATENATE(N698," ",1),"")</f>
        <v/>
      </c>
    </row>
    <row r="699" customFormat="false" ht="32.25" hidden="false" customHeight="true" outlineLevel="0" collapsed="false">
      <c r="A699" s="21" t="str">
        <f aca="false">IF(J699="","",J699)</f>
        <v/>
      </c>
      <c r="B699" s="69"/>
      <c r="C699" s="44"/>
      <c r="D699" s="42"/>
      <c r="E699" s="42"/>
      <c r="F699" s="68"/>
      <c r="G699" s="42"/>
      <c r="H699" s="42"/>
      <c r="J699" s="20" t="str">
        <f aca="false">IF(AND(K699="",L699="",N699=""),"",IF(OR(K699=1,L699=1),"ERRORI / ANOMALIE","OK"))</f>
        <v/>
      </c>
      <c r="K699" s="20" t="str">
        <f aca="false">IF(N699="","",IF(SUM(Q699:AA699)&gt;0,1,""))</f>
        <v/>
      </c>
      <c r="L699" s="20" t="str">
        <f aca="false">IF(N699="","",IF(_xlfn.IFNA(VLOOKUP(CONCATENATE(N699," ",1),Lotti!AS$7:AT$601,2,0),1)=1,"",1))</f>
        <v/>
      </c>
      <c r="N699" s="36" t="str">
        <f aca="false">TRIM(B699)</f>
        <v/>
      </c>
      <c r="O699" s="36"/>
      <c r="P699" s="36" t="str">
        <f aca="false">IF(K699="","",1)</f>
        <v/>
      </c>
      <c r="Q699" s="36" t="str">
        <f aca="false">IF(N699="","",_xlfn.IFNA(VLOOKUP(N699,Lotti!C$7:D$1000,2,0),1))</f>
        <v/>
      </c>
      <c r="S699" s="36" t="str">
        <f aca="false">IF(N699="","",IF(OR(AND(E699="",LEN(TRIM(D699))&lt;&gt;11,LEN(TRIM(D699))&lt;&gt;16),AND(D699="",E699=""),AND(D699&lt;&gt;"",E699&lt;&gt;"")),1,""))</f>
        <v/>
      </c>
      <c r="U699" s="36" t="str">
        <f aca="false">IF(N699="","",IF(C699="",1,""))</f>
        <v/>
      </c>
      <c r="V699" s="36" t="str">
        <f aca="false">IF(N699="","",_xlfn.IFNA(VLOOKUP(F699,TabelleFisse!$B$33:$C$34,2,0),1))</f>
        <v/>
      </c>
      <c r="W699" s="36" t="str">
        <f aca="false">IF(N699="","",_xlfn.IFNA(IF(VLOOKUP(CONCATENATE(N699," SI"),AC$10:AC$1203,1,0)=CONCATENATE(N699," SI"),"",1),1))</f>
        <v/>
      </c>
      <c r="Y699" s="36" t="str">
        <f aca="false">IF(OR(N699="",G699=""),"",_xlfn.IFNA(VLOOKUP(H699,TabelleFisse!$B$25:$C$29,2,0),1))</f>
        <v/>
      </c>
      <c r="Z699" s="36" t="str">
        <f aca="false">IF(AND(G699="",H699&lt;&gt;""),1,"")</f>
        <v/>
      </c>
      <c r="AA699" s="36" t="str">
        <f aca="false">IF(N699="","",IF(COUNTIF(AD$10:AD$1203,AD699)=1,1,""))</f>
        <v/>
      </c>
      <c r="AC699" s="37" t="str">
        <f aca="false">IF(N699="","",CONCATENATE(N699," ",F699))</f>
        <v/>
      </c>
      <c r="AD699" s="37" t="str">
        <f aca="false">IF(OR(N699="",CONCATENATE(G699,H699)=""),"",CONCATENATE(N699," ",G699))</f>
        <v/>
      </c>
      <c r="AE699" s="37" t="str">
        <f aca="false">IF(K699=1,CONCATENATE(N699," ",1),"")</f>
        <v/>
      </c>
    </row>
    <row r="700" customFormat="false" ht="32.25" hidden="false" customHeight="true" outlineLevel="0" collapsed="false">
      <c r="A700" s="21" t="str">
        <f aca="false">IF(J700="","",J700)</f>
        <v/>
      </c>
      <c r="B700" s="69"/>
      <c r="C700" s="44"/>
      <c r="D700" s="42"/>
      <c r="E700" s="42"/>
      <c r="F700" s="68"/>
      <c r="G700" s="42"/>
      <c r="H700" s="42"/>
      <c r="J700" s="20" t="str">
        <f aca="false">IF(AND(K700="",L700="",N700=""),"",IF(OR(K700=1,L700=1),"ERRORI / ANOMALIE","OK"))</f>
        <v/>
      </c>
      <c r="K700" s="20" t="str">
        <f aca="false">IF(N700="","",IF(SUM(Q700:AA700)&gt;0,1,""))</f>
        <v/>
      </c>
      <c r="L700" s="20" t="str">
        <f aca="false">IF(N700="","",IF(_xlfn.IFNA(VLOOKUP(CONCATENATE(N700," ",1),Lotti!AS$7:AT$601,2,0),1)=1,"",1))</f>
        <v/>
      </c>
      <c r="N700" s="36" t="str">
        <f aca="false">TRIM(B700)</f>
        <v/>
      </c>
      <c r="O700" s="36"/>
      <c r="P700" s="36" t="str">
        <f aca="false">IF(K700="","",1)</f>
        <v/>
      </c>
      <c r="Q700" s="36" t="str">
        <f aca="false">IF(N700="","",_xlfn.IFNA(VLOOKUP(N700,Lotti!C$7:D$1000,2,0),1))</f>
        <v/>
      </c>
      <c r="S700" s="36" t="str">
        <f aca="false">IF(N700="","",IF(OR(AND(E700="",LEN(TRIM(D700))&lt;&gt;11,LEN(TRIM(D700))&lt;&gt;16),AND(D700="",E700=""),AND(D700&lt;&gt;"",E700&lt;&gt;"")),1,""))</f>
        <v/>
      </c>
      <c r="U700" s="36" t="str">
        <f aca="false">IF(N700="","",IF(C700="",1,""))</f>
        <v/>
      </c>
      <c r="V700" s="36" t="str">
        <f aca="false">IF(N700="","",_xlfn.IFNA(VLOOKUP(F700,TabelleFisse!$B$33:$C$34,2,0),1))</f>
        <v/>
      </c>
      <c r="W700" s="36" t="str">
        <f aca="false">IF(N700="","",_xlfn.IFNA(IF(VLOOKUP(CONCATENATE(N700," SI"),AC$10:AC$1203,1,0)=CONCATENATE(N700," SI"),"",1),1))</f>
        <v/>
      </c>
      <c r="Y700" s="36" t="str">
        <f aca="false">IF(OR(N700="",G700=""),"",_xlfn.IFNA(VLOOKUP(H700,TabelleFisse!$B$25:$C$29,2,0),1))</f>
        <v/>
      </c>
      <c r="Z700" s="36" t="str">
        <f aca="false">IF(AND(G700="",H700&lt;&gt;""),1,"")</f>
        <v/>
      </c>
      <c r="AA700" s="36" t="str">
        <f aca="false">IF(N700="","",IF(COUNTIF(AD$10:AD$1203,AD700)=1,1,""))</f>
        <v/>
      </c>
      <c r="AC700" s="37" t="str">
        <f aca="false">IF(N700="","",CONCATENATE(N700," ",F700))</f>
        <v/>
      </c>
      <c r="AD700" s="37" t="str">
        <f aca="false">IF(OR(N700="",CONCATENATE(G700,H700)=""),"",CONCATENATE(N700," ",G700))</f>
        <v/>
      </c>
      <c r="AE700" s="37" t="str">
        <f aca="false">IF(K700=1,CONCATENATE(N700," ",1),"")</f>
        <v/>
      </c>
    </row>
    <row r="701" customFormat="false" ht="32.25" hidden="false" customHeight="true" outlineLevel="0" collapsed="false">
      <c r="A701" s="21" t="str">
        <f aca="false">IF(J701="","",J701)</f>
        <v/>
      </c>
      <c r="B701" s="69"/>
      <c r="C701" s="44"/>
      <c r="D701" s="42"/>
      <c r="E701" s="42"/>
      <c r="F701" s="68"/>
      <c r="G701" s="42"/>
      <c r="H701" s="42"/>
      <c r="J701" s="20" t="str">
        <f aca="false">IF(AND(K701="",L701="",N701=""),"",IF(OR(K701=1,L701=1),"ERRORI / ANOMALIE","OK"))</f>
        <v/>
      </c>
      <c r="K701" s="20" t="str">
        <f aca="false">IF(N701="","",IF(SUM(Q701:AA701)&gt;0,1,""))</f>
        <v/>
      </c>
      <c r="L701" s="20" t="str">
        <f aca="false">IF(N701="","",IF(_xlfn.IFNA(VLOOKUP(CONCATENATE(N701," ",1),Lotti!AS$7:AT$601,2,0),1)=1,"",1))</f>
        <v/>
      </c>
      <c r="N701" s="36" t="str">
        <f aca="false">TRIM(B701)</f>
        <v/>
      </c>
      <c r="O701" s="36"/>
      <c r="P701" s="36" t="str">
        <f aca="false">IF(K701="","",1)</f>
        <v/>
      </c>
      <c r="Q701" s="36" t="str">
        <f aca="false">IF(N701="","",_xlfn.IFNA(VLOOKUP(N701,Lotti!C$7:D$1000,2,0),1))</f>
        <v/>
      </c>
      <c r="S701" s="36" t="str">
        <f aca="false">IF(N701="","",IF(OR(AND(E701="",LEN(TRIM(D701))&lt;&gt;11,LEN(TRIM(D701))&lt;&gt;16),AND(D701="",E701=""),AND(D701&lt;&gt;"",E701&lt;&gt;"")),1,""))</f>
        <v/>
      </c>
      <c r="U701" s="36" t="str">
        <f aca="false">IF(N701="","",IF(C701="",1,""))</f>
        <v/>
      </c>
      <c r="V701" s="36" t="str">
        <f aca="false">IF(N701="","",_xlfn.IFNA(VLOOKUP(F701,TabelleFisse!$B$33:$C$34,2,0),1))</f>
        <v/>
      </c>
      <c r="W701" s="36" t="str">
        <f aca="false">IF(N701="","",_xlfn.IFNA(IF(VLOOKUP(CONCATENATE(N701," SI"),AC$10:AC$1203,1,0)=CONCATENATE(N701," SI"),"",1),1))</f>
        <v/>
      </c>
      <c r="Y701" s="36" t="str">
        <f aca="false">IF(OR(N701="",G701=""),"",_xlfn.IFNA(VLOOKUP(H701,TabelleFisse!$B$25:$C$29,2,0),1))</f>
        <v/>
      </c>
      <c r="Z701" s="36" t="str">
        <f aca="false">IF(AND(G701="",H701&lt;&gt;""),1,"")</f>
        <v/>
      </c>
      <c r="AA701" s="36" t="str">
        <f aca="false">IF(N701="","",IF(COUNTIF(AD$10:AD$1203,AD701)=1,1,""))</f>
        <v/>
      </c>
      <c r="AC701" s="37" t="str">
        <f aca="false">IF(N701="","",CONCATENATE(N701," ",F701))</f>
        <v/>
      </c>
      <c r="AD701" s="37" t="str">
        <f aca="false">IF(OR(N701="",CONCATENATE(G701,H701)=""),"",CONCATENATE(N701," ",G701))</f>
        <v/>
      </c>
      <c r="AE701" s="37" t="str">
        <f aca="false">IF(K701=1,CONCATENATE(N701," ",1),"")</f>
        <v/>
      </c>
    </row>
    <row r="702" customFormat="false" ht="32.25" hidden="false" customHeight="true" outlineLevel="0" collapsed="false">
      <c r="A702" s="21" t="str">
        <f aca="false">IF(J702="","",J702)</f>
        <v/>
      </c>
      <c r="B702" s="69"/>
      <c r="C702" s="44"/>
      <c r="D702" s="42"/>
      <c r="E702" s="42"/>
      <c r="F702" s="68"/>
      <c r="G702" s="42"/>
      <c r="H702" s="42"/>
      <c r="J702" s="20" t="str">
        <f aca="false">IF(AND(K702="",L702="",N702=""),"",IF(OR(K702=1,L702=1),"ERRORI / ANOMALIE","OK"))</f>
        <v/>
      </c>
      <c r="K702" s="20" t="str">
        <f aca="false">IF(N702="","",IF(SUM(Q702:AA702)&gt;0,1,""))</f>
        <v/>
      </c>
      <c r="L702" s="20" t="str">
        <f aca="false">IF(N702="","",IF(_xlfn.IFNA(VLOOKUP(CONCATENATE(N702," ",1),Lotti!AS$7:AT$601,2,0),1)=1,"",1))</f>
        <v/>
      </c>
      <c r="N702" s="36" t="str">
        <f aca="false">TRIM(B702)</f>
        <v/>
      </c>
      <c r="O702" s="36"/>
      <c r="P702" s="36" t="str">
        <f aca="false">IF(K702="","",1)</f>
        <v/>
      </c>
      <c r="Q702" s="36" t="str">
        <f aca="false">IF(N702="","",_xlfn.IFNA(VLOOKUP(N702,Lotti!C$7:D$1000,2,0),1))</f>
        <v/>
      </c>
      <c r="S702" s="36" t="str">
        <f aca="false">IF(N702="","",IF(OR(AND(E702="",LEN(TRIM(D702))&lt;&gt;11,LEN(TRIM(D702))&lt;&gt;16),AND(D702="",E702=""),AND(D702&lt;&gt;"",E702&lt;&gt;"")),1,""))</f>
        <v/>
      </c>
      <c r="U702" s="36" t="str">
        <f aca="false">IF(N702="","",IF(C702="",1,""))</f>
        <v/>
      </c>
      <c r="V702" s="36" t="str">
        <f aca="false">IF(N702="","",_xlfn.IFNA(VLOOKUP(F702,TabelleFisse!$B$33:$C$34,2,0),1))</f>
        <v/>
      </c>
      <c r="W702" s="36" t="str">
        <f aca="false">IF(N702="","",_xlfn.IFNA(IF(VLOOKUP(CONCATENATE(N702," SI"),AC$10:AC$1203,1,0)=CONCATENATE(N702," SI"),"",1),1))</f>
        <v/>
      </c>
      <c r="Y702" s="36" t="str">
        <f aca="false">IF(OR(N702="",G702=""),"",_xlfn.IFNA(VLOOKUP(H702,TabelleFisse!$B$25:$C$29,2,0),1))</f>
        <v/>
      </c>
      <c r="Z702" s="36" t="str">
        <f aca="false">IF(AND(G702="",H702&lt;&gt;""),1,"")</f>
        <v/>
      </c>
      <c r="AA702" s="36" t="str">
        <f aca="false">IF(N702="","",IF(COUNTIF(AD$10:AD$1203,AD702)=1,1,""))</f>
        <v/>
      </c>
      <c r="AC702" s="37" t="str">
        <f aca="false">IF(N702="","",CONCATENATE(N702," ",F702))</f>
        <v/>
      </c>
      <c r="AD702" s="37" t="str">
        <f aca="false">IF(OR(N702="",CONCATENATE(G702,H702)=""),"",CONCATENATE(N702," ",G702))</f>
        <v/>
      </c>
      <c r="AE702" s="37" t="str">
        <f aca="false">IF(K702=1,CONCATENATE(N702," ",1),"")</f>
        <v/>
      </c>
    </row>
    <row r="703" customFormat="false" ht="32.25" hidden="false" customHeight="true" outlineLevel="0" collapsed="false">
      <c r="A703" s="21" t="str">
        <f aca="false">IF(J703="","",J703)</f>
        <v/>
      </c>
      <c r="B703" s="69"/>
      <c r="C703" s="44"/>
      <c r="D703" s="42"/>
      <c r="E703" s="42"/>
      <c r="F703" s="68"/>
      <c r="G703" s="42"/>
      <c r="H703" s="42"/>
      <c r="J703" s="20" t="str">
        <f aca="false">IF(AND(K703="",L703="",N703=""),"",IF(OR(K703=1,L703=1),"ERRORI / ANOMALIE","OK"))</f>
        <v/>
      </c>
      <c r="K703" s="20" t="str">
        <f aca="false">IF(N703="","",IF(SUM(Q703:AA703)&gt;0,1,""))</f>
        <v/>
      </c>
      <c r="L703" s="20" t="str">
        <f aca="false">IF(N703="","",IF(_xlfn.IFNA(VLOOKUP(CONCATENATE(N703," ",1),Lotti!AS$7:AT$601,2,0),1)=1,"",1))</f>
        <v/>
      </c>
      <c r="N703" s="36" t="str">
        <f aca="false">TRIM(B703)</f>
        <v/>
      </c>
      <c r="O703" s="36"/>
      <c r="P703" s="36" t="str">
        <f aca="false">IF(K703="","",1)</f>
        <v/>
      </c>
      <c r="Q703" s="36" t="str">
        <f aca="false">IF(N703="","",_xlfn.IFNA(VLOOKUP(N703,Lotti!C$7:D$1000,2,0),1))</f>
        <v/>
      </c>
      <c r="S703" s="36" t="str">
        <f aca="false">IF(N703="","",IF(OR(AND(E703="",LEN(TRIM(D703))&lt;&gt;11,LEN(TRIM(D703))&lt;&gt;16),AND(D703="",E703=""),AND(D703&lt;&gt;"",E703&lt;&gt;"")),1,""))</f>
        <v/>
      </c>
      <c r="U703" s="36" t="str">
        <f aca="false">IF(N703="","",IF(C703="",1,""))</f>
        <v/>
      </c>
      <c r="V703" s="36" t="str">
        <f aca="false">IF(N703="","",_xlfn.IFNA(VLOOKUP(F703,TabelleFisse!$B$33:$C$34,2,0),1))</f>
        <v/>
      </c>
      <c r="W703" s="36" t="str">
        <f aca="false">IF(N703="","",_xlfn.IFNA(IF(VLOOKUP(CONCATENATE(N703," SI"),AC$10:AC$1203,1,0)=CONCATENATE(N703," SI"),"",1),1))</f>
        <v/>
      </c>
      <c r="Y703" s="36" t="str">
        <f aca="false">IF(OR(N703="",G703=""),"",_xlfn.IFNA(VLOOKUP(H703,TabelleFisse!$B$25:$C$29,2,0),1))</f>
        <v/>
      </c>
      <c r="Z703" s="36" t="str">
        <f aca="false">IF(AND(G703="",H703&lt;&gt;""),1,"")</f>
        <v/>
      </c>
      <c r="AA703" s="36" t="str">
        <f aca="false">IF(N703="","",IF(COUNTIF(AD$10:AD$1203,AD703)=1,1,""))</f>
        <v/>
      </c>
      <c r="AC703" s="37" t="str">
        <f aca="false">IF(N703="","",CONCATENATE(N703," ",F703))</f>
        <v/>
      </c>
      <c r="AD703" s="37" t="str">
        <f aca="false">IF(OR(N703="",CONCATENATE(G703,H703)=""),"",CONCATENATE(N703," ",G703))</f>
        <v/>
      </c>
      <c r="AE703" s="37" t="str">
        <f aca="false">IF(K703=1,CONCATENATE(N703," ",1),"")</f>
        <v/>
      </c>
    </row>
    <row r="704" customFormat="false" ht="32.25" hidden="false" customHeight="true" outlineLevel="0" collapsed="false">
      <c r="A704" s="21" t="str">
        <f aca="false">IF(J704="","",J704)</f>
        <v/>
      </c>
      <c r="B704" s="69"/>
      <c r="C704" s="44"/>
      <c r="D704" s="42"/>
      <c r="E704" s="42"/>
      <c r="F704" s="68"/>
      <c r="G704" s="42"/>
      <c r="H704" s="42"/>
      <c r="J704" s="20" t="str">
        <f aca="false">IF(AND(K704="",L704="",N704=""),"",IF(OR(K704=1,L704=1),"ERRORI / ANOMALIE","OK"))</f>
        <v/>
      </c>
      <c r="K704" s="20" t="str">
        <f aca="false">IF(N704="","",IF(SUM(Q704:AA704)&gt;0,1,""))</f>
        <v/>
      </c>
      <c r="L704" s="20" t="str">
        <f aca="false">IF(N704="","",IF(_xlfn.IFNA(VLOOKUP(CONCATENATE(N704," ",1),Lotti!AS$7:AT$601,2,0),1)=1,"",1))</f>
        <v/>
      </c>
      <c r="N704" s="36" t="str">
        <f aca="false">TRIM(B704)</f>
        <v/>
      </c>
      <c r="O704" s="36"/>
      <c r="P704" s="36" t="str">
        <f aca="false">IF(K704="","",1)</f>
        <v/>
      </c>
      <c r="Q704" s="36" t="str">
        <f aca="false">IF(N704="","",_xlfn.IFNA(VLOOKUP(N704,Lotti!C$7:D$1000,2,0),1))</f>
        <v/>
      </c>
      <c r="S704" s="36" t="str">
        <f aca="false">IF(N704="","",IF(OR(AND(E704="",LEN(TRIM(D704))&lt;&gt;11,LEN(TRIM(D704))&lt;&gt;16),AND(D704="",E704=""),AND(D704&lt;&gt;"",E704&lt;&gt;"")),1,""))</f>
        <v/>
      </c>
      <c r="U704" s="36" t="str">
        <f aca="false">IF(N704="","",IF(C704="",1,""))</f>
        <v/>
      </c>
      <c r="V704" s="36" t="str">
        <f aca="false">IF(N704="","",_xlfn.IFNA(VLOOKUP(F704,TabelleFisse!$B$33:$C$34,2,0),1))</f>
        <v/>
      </c>
      <c r="W704" s="36" t="str">
        <f aca="false">IF(N704="","",_xlfn.IFNA(IF(VLOOKUP(CONCATENATE(N704," SI"),AC$10:AC$1203,1,0)=CONCATENATE(N704," SI"),"",1),1))</f>
        <v/>
      </c>
      <c r="Y704" s="36" t="str">
        <f aca="false">IF(OR(N704="",G704=""),"",_xlfn.IFNA(VLOOKUP(H704,TabelleFisse!$B$25:$C$29,2,0),1))</f>
        <v/>
      </c>
      <c r="Z704" s="36" t="str">
        <f aca="false">IF(AND(G704="",H704&lt;&gt;""),1,"")</f>
        <v/>
      </c>
      <c r="AA704" s="36" t="str">
        <f aca="false">IF(N704="","",IF(COUNTIF(AD$10:AD$1203,AD704)=1,1,""))</f>
        <v/>
      </c>
      <c r="AC704" s="37" t="str">
        <f aca="false">IF(N704="","",CONCATENATE(N704," ",F704))</f>
        <v/>
      </c>
      <c r="AD704" s="37" t="str">
        <f aca="false">IF(OR(N704="",CONCATENATE(G704,H704)=""),"",CONCATENATE(N704," ",G704))</f>
        <v/>
      </c>
      <c r="AE704" s="37" t="str">
        <f aca="false">IF(K704=1,CONCATENATE(N704," ",1),"")</f>
        <v/>
      </c>
    </row>
    <row r="705" customFormat="false" ht="32.25" hidden="false" customHeight="true" outlineLevel="0" collapsed="false">
      <c r="A705" s="21" t="str">
        <f aca="false">IF(J705="","",J705)</f>
        <v/>
      </c>
      <c r="B705" s="69"/>
      <c r="C705" s="44"/>
      <c r="D705" s="42"/>
      <c r="E705" s="42"/>
      <c r="F705" s="68"/>
      <c r="G705" s="42"/>
      <c r="H705" s="42"/>
      <c r="J705" s="20" t="str">
        <f aca="false">IF(AND(K705="",L705="",N705=""),"",IF(OR(K705=1,L705=1),"ERRORI / ANOMALIE","OK"))</f>
        <v/>
      </c>
      <c r="K705" s="20" t="str">
        <f aca="false">IF(N705="","",IF(SUM(Q705:AA705)&gt;0,1,""))</f>
        <v/>
      </c>
      <c r="L705" s="20" t="str">
        <f aca="false">IF(N705="","",IF(_xlfn.IFNA(VLOOKUP(CONCATENATE(N705," ",1),Lotti!AS$7:AT$601,2,0),1)=1,"",1))</f>
        <v/>
      </c>
      <c r="N705" s="36" t="str">
        <f aca="false">TRIM(B705)</f>
        <v/>
      </c>
      <c r="O705" s="36"/>
      <c r="P705" s="36" t="str">
        <f aca="false">IF(K705="","",1)</f>
        <v/>
      </c>
      <c r="Q705" s="36" t="str">
        <f aca="false">IF(N705="","",_xlfn.IFNA(VLOOKUP(N705,Lotti!C$7:D$1000,2,0),1))</f>
        <v/>
      </c>
      <c r="S705" s="36" t="str">
        <f aca="false">IF(N705="","",IF(OR(AND(E705="",LEN(TRIM(D705))&lt;&gt;11,LEN(TRIM(D705))&lt;&gt;16),AND(D705="",E705=""),AND(D705&lt;&gt;"",E705&lt;&gt;"")),1,""))</f>
        <v/>
      </c>
      <c r="U705" s="36" t="str">
        <f aca="false">IF(N705="","",IF(C705="",1,""))</f>
        <v/>
      </c>
      <c r="V705" s="36" t="str">
        <f aca="false">IF(N705="","",_xlfn.IFNA(VLOOKUP(F705,TabelleFisse!$B$33:$C$34,2,0),1))</f>
        <v/>
      </c>
      <c r="W705" s="36" t="str">
        <f aca="false">IF(N705="","",_xlfn.IFNA(IF(VLOOKUP(CONCATENATE(N705," SI"),AC$10:AC$1203,1,0)=CONCATENATE(N705," SI"),"",1),1))</f>
        <v/>
      </c>
      <c r="Y705" s="36" t="str">
        <f aca="false">IF(OR(N705="",G705=""),"",_xlfn.IFNA(VLOOKUP(H705,TabelleFisse!$B$25:$C$29,2,0),1))</f>
        <v/>
      </c>
      <c r="Z705" s="36" t="str">
        <f aca="false">IF(AND(G705="",H705&lt;&gt;""),1,"")</f>
        <v/>
      </c>
      <c r="AA705" s="36" t="str">
        <f aca="false">IF(N705="","",IF(COUNTIF(AD$10:AD$1203,AD705)=1,1,""))</f>
        <v/>
      </c>
      <c r="AC705" s="37" t="str">
        <f aca="false">IF(N705="","",CONCATENATE(N705," ",F705))</f>
        <v/>
      </c>
      <c r="AD705" s="37" t="str">
        <f aca="false">IF(OR(N705="",CONCATENATE(G705,H705)=""),"",CONCATENATE(N705," ",G705))</f>
        <v/>
      </c>
      <c r="AE705" s="37" t="str">
        <f aca="false">IF(K705=1,CONCATENATE(N705," ",1),"")</f>
        <v/>
      </c>
    </row>
    <row r="706" customFormat="false" ht="32.25" hidden="false" customHeight="true" outlineLevel="0" collapsed="false">
      <c r="A706" s="21" t="str">
        <f aca="false">IF(J706="","",J706)</f>
        <v/>
      </c>
      <c r="B706" s="69"/>
      <c r="C706" s="44"/>
      <c r="D706" s="42"/>
      <c r="E706" s="42"/>
      <c r="F706" s="68"/>
      <c r="G706" s="42"/>
      <c r="H706" s="42"/>
      <c r="J706" s="20" t="str">
        <f aca="false">IF(AND(K706="",L706="",N706=""),"",IF(OR(K706=1,L706=1),"ERRORI / ANOMALIE","OK"))</f>
        <v/>
      </c>
      <c r="K706" s="20" t="str">
        <f aca="false">IF(N706="","",IF(SUM(Q706:AA706)&gt;0,1,""))</f>
        <v/>
      </c>
      <c r="L706" s="20" t="str">
        <f aca="false">IF(N706="","",IF(_xlfn.IFNA(VLOOKUP(CONCATENATE(N706," ",1),Lotti!AS$7:AT$601,2,0),1)=1,"",1))</f>
        <v/>
      </c>
      <c r="N706" s="36" t="str">
        <f aca="false">TRIM(B706)</f>
        <v/>
      </c>
      <c r="O706" s="36"/>
      <c r="P706" s="36" t="str">
        <f aca="false">IF(K706="","",1)</f>
        <v/>
      </c>
      <c r="Q706" s="36" t="str">
        <f aca="false">IF(N706="","",_xlfn.IFNA(VLOOKUP(N706,Lotti!C$7:D$1000,2,0),1))</f>
        <v/>
      </c>
      <c r="S706" s="36" t="str">
        <f aca="false">IF(N706="","",IF(OR(AND(E706="",LEN(TRIM(D706))&lt;&gt;11,LEN(TRIM(D706))&lt;&gt;16),AND(D706="",E706=""),AND(D706&lt;&gt;"",E706&lt;&gt;"")),1,""))</f>
        <v/>
      </c>
      <c r="U706" s="36" t="str">
        <f aca="false">IF(N706="","",IF(C706="",1,""))</f>
        <v/>
      </c>
      <c r="V706" s="36" t="str">
        <f aca="false">IF(N706="","",_xlfn.IFNA(VLOOKUP(F706,TabelleFisse!$B$33:$C$34,2,0),1))</f>
        <v/>
      </c>
      <c r="W706" s="36" t="str">
        <f aca="false">IF(N706="","",_xlfn.IFNA(IF(VLOOKUP(CONCATENATE(N706," SI"),AC$10:AC$1203,1,0)=CONCATENATE(N706," SI"),"",1),1))</f>
        <v/>
      </c>
      <c r="Y706" s="36" t="str">
        <f aca="false">IF(OR(N706="",G706=""),"",_xlfn.IFNA(VLOOKUP(H706,TabelleFisse!$B$25:$C$29,2,0),1))</f>
        <v/>
      </c>
      <c r="Z706" s="36" t="str">
        <f aca="false">IF(AND(G706="",H706&lt;&gt;""),1,"")</f>
        <v/>
      </c>
      <c r="AA706" s="36" t="str">
        <f aca="false">IF(N706="","",IF(COUNTIF(AD$10:AD$1203,AD706)=1,1,""))</f>
        <v/>
      </c>
      <c r="AC706" s="37" t="str">
        <f aca="false">IF(N706="","",CONCATENATE(N706," ",F706))</f>
        <v/>
      </c>
      <c r="AD706" s="37" t="str">
        <f aca="false">IF(OR(N706="",CONCATENATE(G706,H706)=""),"",CONCATENATE(N706," ",G706))</f>
        <v/>
      </c>
      <c r="AE706" s="37" t="str">
        <f aca="false">IF(K706=1,CONCATENATE(N706," ",1),"")</f>
        <v/>
      </c>
    </row>
    <row r="707" customFormat="false" ht="32.25" hidden="false" customHeight="true" outlineLevel="0" collapsed="false">
      <c r="A707" s="21" t="str">
        <f aca="false">IF(J707="","",J707)</f>
        <v/>
      </c>
      <c r="B707" s="69"/>
      <c r="C707" s="44"/>
      <c r="D707" s="42"/>
      <c r="E707" s="42"/>
      <c r="F707" s="68"/>
      <c r="G707" s="42"/>
      <c r="H707" s="42"/>
      <c r="J707" s="20" t="str">
        <f aca="false">IF(AND(K707="",L707="",N707=""),"",IF(OR(K707=1,L707=1),"ERRORI / ANOMALIE","OK"))</f>
        <v/>
      </c>
      <c r="K707" s="20" t="str">
        <f aca="false">IF(N707="","",IF(SUM(Q707:AA707)&gt;0,1,""))</f>
        <v/>
      </c>
      <c r="L707" s="20" t="str">
        <f aca="false">IF(N707="","",IF(_xlfn.IFNA(VLOOKUP(CONCATENATE(N707," ",1),Lotti!AS$7:AT$601,2,0),1)=1,"",1))</f>
        <v/>
      </c>
      <c r="N707" s="36" t="str">
        <f aca="false">TRIM(B707)</f>
        <v/>
      </c>
      <c r="O707" s="36"/>
      <c r="P707" s="36" t="str">
        <f aca="false">IF(K707="","",1)</f>
        <v/>
      </c>
      <c r="Q707" s="36" t="str">
        <f aca="false">IF(N707="","",_xlfn.IFNA(VLOOKUP(N707,Lotti!C$7:D$1000,2,0),1))</f>
        <v/>
      </c>
      <c r="S707" s="36" t="str">
        <f aca="false">IF(N707="","",IF(OR(AND(E707="",LEN(TRIM(D707))&lt;&gt;11,LEN(TRIM(D707))&lt;&gt;16),AND(D707="",E707=""),AND(D707&lt;&gt;"",E707&lt;&gt;"")),1,""))</f>
        <v/>
      </c>
      <c r="U707" s="36" t="str">
        <f aca="false">IF(N707="","",IF(C707="",1,""))</f>
        <v/>
      </c>
      <c r="V707" s="36" t="str">
        <f aca="false">IF(N707="","",_xlfn.IFNA(VLOOKUP(F707,TabelleFisse!$B$33:$C$34,2,0),1))</f>
        <v/>
      </c>
      <c r="W707" s="36" t="str">
        <f aca="false">IF(N707="","",_xlfn.IFNA(IF(VLOOKUP(CONCATENATE(N707," SI"),AC$10:AC$1203,1,0)=CONCATENATE(N707," SI"),"",1),1))</f>
        <v/>
      </c>
      <c r="Y707" s="36" t="str">
        <f aca="false">IF(OR(N707="",G707=""),"",_xlfn.IFNA(VLOOKUP(H707,TabelleFisse!$B$25:$C$29,2,0),1))</f>
        <v/>
      </c>
      <c r="Z707" s="36" t="str">
        <f aca="false">IF(AND(G707="",H707&lt;&gt;""),1,"")</f>
        <v/>
      </c>
      <c r="AA707" s="36" t="str">
        <f aca="false">IF(N707="","",IF(COUNTIF(AD$10:AD$1203,AD707)=1,1,""))</f>
        <v/>
      </c>
      <c r="AC707" s="37" t="str">
        <f aca="false">IF(N707="","",CONCATENATE(N707," ",F707))</f>
        <v/>
      </c>
      <c r="AD707" s="37" t="str">
        <f aca="false">IF(OR(N707="",CONCATENATE(G707,H707)=""),"",CONCATENATE(N707," ",G707))</f>
        <v/>
      </c>
      <c r="AE707" s="37" t="str">
        <f aca="false">IF(K707=1,CONCATENATE(N707," ",1),"")</f>
        <v/>
      </c>
    </row>
    <row r="708" customFormat="false" ht="32.25" hidden="false" customHeight="true" outlineLevel="0" collapsed="false">
      <c r="A708" s="21" t="str">
        <f aca="false">IF(J708="","",J708)</f>
        <v/>
      </c>
      <c r="B708" s="69"/>
      <c r="C708" s="44"/>
      <c r="D708" s="42"/>
      <c r="E708" s="42"/>
      <c r="F708" s="68"/>
      <c r="G708" s="42"/>
      <c r="H708" s="42"/>
      <c r="J708" s="20" t="str">
        <f aca="false">IF(AND(K708="",L708="",N708=""),"",IF(OR(K708=1,L708=1),"ERRORI / ANOMALIE","OK"))</f>
        <v/>
      </c>
      <c r="K708" s="20" t="str">
        <f aca="false">IF(N708="","",IF(SUM(Q708:AA708)&gt;0,1,""))</f>
        <v/>
      </c>
      <c r="L708" s="20" t="str">
        <f aca="false">IF(N708="","",IF(_xlfn.IFNA(VLOOKUP(CONCATENATE(N708," ",1),Lotti!AS$7:AT$601,2,0),1)=1,"",1))</f>
        <v/>
      </c>
      <c r="N708" s="36" t="str">
        <f aca="false">TRIM(B708)</f>
        <v/>
      </c>
      <c r="O708" s="36"/>
      <c r="P708" s="36" t="str">
        <f aca="false">IF(K708="","",1)</f>
        <v/>
      </c>
      <c r="Q708" s="36" t="str">
        <f aca="false">IF(N708="","",_xlfn.IFNA(VLOOKUP(N708,Lotti!C$7:D$1000,2,0),1))</f>
        <v/>
      </c>
      <c r="S708" s="36" t="str">
        <f aca="false">IF(N708="","",IF(OR(AND(E708="",LEN(TRIM(D708))&lt;&gt;11,LEN(TRIM(D708))&lt;&gt;16),AND(D708="",E708=""),AND(D708&lt;&gt;"",E708&lt;&gt;"")),1,""))</f>
        <v/>
      </c>
      <c r="U708" s="36" t="str">
        <f aca="false">IF(N708="","",IF(C708="",1,""))</f>
        <v/>
      </c>
      <c r="V708" s="36" t="str">
        <f aca="false">IF(N708="","",_xlfn.IFNA(VLOOKUP(F708,TabelleFisse!$B$33:$C$34,2,0),1))</f>
        <v/>
      </c>
      <c r="W708" s="36" t="str">
        <f aca="false">IF(N708="","",_xlfn.IFNA(IF(VLOOKUP(CONCATENATE(N708," SI"),AC$10:AC$1203,1,0)=CONCATENATE(N708," SI"),"",1),1))</f>
        <v/>
      </c>
      <c r="Y708" s="36" t="str">
        <f aca="false">IF(OR(N708="",G708=""),"",_xlfn.IFNA(VLOOKUP(H708,TabelleFisse!$B$25:$C$29,2,0),1))</f>
        <v/>
      </c>
      <c r="Z708" s="36" t="str">
        <f aca="false">IF(AND(G708="",H708&lt;&gt;""),1,"")</f>
        <v/>
      </c>
      <c r="AA708" s="36" t="str">
        <f aca="false">IF(N708="","",IF(COUNTIF(AD$10:AD$1203,AD708)=1,1,""))</f>
        <v/>
      </c>
      <c r="AC708" s="37" t="str">
        <f aca="false">IF(N708="","",CONCATENATE(N708," ",F708))</f>
        <v/>
      </c>
      <c r="AD708" s="37" t="str">
        <f aca="false">IF(OR(N708="",CONCATENATE(G708,H708)=""),"",CONCATENATE(N708," ",G708))</f>
        <v/>
      </c>
      <c r="AE708" s="37" t="str">
        <f aca="false">IF(K708=1,CONCATENATE(N708," ",1),"")</f>
        <v/>
      </c>
    </row>
    <row r="709" customFormat="false" ht="32.25" hidden="false" customHeight="true" outlineLevel="0" collapsed="false">
      <c r="A709" s="21" t="str">
        <f aca="false">IF(J709="","",J709)</f>
        <v/>
      </c>
      <c r="B709" s="69"/>
      <c r="C709" s="44"/>
      <c r="D709" s="42"/>
      <c r="E709" s="42"/>
      <c r="F709" s="68"/>
      <c r="G709" s="42"/>
      <c r="H709" s="42"/>
      <c r="J709" s="20" t="str">
        <f aca="false">IF(AND(K709="",L709="",N709=""),"",IF(OR(K709=1,L709=1),"ERRORI / ANOMALIE","OK"))</f>
        <v/>
      </c>
      <c r="K709" s="20" t="str">
        <f aca="false">IF(N709="","",IF(SUM(Q709:AA709)&gt;0,1,""))</f>
        <v/>
      </c>
      <c r="L709" s="20" t="str">
        <f aca="false">IF(N709="","",IF(_xlfn.IFNA(VLOOKUP(CONCATENATE(N709," ",1),Lotti!AS$7:AT$601,2,0),1)=1,"",1))</f>
        <v/>
      </c>
      <c r="N709" s="36" t="str">
        <f aca="false">TRIM(B709)</f>
        <v/>
      </c>
      <c r="O709" s="36"/>
      <c r="P709" s="36" t="str">
        <f aca="false">IF(K709="","",1)</f>
        <v/>
      </c>
      <c r="Q709" s="36" t="str">
        <f aca="false">IF(N709="","",_xlfn.IFNA(VLOOKUP(N709,Lotti!C$7:D$1000,2,0),1))</f>
        <v/>
      </c>
      <c r="S709" s="36" t="str">
        <f aca="false">IF(N709="","",IF(OR(AND(E709="",LEN(TRIM(D709))&lt;&gt;11,LEN(TRIM(D709))&lt;&gt;16),AND(D709="",E709=""),AND(D709&lt;&gt;"",E709&lt;&gt;"")),1,""))</f>
        <v/>
      </c>
      <c r="U709" s="36" t="str">
        <f aca="false">IF(N709="","",IF(C709="",1,""))</f>
        <v/>
      </c>
      <c r="V709" s="36" t="str">
        <f aca="false">IF(N709="","",_xlfn.IFNA(VLOOKUP(F709,TabelleFisse!$B$33:$C$34,2,0),1))</f>
        <v/>
      </c>
      <c r="W709" s="36" t="str">
        <f aca="false">IF(N709="","",_xlfn.IFNA(IF(VLOOKUP(CONCATENATE(N709," SI"),AC$10:AC$1203,1,0)=CONCATENATE(N709," SI"),"",1),1))</f>
        <v/>
      </c>
      <c r="Y709" s="36" t="str">
        <f aca="false">IF(OR(N709="",G709=""),"",_xlfn.IFNA(VLOOKUP(H709,TabelleFisse!$B$25:$C$29,2,0),1))</f>
        <v/>
      </c>
      <c r="Z709" s="36" t="str">
        <f aca="false">IF(AND(G709="",H709&lt;&gt;""),1,"")</f>
        <v/>
      </c>
      <c r="AA709" s="36" t="str">
        <f aca="false">IF(N709="","",IF(COUNTIF(AD$10:AD$1203,AD709)=1,1,""))</f>
        <v/>
      </c>
      <c r="AC709" s="37" t="str">
        <f aca="false">IF(N709="","",CONCATENATE(N709," ",F709))</f>
        <v/>
      </c>
      <c r="AD709" s="37" t="str">
        <f aca="false">IF(OR(N709="",CONCATENATE(G709,H709)=""),"",CONCATENATE(N709," ",G709))</f>
        <v/>
      </c>
      <c r="AE709" s="37" t="str">
        <f aca="false">IF(K709=1,CONCATENATE(N709," ",1),"")</f>
        <v/>
      </c>
    </row>
    <row r="710" customFormat="false" ht="32.25" hidden="false" customHeight="true" outlineLevel="0" collapsed="false">
      <c r="A710" s="21" t="str">
        <f aca="false">IF(J710="","",J710)</f>
        <v/>
      </c>
      <c r="B710" s="69"/>
      <c r="C710" s="44"/>
      <c r="D710" s="42"/>
      <c r="E710" s="42"/>
      <c r="F710" s="68"/>
      <c r="G710" s="42"/>
      <c r="H710" s="42"/>
      <c r="J710" s="20" t="str">
        <f aca="false">IF(AND(K710="",L710="",N710=""),"",IF(OR(K710=1,L710=1),"ERRORI / ANOMALIE","OK"))</f>
        <v/>
      </c>
      <c r="K710" s="20" t="str">
        <f aca="false">IF(N710="","",IF(SUM(Q710:AA710)&gt;0,1,""))</f>
        <v/>
      </c>
      <c r="L710" s="20" t="str">
        <f aca="false">IF(N710="","",IF(_xlfn.IFNA(VLOOKUP(CONCATENATE(N710," ",1),Lotti!AS$7:AT$601,2,0),1)=1,"",1))</f>
        <v/>
      </c>
      <c r="N710" s="36" t="str">
        <f aca="false">TRIM(B710)</f>
        <v/>
      </c>
      <c r="O710" s="36"/>
      <c r="P710" s="36" t="str">
        <f aca="false">IF(K710="","",1)</f>
        <v/>
      </c>
      <c r="Q710" s="36" t="str">
        <f aca="false">IF(N710="","",_xlfn.IFNA(VLOOKUP(N710,Lotti!C$7:D$1000,2,0),1))</f>
        <v/>
      </c>
      <c r="S710" s="36" t="str">
        <f aca="false">IF(N710="","",IF(OR(AND(E710="",LEN(TRIM(D710))&lt;&gt;11,LEN(TRIM(D710))&lt;&gt;16),AND(D710="",E710=""),AND(D710&lt;&gt;"",E710&lt;&gt;"")),1,""))</f>
        <v/>
      </c>
      <c r="U710" s="36" t="str">
        <f aca="false">IF(N710="","",IF(C710="",1,""))</f>
        <v/>
      </c>
      <c r="V710" s="36" t="str">
        <f aca="false">IF(N710="","",_xlfn.IFNA(VLOOKUP(F710,TabelleFisse!$B$33:$C$34,2,0),1))</f>
        <v/>
      </c>
      <c r="W710" s="36" t="str">
        <f aca="false">IF(N710="","",_xlfn.IFNA(IF(VLOOKUP(CONCATENATE(N710," SI"),AC$10:AC$1203,1,0)=CONCATENATE(N710," SI"),"",1),1))</f>
        <v/>
      </c>
      <c r="Y710" s="36" t="str">
        <f aca="false">IF(OR(N710="",G710=""),"",_xlfn.IFNA(VLOOKUP(H710,TabelleFisse!$B$25:$C$29,2,0),1))</f>
        <v/>
      </c>
      <c r="Z710" s="36" t="str">
        <f aca="false">IF(AND(G710="",H710&lt;&gt;""),1,"")</f>
        <v/>
      </c>
      <c r="AA710" s="36" t="str">
        <f aca="false">IF(N710="","",IF(COUNTIF(AD$10:AD$1203,AD710)=1,1,""))</f>
        <v/>
      </c>
      <c r="AC710" s="37" t="str">
        <f aca="false">IF(N710="","",CONCATENATE(N710," ",F710))</f>
        <v/>
      </c>
      <c r="AD710" s="37" t="str">
        <f aca="false">IF(OR(N710="",CONCATENATE(G710,H710)=""),"",CONCATENATE(N710," ",G710))</f>
        <v/>
      </c>
      <c r="AE710" s="37" t="str">
        <f aca="false">IF(K710=1,CONCATENATE(N710," ",1),"")</f>
        <v/>
      </c>
    </row>
    <row r="711" customFormat="false" ht="32.25" hidden="false" customHeight="true" outlineLevel="0" collapsed="false">
      <c r="A711" s="21" t="str">
        <f aca="false">IF(J711="","",J711)</f>
        <v/>
      </c>
      <c r="B711" s="69"/>
      <c r="C711" s="44"/>
      <c r="D711" s="42"/>
      <c r="E711" s="42"/>
      <c r="F711" s="68"/>
      <c r="G711" s="42"/>
      <c r="H711" s="42"/>
      <c r="J711" s="20" t="str">
        <f aca="false">IF(AND(K711="",L711="",N711=""),"",IF(OR(K711=1,L711=1),"ERRORI / ANOMALIE","OK"))</f>
        <v/>
      </c>
      <c r="K711" s="20" t="str">
        <f aca="false">IF(N711="","",IF(SUM(Q711:AA711)&gt;0,1,""))</f>
        <v/>
      </c>
      <c r="L711" s="20" t="str">
        <f aca="false">IF(N711="","",IF(_xlfn.IFNA(VLOOKUP(CONCATENATE(N711," ",1),Lotti!AS$7:AT$601,2,0),1)=1,"",1))</f>
        <v/>
      </c>
      <c r="N711" s="36" t="str">
        <f aca="false">TRIM(B711)</f>
        <v/>
      </c>
      <c r="O711" s="36"/>
      <c r="P711" s="36" t="str">
        <f aca="false">IF(K711="","",1)</f>
        <v/>
      </c>
      <c r="Q711" s="36" t="str">
        <f aca="false">IF(N711="","",_xlfn.IFNA(VLOOKUP(N711,Lotti!C$7:D$1000,2,0),1))</f>
        <v/>
      </c>
      <c r="S711" s="36" t="str">
        <f aca="false">IF(N711="","",IF(OR(AND(E711="",LEN(TRIM(D711))&lt;&gt;11,LEN(TRIM(D711))&lt;&gt;16),AND(D711="",E711=""),AND(D711&lt;&gt;"",E711&lt;&gt;"")),1,""))</f>
        <v/>
      </c>
      <c r="U711" s="36" t="str">
        <f aca="false">IF(N711="","",IF(C711="",1,""))</f>
        <v/>
      </c>
      <c r="V711" s="36" t="str">
        <f aca="false">IF(N711="","",_xlfn.IFNA(VLOOKUP(F711,TabelleFisse!$B$33:$C$34,2,0),1))</f>
        <v/>
      </c>
      <c r="W711" s="36" t="str">
        <f aca="false">IF(N711="","",_xlfn.IFNA(IF(VLOOKUP(CONCATENATE(N711," SI"),AC$10:AC$1203,1,0)=CONCATENATE(N711," SI"),"",1),1))</f>
        <v/>
      </c>
      <c r="Y711" s="36" t="str">
        <f aca="false">IF(OR(N711="",G711=""),"",_xlfn.IFNA(VLOOKUP(H711,TabelleFisse!$B$25:$C$29,2,0),1))</f>
        <v/>
      </c>
      <c r="Z711" s="36" t="str">
        <f aca="false">IF(AND(G711="",H711&lt;&gt;""),1,"")</f>
        <v/>
      </c>
      <c r="AA711" s="36" t="str">
        <f aca="false">IF(N711="","",IF(COUNTIF(AD$10:AD$1203,AD711)=1,1,""))</f>
        <v/>
      </c>
      <c r="AC711" s="37" t="str">
        <f aca="false">IF(N711="","",CONCATENATE(N711," ",F711))</f>
        <v/>
      </c>
      <c r="AD711" s="37" t="str">
        <f aca="false">IF(OR(N711="",CONCATENATE(G711,H711)=""),"",CONCATENATE(N711," ",G711))</f>
        <v/>
      </c>
      <c r="AE711" s="37" t="str">
        <f aca="false">IF(K711=1,CONCATENATE(N711," ",1),"")</f>
        <v/>
      </c>
    </row>
    <row r="712" customFormat="false" ht="32.25" hidden="false" customHeight="true" outlineLevel="0" collapsed="false">
      <c r="A712" s="21" t="str">
        <f aca="false">IF(J712="","",J712)</f>
        <v/>
      </c>
      <c r="B712" s="69"/>
      <c r="C712" s="44"/>
      <c r="D712" s="42"/>
      <c r="E712" s="42"/>
      <c r="F712" s="68"/>
      <c r="G712" s="42"/>
      <c r="H712" s="42"/>
      <c r="J712" s="20" t="str">
        <f aca="false">IF(AND(K712="",L712="",N712=""),"",IF(OR(K712=1,L712=1),"ERRORI / ANOMALIE","OK"))</f>
        <v/>
      </c>
      <c r="K712" s="20" t="str">
        <f aca="false">IF(N712="","",IF(SUM(Q712:AA712)&gt;0,1,""))</f>
        <v/>
      </c>
      <c r="L712" s="20" t="str">
        <f aca="false">IF(N712="","",IF(_xlfn.IFNA(VLOOKUP(CONCATENATE(N712," ",1),Lotti!AS$7:AT$601,2,0),1)=1,"",1))</f>
        <v/>
      </c>
      <c r="N712" s="36" t="str">
        <f aca="false">TRIM(B712)</f>
        <v/>
      </c>
      <c r="O712" s="36"/>
      <c r="P712" s="36" t="str">
        <f aca="false">IF(K712="","",1)</f>
        <v/>
      </c>
      <c r="Q712" s="36" t="str">
        <f aca="false">IF(N712="","",_xlfn.IFNA(VLOOKUP(N712,Lotti!C$7:D$1000,2,0),1))</f>
        <v/>
      </c>
      <c r="S712" s="36" t="str">
        <f aca="false">IF(N712="","",IF(OR(AND(E712="",LEN(TRIM(D712))&lt;&gt;11,LEN(TRIM(D712))&lt;&gt;16),AND(D712="",E712=""),AND(D712&lt;&gt;"",E712&lt;&gt;"")),1,""))</f>
        <v/>
      </c>
      <c r="U712" s="36" t="str">
        <f aca="false">IF(N712="","",IF(C712="",1,""))</f>
        <v/>
      </c>
      <c r="V712" s="36" t="str">
        <f aca="false">IF(N712="","",_xlfn.IFNA(VLOOKUP(F712,TabelleFisse!$B$33:$C$34,2,0),1))</f>
        <v/>
      </c>
      <c r="W712" s="36" t="str">
        <f aca="false">IF(N712="","",_xlfn.IFNA(IF(VLOOKUP(CONCATENATE(N712," SI"),AC$10:AC$1203,1,0)=CONCATENATE(N712," SI"),"",1),1))</f>
        <v/>
      </c>
      <c r="Y712" s="36" t="str">
        <f aca="false">IF(OR(N712="",G712=""),"",_xlfn.IFNA(VLOOKUP(H712,TabelleFisse!$B$25:$C$29,2,0),1))</f>
        <v/>
      </c>
      <c r="Z712" s="36" t="str">
        <f aca="false">IF(AND(G712="",H712&lt;&gt;""),1,"")</f>
        <v/>
      </c>
      <c r="AA712" s="36" t="str">
        <f aca="false">IF(N712="","",IF(COUNTIF(AD$10:AD$1203,AD712)=1,1,""))</f>
        <v/>
      </c>
      <c r="AC712" s="37" t="str">
        <f aca="false">IF(N712="","",CONCATENATE(N712," ",F712))</f>
        <v/>
      </c>
      <c r="AD712" s="37" t="str">
        <f aca="false">IF(OR(N712="",CONCATENATE(G712,H712)=""),"",CONCATENATE(N712," ",G712))</f>
        <v/>
      </c>
      <c r="AE712" s="37" t="str">
        <f aca="false">IF(K712=1,CONCATENATE(N712," ",1),"")</f>
        <v/>
      </c>
    </row>
    <row r="713" customFormat="false" ht="32.25" hidden="false" customHeight="true" outlineLevel="0" collapsed="false">
      <c r="A713" s="21" t="str">
        <f aca="false">IF(J713="","",J713)</f>
        <v/>
      </c>
      <c r="B713" s="69"/>
      <c r="C713" s="44"/>
      <c r="D713" s="42"/>
      <c r="E713" s="42"/>
      <c r="F713" s="68"/>
      <c r="G713" s="42"/>
      <c r="H713" s="42"/>
      <c r="J713" s="20" t="str">
        <f aca="false">IF(AND(K713="",L713="",N713=""),"",IF(OR(K713=1,L713=1),"ERRORI / ANOMALIE","OK"))</f>
        <v/>
      </c>
      <c r="K713" s="20" t="str">
        <f aca="false">IF(N713="","",IF(SUM(Q713:AA713)&gt;0,1,""))</f>
        <v/>
      </c>
      <c r="L713" s="20" t="str">
        <f aca="false">IF(N713="","",IF(_xlfn.IFNA(VLOOKUP(CONCATENATE(N713," ",1),Lotti!AS$7:AT$601,2,0),1)=1,"",1))</f>
        <v/>
      </c>
      <c r="N713" s="36" t="str">
        <f aca="false">TRIM(B713)</f>
        <v/>
      </c>
      <c r="O713" s="36"/>
      <c r="P713" s="36" t="str">
        <f aca="false">IF(K713="","",1)</f>
        <v/>
      </c>
      <c r="Q713" s="36" t="str">
        <f aca="false">IF(N713="","",_xlfn.IFNA(VLOOKUP(N713,Lotti!C$7:D$1000,2,0),1))</f>
        <v/>
      </c>
      <c r="S713" s="36" t="str">
        <f aca="false">IF(N713="","",IF(OR(AND(E713="",LEN(TRIM(D713))&lt;&gt;11,LEN(TRIM(D713))&lt;&gt;16),AND(D713="",E713=""),AND(D713&lt;&gt;"",E713&lt;&gt;"")),1,""))</f>
        <v/>
      </c>
      <c r="U713" s="36" t="str">
        <f aca="false">IF(N713="","",IF(C713="",1,""))</f>
        <v/>
      </c>
      <c r="V713" s="36" t="str">
        <f aca="false">IF(N713="","",_xlfn.IFNA(VLOOKUP(F713,TabelleFisse!$B$33:$C$34,2,0),1))</f>
        <v/>
      </c>
      <c r="W713" s="36" t="str">
        <f aca="false">IF(N713="","",_xlfn.IFNA(IF(VLOOKUP(CONCATENATE(N713," SI"),AC$10:AC$1203,1,0)=CONCATENATE(N713," SI"),"",1),1))</f>
        <v/>
      </c>
      <c r="Y713" s="36" t="str">
        <f aca="false">IF(OR(N713="",G713=""),"",_xlfn.IFNA(VLOOKUP(H713,TabelleFisse!$B$25:$C$29,2,0),1))</f>
        <v/>
      </c>
      <c r="Z713" s="36" t="str">
        <f aca="false">IF(AND(G713="",H713&lt;&gt;""),1,"")</f>
        <v/>
      </c>
      <c r="AA713" s="36" t="str">
        <f aca="false">IF(N713="","",IF(COUNTIF(AD$10:AD$1203,AD713)=1,1,""))</f>
        <v/>
      </c>
      <c r="AC713" s="37" t="str">
        <f aca="false">IF(N713="","",CONCATENATE(N713," ",F713))</f>
        <v/>
      </c>
      <c r="AD713" s="37" t="str">
        <f aca="false">IF(OR(N713="",CONCATENATE(G713,H713)=""),"",CONCATENATE(N713," ",G713))</f>
        <v/>
      </c>
      <c r="AE713" s="37" t="str">
        <f aca="false">IF(K713=1,CONCATENATE(N713," ",1),"")</f>
        <v/>
      </c>
    </row>
    <row r="714" customFormat="false" ht="32.25" hidden="false" customHeight="true" outlineLevel="0" collapsed="false">
      <c r="A714" s="21" t="str">
        <f aca="false">IF(J714="","",J714)</f>
        <v/>
      </c>
      <c r="B714" s="69"/>
      <c r="C714" s="44"/>
      <c r="D714" s="42"/>
      <c r="E714" s="42"/>
      <c r="F714" s="68"/>
      <c r="G714" s="42"/>
      <c r="H714" s="42"/>
      <c r="J714" s="20" t="str">
        <f aca="false">IF(AND(K714="",L714="",N714=""),"",IF(OR(K714=1,L714=1),"ERRORI / ANOMALIE","OK"))</f>
        <v/>
      </c>
      <c r="K714" s="20" t="str">
        <f aca="false">IF(N714="","",IF(SUM(Q714:AA714)&gt;0,1,""))</f>
        <v/>
      </c>
      <c r="L714" s="20" t="str">
        <f aca="false">IF(N714="","",IF(_xlfn.IFNA(VLOOKUP(CONCATENATE(N714," ",1),Lotti!AS$7:AT$601,2,0),1)=1,"",1))</f>
        <v/>
      </c>
      <c r="N714" s="36" t="str">
        <f aca="false">TRIM(B714)</f>
        <v/>
      </c>
      <c r="O714" s="36"/>
      <c r="P714" s="36" t="str">
        <f aca="false">IF(K714="","",1)</f>
        <v/>
      </c>
      <c r="Q714" s="36" t="str">
        <f aca="false">IF(N714="","",_xlfn.IFNA(VLOOKUP(N714,Lotti!C$7:D$1000,2,0),1))</f>
        <v/>
      </c>
      <c r="S714" s="36" t="str">
        <f aca="false">IF(N714="","",IF(OR(AND(E714="",LEN(TRIM(D714))&lt;&gt;11,LEN(TRIM(D714))&lt;&gt;16),AND(D714="",E714=""),AND(D714&lt;&gt;"",E714&lt;&gt;"")),1,""))</f>
        <v/>
      </c>
      <c r="U714" s="36" t="str">
        <f aca="false">IF(N714="","",IF(C714="",1,""))</f>
        <v/>
      </c>
      <c r="V714" s="36" t="str">
        <f aca="false">IF(N714="","",_xlfn.IFNA(VLOOKUP(F714,TabelleFisse!$B$33:$C$34,2,0),1))</f>
        <v/>
      </c>
      <c r="W714" s="36" t="str">
        <f aca="false">IF(N714="","",_xlfn.IFNA(IF(VLOOKUP(CONCATENATE(N714," SI"),AC$10:AC$1203,1,0)=CONCATENATE(N714," SI"),"",1),1))</f>
        <v/>
      </c>
      <c r="Y714" s="36" t="str">
        <f aca="false">IF(OR(N714="",G714=""),"",_xlfn.IFNA(VLOOKUP(H714,TabelleFisse!$B$25:$C$29,2,0),1))</f>
        <v/>
      </c>
      <c r="Z714" s="36" t="str">
        <f aca="false">IF(AND(G714="",H714&lt;&gt;""),1,"")</f>
        <v/>
      </c>
      <c r="AA714" s="36" t="str">
        <f aca="false">IF(N714="","",IF(COUNTIF(AD$10:AD$1203,AD714)=1,1,""))</f>
        <v/>
      </c>
      <c r="AC714" s="37" t="str">
        <f aca="false">IF(N714="","",CONCATENATE(N714," ",F714))</f>
        <v/>
      </c>
      <c r="AD714" s="37" t="str">
        <f aca="false">IF(OR(N714="",CONCATENATE(G714,H714)=""),"",CONCATENATE(N714," ",G714))</f>
        <v/>
      </c>
      <c r="AE714" s="37" t="str">
        <f aca="false">IF(K714=1,CONCATENATE(N714," ",1),"")</f>
        <v/>
      </c>
    </row>
    <row r="715" customFormat="false" ht="32.25" hidden="false" customHeight="true" outlineLevel="0" collapsed="false">
      <c r="A715" s="21" t="str">
        <f aca="false">IF(J715="","",J715)</f>
        <v/>
      </c>
      <c r="B715" s="69"/>
      <c r="C715" s="44"/>
      <c r="D715" s="42"/>
      <c r="E715" s="42"/>
      <c r="F715" s="68"/>
      <c r="G715" s="42"/>
      <c r="H715" s="42"/>
      <c r="J715" s="20" t="str">
        <f aca="false">IF(AND(K715="",L715="",N715=""),"",IF(OR(K715=1,L715=1),"ERRORI / ANOMALIE","OK"))</f>
        <v/>
      </c>
      <c r="K715" s="20" t="str">
        <f aca="false">IF(N715="","",IF(SUM(Q715:AA715)&gt;0,1,""))</f>
        <v/>
      </c>
      <c r="L715" s="20" t="str">
        <f aca="false">IF(N715="","",IF(_xlfn.IFNA(VLOOKUP(CONCATENATE(N715," ",1),Lotti!AS$7:AT$601,2,0),1)=1,"",1))</f>
        <v/>
      </c>
      <c r="N715" s="36" t="str">
        <f aca="false">TRIM(B715)</f>
        <v/>
      </c>
      <c r="O715" s="36"/>
      <c r="P715" s="36" t="str">
        <f aca="false">IF(K715="","",1)</f>
        <v/>
      </c>
      <c r="Q715" s="36" t="str">
        <f aca="false">IF(N715="","",_xlfn.IFNA(VLOOKUP(N715,Lotti!C$7:D$1000,2,0),1))</f>
        <v/>
      </c>
      <c r="S715" s="36" t="str">
        <f aca="false">IF(N715="","",IF(OR(AND(E715="",LEN(TRIM(D715))&lt;&gt;11,LEN(TRIM(D715))&lt;&gt;16),AND(D715="",E715=""),AND(D715&lt;&gt;"",E715&lt;&gt;"")),1,""))</f>
        <v/>
      </c>
      <c r="U715" s="36" t="str">
        <f aca="false">IF(N715="","",IF(C715="",1,""))</f>
        <v/>
      </c>
      <c r="V715" s="36" t="str">
        <f aca="false">IF(N715="","",_xlfn.IFNA(VLOOKUP(F715,TabelleFisse!$B$33:$C$34,2,0),1))</f>
        <v/>
      </c>
      <c r="W715" s="36" t="str">
        <f aca="false">IF(N715="","",_xlfn.IFNA(IF(VLOOKUP(CONCATENATE(N715," SI"),AC$10:AC$1203,1,0)=CONCATENATE(N715," SI"),"",1),1))</f>
        <v/>
      </c>
      <c r="Y715" s="36" t="str">
        <f aca="false">IF(OR(N715="",G715=""),"",_xlfn.IFNA(VLOOKUP(H715,TabelleFisse!$B$25:$C$29,2,0),1))</f>
        <v/>
      </c>
      <c r="Z715" s="36" t="str">
        <f aca="false">IF(AND(G715="",H715&lt;&gt;""),1,"")</f>
        <v/>
      </c>
      <c r="AA715" s="36" t="str">
        <f aca="false">IF(N715="","",IF(COUNTIF(AD$10:AD$1203,AD715)=1,1,""))</f>
        <v/>
      </c>
      <c r="AC715" s="37" t="str">
        <f aca="false">IF(N715="","",CONCATENATE(N715," ",F715))</f>
        <v/>
      </c>
      <c r="AD715" s="37" t="str">
        <f aca="false">IF(OR(N715="",CONCATENATE(G715,H715)=""),"",CONCATENATE(N715," ",G715))</f>
        <v/>
      </c>
      <c r="AE715" s="37" t="str">
        <f aca="false">IF(K715=1,CONCATENATE(N715," ",1),"")</f>
        <v/>
      </c>
    </row>
    <row r="716" customFormat="false" ht="32.25" hidden="false" customHeight="true" outlineLevel="0" collapsed="false">
      <c r="A716" s="21" t="str">
        <f aca="false">IF(J716="","",J716)</f>
        <v/>
      </c>
      <c r="B716" s="69"/>
      <c r="C716" s="44"/>
      <c r="D716" s="42"/>
      <c r="E716" s="42"/>
      <c r="F716" s="68"/>
      <c r="G716" s="42"/>
      <c r="H716" s="42"/>
      <c r="J716" s="20" t="str">
        <f aca="false">IF(AND(K716="",L716="",N716=""),"",IF(OR(K716=1,L716=1),"ERRORI / ANOMALIE","OK"))</f>
        <v/>
      </c>
      <c r="K716" s="20" t="str">
        <f aca="false">IF(N716="","",IF(SUM(Q716:AA716)&gt;0,1,""))</f>
        <v/>
      </c>
      <c r="L716" s="20" t="str">
        <f aca="false">IF(N716="","",IF(_xlfn.IFNA(VLOOKUP(CONCATENATE(N716," ",1),Lotti!AS$7:AT$601,2,0),1)=1,"",1))</f>
        <v/>
      </c>
      <c r="N716" s="36" t="str">
        <f aca="false">TRIM(B716)</f>
        <v/>
      </c>
      <c r="O716" s="36"/>
      <c r="P716" s="36" t="str">
        <f aca="false">IF(K716="","",1)</f>
        <v/>
      </c>
      <c r="Q716" s="36" t="str">
        <f aca="false">IF(N716="","",_xlfn.IFNA(VLOOKUP(N716,Lotti!C$7:D$1000,2,0),1))</f>
        <v/>
      </c>
      <c r="S716" s="36" t="str">
        <f aca="false">IF(N716="","",IF(OR(AND(E716="",LEN(TRIM(D716))&lt;&gt;11,LEN(TRIM(D716))&lt;&gt;16),AND(D716="",E716=""),AND(D716&lt;&gt;"",E716&lt;&gt;"")),1,""))</f>
        <v/>
      </c>
      <c r="U716" s="36" t="str">
        <f aca="false">IF(N716="","",IF(C716="",1,""))</f>
        <v/>
      </c>
      <c r="V716" s="36" t="str">
        <f aca="false">IF(N716="","",_xlfn.IFNA(VLOOKUP(F716,TabelleFisse!$B$33:$C$34,2,0),1))</f>
        <v/>
      </c>
      <c r="W716" s="36" t="str">
        <f aca="false">IF(N716="","",_xlfn.IFNA(IF(VLOOKUP(CONCATENATE(N716," SI"),AC$10:AC$1203,1,0)=CONCATENATE(N716," SI"),"",1),1))</f>
        <v/>
      </c>
      <c r="Y716" s="36" t="str">
        <f aca="false">IF(OR(N716="",G716=""),"",_xlfn.IFNA(VLOOKUP(H716,TabelleFisse!$B$25:$C$29,2,0),1))</f>
        <v/>
      </c>
      <c r="Z716" s="36" t="str">
        <f aca="false">IF(AND(G716="",H716&lt;&gt;""),1,"")</f>
        <v/>
      </c>
      <c r="AA716" s="36" t="str">
        <f aca="false">IF(N716="","",IF(COUNTIF(AD$10:AD$1203,AD716)=1,1,""))</f>
        <v/>
      </c>
      <c r="AC716" s="37" t="str">
        <f aca="false">IF(N716="","",CONCATENATE(N716," ",F716))</f>
        <v/>
      </c>
      <c r="AD716" s="37" t="str">
        <f aca="false">IF(OR(N716="",CONCATENATE(G716,H716)=""),"",CONCATENATE(N716," ",G716))</f>
        <v/>
      </c>
      <c r="AE716" s="37" t="str">
        <f aca="false">IF(K716=1,CONCATENATE(N716," ",1),"")</f>
        <v/>
      </c>
    </row>
    <row r="717" customFormat="false" ht="32.25" hidden="false" customHeight="true" outlineLevel="0" collapsed="false">
      <c r="A717" s="21" t="str">
        <f aca="false">IF(J717="","",J717)</f>
        <v/>
      </c>
      <c r="B717" s="69"/>
      <c r="C717" s="44"/>
      <c r="D717" s="42"/>
      <c r="E717" s="42"/>
      <c r="F717" s="68"/>
      <c r="G717" s="42"/>
      <c r="H717" s="42"/>
      <c r="J717" s="20" t="str">
        <f aca="false">IF(AND(K717="",L717="",N717=""),"",IF(OR(K717=1,L717=1),"ERRORI / ANOMALIE","OK"))</f>
        <v/>
      </c>
      <c r="K717" s="20" t="str">
        <f aca="false">IF(N717="","",IF(SUM(Q717:AA717)&gt;0,1,""))</f>
        <v/>
      </c>
      <c r="L717" s="20" t="str">
        <f aca="false">IF(N717="","",IF(_xlfn.IFNA(VLOOKUP(CONCATENATE(N717," ",1),Lotti!AS$7:AT$601,2,0),1)=1,"",1))</f>
        <v/>
      </c>
      <c r="N717" s="36" t="str">
        <f aca="false">TRIM(B717)</f>
        <v/>
      </c>
      <c r="O717" s="36"/>
      <c r="P717" s="36" t="str">
        <f aca="false">IF(K717="","",1)</f>
        <v/>
      </c>
      <c r="Q717" s="36" t="str">
        <f aca="false">IF(N717="","",_xlfn.IFNA(VLOOKUP(N717,Lotti!C$7:D$1000,2,0),1))</f>
        <v/>
      </c>
      <c r="S717" s="36" t="str">
        <f aca="false">IF(N717="","",IF(OR(AND(E717="",LEN(TRIM(D717))&lt;&gt;11,LEN(TRIM(D717))&lt;&gt;16),AND(D717="",E717=""),AND(D717&lt;&gt;"",E717&lt;&gt;"")),1,""))</f>
        <v/>
      </c>
      <c r="U717" s="36" t="str">
        <f aca="false">IF(N717="","",IF(C717="",1,""))</f>
        <v/>
      </c>
      <c r="V717" s="36" t="str">
        <f aca="false">IF(N717="","",_xlfn.IFNA(VLOOKUP(F717,TabelleFisse!$B$33:$C$34,2,0),1))</f>
        <v/>
      </c>
      <c r="W717" s="36" t="str">
        <f aca="false">IF(N717="","",_xlfn.IFNA(IF(VLOOKUP(CONCATENATE(N717," SI"),AC$10:AC$1203,1,0)=CONCATENATE(N717," SI"),"",1),1))</f>
        <v/>
      </c>
      <c r="Y717" s="36" t="str">
        <f aca="false">IF(OR(N717="",G717=""),"",_xlfn.IFNA(VLOOKUP(H717,TabelleFisse!$B$25:$C$29,2,0),1))</f>
        <v/>
      </c>
      <c r="Z717" s="36" t="str">
        <f aca="false">IF(AND(G717="",H717&lt;&gt;""),1,"")</f>
        <v/>
      </c>
      <c r="AA717" s="36" t="str">
        <f aca="false">IF(N717="","",IF(COUNTIF(AD$10:AD$1203,AD717)=1,1,""))</f>
        <v/>
      </c>
      <c r="AC717" s="37" t="str">
        <f aca="false">IF(N717="","",CONCATENATE(N717," ",F717))</f>
        <v/>
      </c>
      <c r="AD717" s="37" t="str">
        <f aca="false">IF(OR(N717="",CONCATENATE(G717,H717)=""),"",CONCATENATE(N717," ",G717))</f>
        <v/>
      </c>
      <c r="AE717" s="37" t="str">
        <f aca="false">IF(K717=1,CONCATENATE(N717," ",1),"")</f>
        <v/>
      </c>
    </row>
    <row r="718" customFormat="false" ht="32.25" hidden="false" customHeight="true" outlineLevel="0" collapsed="false">
      <c r="A718" s="21" t="str">
        <f aca="false">IF(J718="","",J718)</f>
        <v/>
      </c>
      <c r="B718" s="69"/>
      <c r="C718" s="44"/>
      <c r="D718" s="42"/>
      <c r="E718" s="42"/>
      <c r="F718" s="68"/>
      <c r="G718" s="42"/>
      <c r="H718" s="42"/>
      <c r="J718" s="20" t="str">
        <f aca="false">IF(AND(K718="",L718="",N718=""),"",IF(OR(K718=1,L718=1),"ERRORI / ANOMALIE","OK"))</f>
        <v/>
      </c>
      <c r="K718" s="20" t="str">
        <f aca="false">IF(N718="","",IF(SUM(Q718:AA718)&gt;0,1,""))</f>
        <v/>
      </c>
      <c r="L718" s="20" t="str">
        <f aca="false">IF(N718="","",IF(_xlfn.IFNA(VLOOKUP(CONCATENATE(N718," ",1),Lotti!AS$7:AT$601,2,0),1)=1,"",1))</f>
        <v/>
      </c>
      <c r="N718" s="36" t="str">
        <f aca="false">TRIM(B718)</f>
        <v/>
      </c>
      <c r="O718" s="36"/>
      <c r="P718" s="36" t="str">
        <f aca="false">IF(K718="","",1)</f>
        <v/>
      </c>
      <c r="Q718" s="36" t="str">
        <f aca="false">IF(N718="","",_xlfn.IFNA(VLOOKUP(N718,Lotti!C$7:D$1000,2,0),1))</f>
        <v/>
      </c>
      <c r="S718" s="36" t="str">
        <f aca="false">IF(N718="","",IF(OR(AND(E718="",LEN(TRIM(D718))&lt;&gt;11,LEN(TRIM(D718))&lt;&gt;16),AND(D718="",E718=""),AND(D718&lt;&gt;"",E718&lt;&gt;"")),1,""))</f>
        <v/>
      </c>
      <c r="U718" s="36" t="str">
        <f aca="false">IF(N718="","",IF(C718="",1,""))</f>
        <v/>
      </c>
      <c r="V718" s="36" t="str">
        <f aca="false">IF(N718="","",_xlfn.IFNA(VLOOKUP(F718,TabelleFisse!$B$33:$C$34,2,0),1))</f>
        <v/>
      </c>
      <c r="W718" s="36" t="str">
        <f aca="false">IF(N718="","",_xlfn.IFNA(IF(VLOOKUP(CONCATENATE(N718," SI"),AC$10:AC$1203,1,0)=CONCATENATE(N718," SI"),"",1),1))</f>
        <v/>
      </c>
      <c r="Y718" s="36" t="str">
        <f aca="false">IF(OR(N718="",G718=""),"",_xlfn.IFNA(VLOOKUP(H718,TabelleFisse!$B$25:$C$29,2,0),1))</f>
        <v/>
      </c>
      <c r="Z718" s="36" t="str">
        <f aca="false">IF(AND(G718="",H718&lt;&gt;""),1,"")</f>
        <v/>
      </c>
      <c r="AA718" s="36" t="str">
        <f aca="false">IF(N718="","",IF(COUNTIF(AD$10:AD$1203,AD718)=1,1,""))</f>
        <v/>
      </c>
      <c r="AC718" s="37" t="str">
        <f aca="false">IF(N718="","",CONCATENATE(N718," ",F718))</f>
        <v/>
      </c>
      <c r="AD718" s="37" t="str">
        <f aca="false">IF(OR(N718="",CONCATENATE(G718,H718)=""),"",CONCATENATE(N718," ",G718))</f>
        <v/>
      </c>
      <c r="AE718" s="37" t="str">
        <f aca="false">IF(K718=1,CONCATENATE(N718," ",1),"")</f>
        <v/>
      </c>
    </row>
    <row r="719" customFormat="false" ht="32.25" hidden="false" customHeight="true" outlineLevel="0" collapsed="false">
      <c r="A719" s="21" t="str">
        <f aca="false">IF(J719="","",J719)</f>
        <v/>
      </c>
      <c r="B719" s="69"/>
      <c r="C719" s="44"/>
      <c r="D719" s="42"/>
      <c r="E719" s="42"/>
      <c r="F719" s="68"/>
      <c r="G719" s="42"/>
      <c r="H719" s="42"/>
      <c r="J719" s="20" t="str">
        <f aca="false">IF(AND(K719="",L719="",N719=""),"",IF(OR(K719=1,L719=1),"ERRORI / ANOMALIE","OK"))</f>
        <v/>
      </c>
      <c r="K719" s="20" t="str">
        <f aca="false">IF(N719="","",IF(SUM(Q719:AA719)&gt;0,1,""))</f>
        <v/>
      </c>
      <c r="L719" s="20" t="str">
        <f aca="false">IF(N719="","",IF(_xlfn.IFNA(VLOOKUP(CONCATENATE(N719," ",1),Lotti!AS$7:AT$601,2,0),1)=1,"",1))</f>
        <v/>
      </c>
      <c r="N719" s="36" t="str">
        <f aca="false">TRIM(B719)</f>
        <v/>
      </c>
      <c r="O719" s="36"/>
      <c r="P719" s="36" t="str">
        <f aca="false">IF(K719="","",1)</f>
        <v/>
      </c>
      <c r="Q719" s="36" t="str">
        <f aca="false">IF(N719="","",_xlfn.IFNA(VLOOKUP(N719,Lotti!C$7:D$1000,2,0),1))</f>
        <v/>
      </c>
      <c r="S719" s="36" t="str">
        <f aca="false">IF(N719="","",IF(OR(AND(E719="",LEN(TRIM(D719))&lt;&gt;11,LEN(TRIM(D719))&lt;&gt;16),AND(D719="",E719=""),AND(D719&lt;&gt;"",E719&lt;&gt;"")),1,""))</f>
        <v/>
      </c>
      <c r="U719" s="36" t="str">
        <f aca="false">IF(N719="","",IF(C719="",1,""))</f>
        <v/>
      </c>
      <c r="V719" s="36" t="str">
        <f aca="false">IF(N719="","",_xlfn.IFNA(VLOOKUP(F719,TabelleFisse!$B$33:$C$34,2,0),1))</f>
        <v/>
      </c>
      <c r="W719" s="36" t="str">
        <f aca="false">IF(N719="","",_xlfn.IFNA(IF(VLOOKUP(CONCATENATE(N719," SI"),AC$10:AC$1203,1,0)=CONCATENATE(N719," SI"),"",1),1))</f>
        <v/>
      </c>
      <c r="Y719" s="36" t="str">
        <f aca="false">IF(OR(N719="",G719=""),"",_xlfn.IFNA(VLOOKUP(H719,TabelleFisse!$B$25:$C$29,2,0),1))</f>
        <v/>
      </c>
      <c r="Z719" s="36" t="str">
        <f aca="false">IF(AND(G719="",H719&lt;&gt;""),1,"")</f>
        <v/>
      </c>
      <c r="AA719" s="36" t="str">
        <f aca="false">IF(N719="","",IF(COUNTIF(AD$10:AD$1203,AD719)=1,1,""))</f>
        <v/>
      </c>
      <c r="AC719" s="37" t="str">
        <f aca="false">IF(N719="","",CONCATENATE(N719," ",F719))</f>
        <v/>
      </c>
      <c r="AD719" s="37" t="str">
        <f aca="false">IF(OR(N719="",CONCATENATE(G719,H719)=""),"",CONCATENATE(N719," ",G719))</f>
        <v/>
      </c>
      <c r="AE719" s="37" t="str">
        <f aca="false">IF(K719=1,CONCATENATE(N719," ",1),"")</f>
        <v/>
      </c>
    </row>
    <row r="720" customFormat="false" ht="32.25" hidden="false" customHeight="true" outlineLevel="0" collapsed="false">
      <c r="A720" s="21" t="str">
        <f aca="false">IF(J720="","",J720)</f>
        <v/>
      </c>
      <c r="B720" s="69"/>
      <c r="C720" s="44"/>
      <c r="D720" s="42"/>
      <c r="E720" s="42"/>
      <c r="F720" s="68"/>
      <c r="G720" s="42"/>
      <c r="H720" s="42"/>
      <c r="J720" s="20" t="str">
        <f aca="false">IF(AND(K720="",L720="",N720=""),"",IF(OR(K720=1,L720=1),"ERRORI / ANOMALIE","OK"))</f>
        <v/>
      </c>
      <c r="K720" s="20" t="str">
        <f aca="false">IF(N720="","",IF(SUM(Q720:AA720)&gt;0,1,""))</f>
        <v/>
      </c>
      <c r="L720" s="20" t="str">
        <f aca="false">IF(N720="","",IF(_xlfn.IFNA(VLOOKUP(CONCATENATE(N720," ",1),Lotti!AS$7:AT$601,2,0),1)=1,"",1))</f>
        <v/>
      </c>
      <c r="N720" s="36" t="str">
        <f aca="false">TRIM(B720)</f>
        <v/>
      </c>
      <c r="O720" s="36"/>
      <c r="P720" s="36" t="str">
        <f aca="false">IF(K720="","",1)</f>
        <v/>
      </c>
      <c r="Q720" s="36" t="str">
        <f aca="false">IF(N720="","",_xlfn.IFNA(VLOOKUP(N720,Lotti!C$7:D$1000,2,0),1))</f>
        <v/>
      </c>
      <c r="S720" s="36" t="str">
        <f aca="false">IF(N720="","",IF(OR(AND(E720="",LEN(TRIM(D720))&lt;&gt;11,LEN(TRIM(D720))&lt;&gt;16),AND(D720="",E720=""),AND(D720&lt;&gt;"",E720&lt;&gt;"")),1,""))</f>
        <v/>
      </c>
      <c r="U720" s="36" t="str">
        <f aca="false">IF(N720="","",IF(C720="",1,""))</f>
        <v/>
      </c>
      <c r="V720" s="36" t="str">
        <f aca="false">IF(N720="","",_xlfn.IFNA(VLOOKUP(F720,TabelleFisse!$B$33:$C$34,2,0),1))</f>
        <v/>
      </c>
      <c r="W720" s="36" t="str">
        <f aca="false">IF(N720="","",_xlfn.IFNA(IF(VLOOKUP(CONCATENATE(N720," SI"),AC$10:AC$1203,1,0)=CONCATENATE(N720," SI"),"",1),1))</f>
        <v/>
      </c>
      <c r="Y720" s="36" t="str">
        <f aca="false">IF(OR(N720="",G720=""),"",_xlfn.IFNA(VLOOKUP(H720,TabelleFisse!$B$25:$C$29,2,0),1))</f>
        <v/>
      </c>
      <c r="Z720" s="36" t="str">
        <f aca="false">IF(AND(G720="",H720&lt;&gt;""),1,"")</f>
        <v/>
      </c>
      <c r="AA720" s="36" t="str">
        <f aca="false">IF(N720="","",IF(COUNTIF(AD$10:AD$1203,AD720)=1,1,""))</f>
        <v/>
      </c>
      <c r="AC720" s="37" t="str">
        <f aca="false">IF(N720="","",CONCATENATE(N720," ",F720))</f>
        <v/>
      </c>
      <c r="AD720" s="37" t="str">
        <f aca="false">IF(OR(N720="",CONCATENATE(G720,H720)=""),"",CONCATENATE(N720," ",G720))</f>
        <v/>
      </c>
      <c r="AE720" s="37" t="str">
        <f aca="false">IF(K720=1,CONCATENATE(N720," ",1),"")</f>
        <v/>
      </c>
    </row>
    <row r="721" customFormat="false" ht="32.25" hidden="false" customHeight="true" outlineLevel="0" collapsed="false">
      <c r="A721" s="21" t="str">
        <f aca="false">IF(J721="","",J721)</f>
        <v/>
      </c>
      <c r="B721" s="69"/>
      <c r="C721" s="44"/>
      <c r="D721" s="42"/>
      <c r="E721" s="42"/>
      <c r="F721" s="68"/>
      <c r="G721" s="42"/>
      <c r="H721" s="42"/>
      <c r="J721" s="20" t="str">
        <f aca="false">IF(AND(K721="",L721="",N721=""),"",IF(OR(K721=1,L721=1),"ERRORI / ANOMALIE","OK"))</f>
        <v/>
      </c>
      <c r="K721" s="20" t="str">
        <f aca="false">IF(N721="","",IF(SUM(Q721:AA721)&gt;0,1,""))</f>
        <v/>
      </c>
      <c r="L721" s="20" t="str">
        <f aca="false">IF(N721="","",IF(_xlfn.IFNA(VLOOKUP(CONCATENATE(N721," ",1),Lotti!AS$7:AT$601,2,0),1)=1,"",1))</f>
        <v/>
      </c>
      <c r="N721" s="36" t="str">
        <f aca="false">TRIM(B721)</f>
        <v/>
      </c>
      <c r="O721" s="36"/>
      <c r="P721" s="36" t="str">
        <f aca="false">IF(K721="","",1)</f>
        <v/>
      </c>
      <c r="Q721" s="36" t="str">
        <f aca="false">IF(N721="","",_xlfn.IFNA(VLOOKUP(N721,Lotti!C$7:D$1000,2,0),1))</f>
        <v/>
      </c>
      <c r="S721" s="36" t="str">
        <f aca="false">IF(N721="","",IF(OR(AND(E721="",LEN(TRIM(D721))&lt;&gt;11,LEN(TRIM(D721))&lt;&gt;16),AND(D721="",E721=""),AND(D721&lt;&gt;"",E721&lt;&gt;"")),1,""))</f>
        <v/>
      </c>
      <c r="U721" s="36" t="str">
        <f aca="false">IF(N721="","",IF(C721="",1,""))</f>
        <v/>
      </c>
      <c r="V721" s="36" t="str">
        <f aca="false">IF(N721="","",_xlfn.IFNA(VLOOKUP(F721,TabelleFisse!$B$33:$C$34,2,0),1))</f>
        <v/>
      </c>
      <c r="W721" s="36" t="str">
        <f aca="false">IF(N721="","",_xlfn.IFNA(IF(VLOOKUP(CONCATENATE(N721," SI"),AC$10:AC$1203,1,0)=CONCATENATE(N721," SI"),"",1),1))</f>
        <v/>
      </c>
      <c r="Y721" s="36" t="str">
        <f aca="false">IF(OR(N721="",G721=""),"",_xlfn.IFNA(VLOOKUP(H721,TabelleFisse!$B$25:$C$29,2,0),1))</f>
        <v/>
      </c>
      <c r="Z721" s="36" t="str">
        <f aca="false">IF(AND(G721="",H721&lt;&gt;""),1,"")</f>
        <v/>
      </c>
      <c r="AA721" s="36" t="str">
        <f aca="false">IF(N721="","",IF(COUNTIF(AD$10:AD$1203,AD721)=1,1,""))</f>
        <v/>
      </c>
      <c r="AC721" s="37" t="str">
        <f aca="false">IF(N721="","",CONCATENATE(N721," ",F721))</f>
        <v/>
      </c>
      <c r="AD721" s="37" t="str">
        <f aca="false">IF(OR(N721="",CONCATENATE(G721,H721)=""),"",CONCATENATE(N721," ",G721))</f>
        <v/>
      </c>
      <c r="AE721" s="37" t="str">
        <f aca="false">IF(K721=1,CONCATENATE(N721," ",1),"")</f>
        <v/>
      </c>
    </row>
    <row r="722" customFormat="false" ht="32.25" hidden="false" customHeight="true" outlineLevel="0" collapsed="false">
      <c r="A722" s="21" t="str">
        <f aca="false">IF(J722="","",J722)</f>
        <v/>
      </c>
      <c r="B722" s="69"/>
      <c r="C722" s="44"/>
      <c r="D722" s="42"/>
      <c r="E722" s="42"/>
      <c r="F722" s="68"/>
      <c r="G722" s="42"/>
      <c r="H722" s="42"/>
      <c r="J722" s="20" t="str">
        <f aca="false">IF(AND(K722="",L722="",N722=""),"",IF(OR(K722=1,L722=1),"ERRORI / ANOMALIE","OK"))</f>
        <v/>
      </c>
      <c r="K722" s="20" t="str">
        <f aca="false">IF(N722="","",IF(SUM(Q722:AA722)&gt;0,1,""))</f>
        <v/>
      </c>
      <c r="L722" s="20" t="str">
        <f aca="false">IF(N722="","",IF(_xlfn.IFNA(VLOOKUP(CONCATENATE(N722," ",1),Lotti!AS$7:AT$601,2,0),1)=1,"",1))</f>
        <v/>
      </c>
      <c r="N722" s="36" t="str">
        <f aca="false">TRIM(B722)</f>
        <v/>
      </c>
      <c r="O722" s="36"/>
      <c r="P722" s="36" t="str">
        <f aca="false">IF(K722="","",1)</f>
        <v/>
      </c>
      <c r="Q722" s="36" t="str">
        <f aca="false">IF(N722="","",_xlfn.IFNA(VLOOKUP(N722,Lotti!C$7:D$1000,2,0),1))</f>
        <v/>
      </c>
      <c r="S722" s="36" t="str">
        <f aca="false">IF(N722="","",IF(OR(AND(E722="",LEN(TRIM(D722))&lt;&gt;11,LEN(TRIM(D722))&lt;&gt;16),AND(D722="",E722=""),AND(D722&lt;&gt;"",E722&lt;&gt;"")),1,""))</f>
        <v/>
      </c>
      <c r="U722" s="36" t="str">
        <f aca="false">IF(N722="","",IF(C722="",1,""))</f>
        <v/>
      </c>
      <c r="V722" s="36" t="str">
        <f aca="false">IF(N722="","",_xlfn.IFNA(VLOOKUP(F722,TabelleFisse!$B$33:$C$34,2,0),1))</f>
        <v/>
      </c>
      <c r="W722" s="36" t="str">
        <f aca="false">IF(N722="","",_xlfn.IFNA(IF(VLOOKUP(CONCATENATE(N722," SI"),AC$10:AC$1203,1,0)=CONCATENATE(N722," SI"),"",1),1))</f>
        <v/>
      </c>
      <c r="Y722" s="36" t="str">
        <f aca="false">IF(OR(N722="",G722=""),"",_xlfn.IFNA(VLOOKUP(H722,TabelleFisse!$B$25:$C$29,2,0),1))</f>
        <v/>
      </c>
      <c r="Z722" s="36" t="str">
        <f aca="false">IF(AND(G722="",H722&lt;&gt;""),1,"")</f>
        <v/>
      </c>
      <c r="AA722" s="36" t="str">
        <f aca="false">IF(N722="","",IF(COUNTIF(AD$10:AD$1203,AD722)=1,1,""))</f>
        <v/>
      </c>
      <c r="AC722" s="37" t="str">
        <f aca="false">IF(N722="","",CONCATENATE(N722," ",F722))</f>
        <v/>
      </c>
      <c r="AD722" s="37" t="str">
        <f aca="false">IF(OR(N722="",CONCATENATE(G722,H722)=""),"",CONCATENATE(N722," ",G722))</f>
        <v/>
      </c>
      <c r="AE722" s="37" t="str">
        <f aca="false">IF(K722=1,CONCATENATE(N722," ",1),"")</f>
        <v/>
      </c>
    </row>
    <row r="723" customFormat="false" ht="32.25" hidden="false" customHeight="true" outlineLevel="0" collapsed="false">
      <c r="A723" s="21" t="str">
        <f aca="false">IF(J723="","",J723)</f>
        <v/>
      </c>
      <c r="B723" s="69"/>
      <c r="C723" s="44"/>
      <c r="D723" s="42"/>
      <c r="E723" s="42"/>
      <c r="F723" s="68"/>
      <c r="G723" s="42"/>
      <c r="H723" s="42"/>
      <c r="J723" s="20" t="str">
        <f aca="false">IF(AND(K723="",L723="",N723=""),"",IF(OR(K723=1,L723=1),"ERRORI / ANOMALIE","OK"))</f>
        <v/>
      </c>
      <c r="K723" s="20" t="str">
        <f aca="false">IF(N723="","",IF(SUM(Q723:AA723)&gt;0,1,""))</f>
        <v/>
      </c>
      <c r="L723" s="20" t="str">
        <f aca="false">IF(N723="","",IF(_xlfn.IFNA(VLOOKUP(CONCATENATE(N723," ",1),Lotti!AS$7:AT$601,2,0),1)=1,"",1))</f>
        <v/>
      </c>
      <c r="N723" s="36" t="str">
        <f aca="false">TRIM(B723)</f>
        <v/>
      </c>
      <c r="O723" s="36"/>
      <c r="P723" s="36" t="str">
        <f aca="false">IF(K723="","",1)</f>
        <v/>
      </c>
      <c r="Q723" s="36" t="str">
        <f aca="false">IF(N723="","",_xlfn.IFNA(VLOOKUP(N723,Lotti!C$7:D$1000,2,0),1))</f>
        <v/>
      </c>
      <c r="S723" s="36" t="str">
        <f aca="false">IF(N723="","",IF(OR(AND(E723="",LEN(TRIM(D723))&lt;&gt;11,LEN(TRIM(D723))&lt;&gt;16),AND(D723="",E723=""),AND(D723&lt;&gt;"",E723&lt;&gt;"")),1,""))</f>
        <v/>
      </c>
      <c r="U723" s="36" t="str">
        <f aca="false">IF(N723="","",IF(C723="",1,""))</f>
        <v/>
      </c>
      <c r="V723" s="36" t="str">
        <f aca="false">IF(N723="","",_xlfn.IFNA(VLOOKUP(F723,TabelleFisse!$B$33:$C$34,2,0),1))</f>
        <v/>
      </c>
      <c r="W723" s="36" t="str">
        <f aca="false">IF(N723="","",_xlfn.IFNA(IF(VLOOKUP(CONCATENATE(N723," SI"),AC$10:AC$1203,1,0)=CONCATENATE(N723," SI"),"",1),1))</f>
        <v/>
      </c>
      <c r="Y723" s="36" t="str">
        <f aca="false">IF(OR(N723="",G723=""),"",_xlfn.IFNA(VLOOKUP(H723,TabelleFisse!$B$25:$C$29,2,0),1))</f>
        <v/>
      </c>
      <c r="Z723" s="36" t="str">
        <f aca="false">IF(AND(G723="",H723&lt;&gt;""),1,"")</f>
        <v/>
      </c>
      <c r="AA723" s="36" t="str">
        <f aca="false">IF(N723="","",IF(COUNTIF(AD$10:AD$1203,AD723)=1,1,""))</f>
        <v/>
      </c>
      <c r="AC723" s="37" t="str">
        <f aca="false">IF(N723="","",CONCATENATE(N723," ",F723))</f>
        <v/>
      </c>
      <c r="AD723" s="37" t="str">
        <f aca="false">IF(OR(N723="",CONCATENATE(G723,H723)=""),"",CONCATENATE(N723," ",G723))</f>
        <v/>
      </c>
      <c r="AE723" s="37" t="str">
        <f aca="false">IF(K723=1,CONCATENATE(N723," ",1),"")</f>
        <v/>
      </c>
    </row>
    <row r="724" customFormat="false" ht="32.25" hidden="false" customHeight="true" outlineLevel="0" collapsed="false">
      <c r="A724" s="21" t="str">
        <f aca="false">IF(J724="","",J724)</f>
        <v/>
      </c>
      <c r="B724" s="69"/>
      <c r="C724" s="44"/>
      <c r="D724" s="42"/>
      <c r="E724" s="42"/>
      <c r="F724" s="68"/>
      <c r="G724" s="42"/>
      <c r="H724" s="42"/>
      <c r="J724" s="20" t="str">
        <f aca="false">IF(AND(K724="",L724="",N724=""),"",IF(OR(K724=1,L724=1),"ERRORI / ANOMALIE","OK"))</f>
        <v/>
      </c>
      <c r="K724" s="20" t="str">
        <f aca="false">IF(N724="","",IF(SUM(Q724:AA724)&gt;0,1,""))</f>
        <v/>
      </c>
      <c r="L724" s="20" t="str">
        <f aca="false">IF(N724="","",IF(_xlfn.IFNA(VLOOKUP(CONCATENATE(N724," ",1),Lotti!AS$7:AT$601,2,0),1)=1,"",1))</f>
        <v/>
      </c>
      <c r="N724" s="36" t="str">
        <f aca="false">TRIM(B724)</f>
        <v/>
      </c>
      <c r="O724" s="36"/>
      <c r="P724" s="36" t="str">
        <f aca="false">IF(K724="","",1)</f>
        <v/>
      </c>
      <c r="Q724" s="36" t="str">
        <f aca="false">IF(N724="","",_xlfn.IFNA(VLOOKUP(N724,Lotti!C$7:D$1000,2,0),1))</f>
        <v/>
      </c>
      <c r="S724" s="36" t="str">
        <f aca="false">IF(N724="","",IF(OR(AND(E724="",LEN(TRIM(D724))&lt;&gt;11,LEN(TRIM(D724))&lt;&gt;16),AND(D724="",E724=""),AND(D724&lt;&gt;"",E724&lt;&gt;"")),1,""))</f>
        <v/>
      </c>
      <c r="U724" s="36" t="str">
        <f aca="false">IF(N724="","",IF(C724="",1,""))</f>
        <v/>
      </c>
      <c r="V724" s="36" t="str">
        <f aca="false">IF(N724="","",_xlfn.IFNA(VLOOKUP(F724,TabelleFisse!$B$33:$C$34,2,0),1))</f>
        <v/>
      </c>
      <c r="W724" s="36" t="str">
        <f aca="false">IF(N724="","",_xlfn.IFNA(IF(VLOOKUP(CONCATENATE(N724," SI"),AC$10:AC$1203,1,0)=CONCATENATE(N724," SI"),"",1),1))</f>
        <v/>
      </c>
      <c r="Y724" s="36" t="str">
        <f aca="false">IF(OR(N724="",G724=""),"",_xlfn.IFNA(VLOOKUP(H724,TabelleFisse!$B$25:$C$29,2,0),1))</f>
        <v/>
      </c>
      <c r="Z724" s="36" t="str">
        <f aca="false">IF(AND(G724="",H724&lt;&gt;""),1,"")</f>
        <v/>
      </c>
      <c r="AA724" s="36" t="str">
        <f aca="false">IF(N724="","",IF(COUNTIF(AD$10:AD$1203,AD724)=1,1,""))</f>
        <v/>
      </c>
      <c r="AC724" s="37" t="str">
        <f aca="false">IF(N724="","",CONCATENATE(N724," ",F724))</f>
        <v/>
      </c>
      <c r="AD724" s="37" t="str">
        <f aca="false">IF(OR(N724="",CONCATENATE(G724,H724)=""),"",CONCATENATE(N724," ",G724))</f>
        <v/>
      </c>
      <c r="AE724" s="37" t="str">
        <f aca="false">IF(K724=1,CONCATENATE(N724," ",1),"")</f>
        <v/>
      </c>
    </row>
    <row r="725" customFormat="false" ht="32.25" hidden="false" customHeight="true" outlineLevel="0" collapsed="false">
      <c r="A725" s="21" t="str">
        <f aca="false">IF(J725="","",J725)</f>
        <v/>
      </c>
      <c r="B725" s="69"/>
      <c r="C725" s="44"/>
      <c r="D725" s="42"/>
      <c r="E725" s="42"/>
      <c r="F725" s="68"/>
      <c r="G725" s="42"/>
      <c r="H725" s="42"/>
      <c r="J725" s="20" t="str">
        <f aca="false">IF(AND(K725="",L725="",N725=""),"",IF(OR(K725=1,L725=1),"ERRORI / ANOMALIE","OK"))</f>
        <v/>
      </c>
      <c r="K725" s="20" t="str">
        <f aca="false">IF(N725="","",IF(SUM(Q725:AA725)&gt;0,1,""))</f>
        <v/>
      </c>
      <c r="L725" s="20" t="str">
        <f aca="false">IF(N725="","",IF(_xlfn.IFNA(VLOOKUP(CONCATENATE(N725," ",1),Lotti!AS$7:AT$601,2,0),1)=1,"",1))</f>
        <v/>
      </c>
      <c r="N725" s="36" t="str">
        <f aca="false">TRIM(B725)</f>
        <v/>
      </c>
      <c r="O725" s="36"/>
      <c r="P725" s="36" t="str">
        <f aca="false">IF(K725="","",1)</f>
        <v/>
      </c>
      <c r="Q725" s="36" t="str">
        <f aca="false">IF(N725="","",_xlfn.IFNA(VLOOKUP(N725,Lotti!C$7:D$1000,2,0),1))</f>
        <v/>
      </c>
      <c r="S725" s="36" t="str">
        <f aca="false">IF(N725="","",IF(OR(AND(E725="",LEN(TRIM(D725))&lt;&gt;11,LEN(TRIM(D725))&lt;&gt;16),AND(D725="",E725=""),AND(D725&lt;&gt;"",E725&lt;&gt;"")),1,""))</f>
        <v/>
      </c>
      <c r="U725" s="36" t="str">
        <f aca="false">IF(N725="","",IF(C725="",1,""))</f>
        <v/>
      </c>
      <c r="V725" s="36" t="str">
        <f aca="false">IF(N725="","",_xlfn.IFNA(VLOOKUP(F725,TabelleFisse!$B$33:$C$34,2,0),1))</f>
        <v/>
      </c>
      <c r="W725" s="36" t="str">
        <f aca="false">IF(N725="","",_xlfn.IFNA(IF(VLOOKUP(CONCATENATE(N725," SI"),AC$10:AC$1203,1,0)=CONCATENATE(N725," SI"),"",1),1))</f>
        <v/>
      </c>
      <c r="Y725" s="36" t="str">
        <f aca="false">IF(OR(N725="",G725=""),"",_xlfn.IFNA(VLOOKUP(H725,TabelleFisse!$B$25:$C$29,2,0),1))</f>
        <v/>
      </c>
      <c r="Z725" s="36" t="str">
        <f aca="false">IF(AND(G725="",H725&lt;&gt;""),1,"")</f>
        <v/>
      </c>
      <c r="AA725" s="36" t="str">
        <f aca="false">IF(N725="","",IF(COUNTIF(AD$10:AD$1203,AD725)=1,1,""))</f>
        <v/>
      </c>
      <c r="AC725" s="37" t="str">
        <f aca="false">IF(N725="","",CONCATENATE(N725," ",F725))</f>
        <v/>
      </c>
      <c r="AD725" s="37" t="str">
        <f aca="false">IF(OR(N725="",CONCATENATE(G725,H725)=""),"",CONCATENATE(N725," ",G725))</f>
        <v/>
      </c>
      <c r="AE725" s="37" t="str">
        <f aca="false">IF(K725=1,CONCATENATE(N725," ",1),"")</f>
        <v/>
      </c>
    </row>
    <row r="726" customFormat="false" ht="32.25" hidden="false" customHeight="true" outlineLevel="0" collapsed="false">
      <c r="A726" s="21" t="str">
        <f aca="false">IF(J726="","",J726)</f>
        <v/>
      </c>
      <c r="B726" s="69"/>
      <c r="C726" s="44"/>
      <c r="D726" s="42"/>
      <c r="E726" s="42"/>
      <c r="F726" s="68"/>
      <c r="G726" s="42"/>
      <c r="H726" s="42"/>
      <c r="J726" s="20" t="str">
        <f aca="false">IF(AND(K726="",L726="",N726=""),"",IF(OR(K726=1,L726=1),"ERRORI / ANOMALIE","OK"))</f>
        <v/>
      </c>
      <c r="K726" s="20" t="str">
        <f aca="false">IF(N726="","",IF(SUM(Q726:AA726)&gt;0,1,""))</f>
        <v/>
      </c>
      <c r="L726" s="20" t="str">
        <f aca="false">IF(N726="","",IF(_xlfn.IFNA(VLOOKUP(CONCATENATE(N726," ",1),Lotti!AS$7:AT$601,2,0),1)=1,"",1))</f>
        <v/>
      </c>
      <c r="N726" s="36" t="str">
        <f aca="false">TRIM(B726)</f>
        <v/>
      </c>
      <c r="O726" s="36"/>
      <c r="P726" s="36" t="str">
        <f aca="false">IF(K726="","",1)</f>
        <v/>
      </c>
      <c r="Q726" s="36" t="str">
        <f aca="false">IF(N726="","",_xlfn.IFNA(VLOOKUP(N726,Lotti!C$7:D$1000,2,0),1))</f>
        <v/>
      </c>
      <c r="S726" s="36" t="str">
        <f aca="false">IF(N726="","",IF(OR(AND(E726="",LEN(TRIM(D726))&lt;&gt;11,LEN(TRIM(D726))&lt;&gt;16),AND(D726="",E726=""),AND(D726&lt;&gt;"",E726&lt;&gt;"")),1,""))</f>
        <v/>
      </c>
      <c r="U726" s="36" t="str">
        <f aca="false">IF(N726="","",IF(C726="",1,""))</f>
        <v/>
      </c>
      <c r="V726" s="36" t="str">
        <f aca="false">IF(N726="","",_xlfn.IFNA(VLOOKUP(F726,TabelleFisse!$B$33:$C$34,2,0),1))</f>
        <v/>
      </c>
      <c r="W726" s="36" t="str">
        <f aca="false">IF(N726="","",_xlfn.IFNA(IF(VLOOKUP(CONCATENATE(N726," SI"),AC$10:AC$1203,1,0)=CONCATENATE(N726," SI"),"",1),1))</f>
        <v/>
      </c>
      <c r="Y726" s="36" t="str">
        <f aca="false">IF(OR(N726="",G726=""),"",_xlfn.IFNA(VLOOKUP(H726,TabelleFisse!$B$25:$C$29,2,0),1))</f>
        <v/>
      </c>
      <c r="Z726" s="36" t="str">
        <f aca="false">IF(AND(G726="",H726&lt;&gt;""),1,"")</f>
        <v/>
      </c>
      <c r="AA726" s="36" t="str">
        <f aca="false">IF(N726="","",IF(COUNTIF(AD$10:AD$1203,AD726)=1,1,""))</f>
        <v/>
      </c>
      <c r="AC726" s="37" t="str">
        <f aca="false">IF(N726="","",CONCATENATE(N726," ",F726))</f>
        <v/>
      </c>
      <c r="AD726" s="37" t="str">
        <f aca="false">IF(OR(N726="",CONCATENATE(G726,H726)=""),"",CONCATENATE(N726," ",G726))</f>
        <v/>
      </c>
      <c r="AE726" s="37" t="str">
        <f aca="false">IF(K726=1,CONCATENATE(N726," ",1),"")</f>
        <v/>
      </c>
    </row>
    <row r="727" customFormat="false" ht="32.25" hidden="false" customHeight="true" outlineLevel="0" collapsed="false">
      <c r="A727" s="21" t="str">
        <f aca="false">IF(J727="","",J727)</f>
        <v/>
      </c>
      <c r="B727" s="69"/>
      <c r="C727" s="44"/>
      <c r="D727" s="42"/>
      <c r="E727" s="42"/>
      <c r="F727" s="68"/>
      <c r="G727" s="42"/>
      <c r="H727" s="42"/>
      <c r="J727" s="20" t="str">
        <f aca="false">IF(AND(K727="",L727="",N727=""),"",IF(OR(K727=1,L727=1),"ERRORI / ANOMALIE","OK"))</f>
        <v/>
      </c>
      <c r="K727" s="20" t="str">
        <f aca="false">IF(N727="","",IF(SUM(Q727:AA727)&gt;0,1,""))</f>
        <v/>
      </c>
      <c r="L727" s="20" t="str">
        <f aca="false">IF(N727="","",IF(_xlfn.IFNA(VLOOKUP(CONCATENATE(N727," ",1),Lotti!AS$7:AT$601,2,0),1)=1,"",1))</f>
        <v/>
      </c>
      <c r="N727" s="36" t="str">
        <f aca="false">TRIM(B727)</f>
        <v/>
      </c>
      <c r="O727" s="36"/>
      <c r="P727" s="36" t="str">
        <f aca="false">IF(K727="","",1)</f>
        <v/>
      </c>
      <c r="Q727" s="36" t="str">
        <f aca="false">IF(N727="","",_xlfn.IFNA(VLOOKUP(N727,Lotti!C$7:D$1000,2,0),1))</f>
        <v/>
      </c>
      <c r="S727" s="36" t="str">
        <f aca="false">IF(N727="","",IF(OR(AND(E727="",LEN(TRIM(D727))&lt;&gt;11,LEN(TRIM(D727))&lt;&gt;16),AND(D727="",E727=""),AND(D727&lt;&gt;"",E727&lt;&gt;"")),1,""))</f>
        <v/>
      </c>
      <c r="U727" s="36" t="str">
        <f aca="false">IF(N727="","",IF(C727="",1,""))</f>
        <v/>
      </c>
      <c r="V727" s="36" t="str">
        <f aca="false">IF(N727="","",_xlfn.IFNA(VLOOKUP(F727,TabelleFisse!$B$33:$C$34,2,0),1))</f>
        <v/>
      </c>
      <c r="W727" s="36" t="str">
        <f aca="false">IF(N727="","",_xlfn.IFNA(IF(VLOOKUP(CONCATENATE(N727," SI"),AC$10:AC$1203,1,0)=CONCATENATE(N727," SI"),"",1),1))</f>
        <v/>
      </c>
      <c r="Y727" s="36" t="str">
        <f aca="false">IF(OR(N727="",G727=""),"",_xlfn.IFNA(VLOOKUP(H727,TabelleFisse!$B$25:$C$29,2,0),1))</f>
        <v/>
      </c>
      <c r="Z727" s="36" t="str">
        <f aca="false">IF(AND(G727="",H727&lt;&gt;""),1,"")</f>
        <v/>
      </c>
      <c r="AA727" s="36" t="str">
        <f aca="false">IF(N727="","",IF(COUNTIF(AD$10:AD$1203,AD727)=1,1,""))</f>
        <v/>
      </c>
      <c r="AC727" s="37" t="str">
        <f aca="false">IF(N727="","",CONCATENATE(N727," ",F727))</f>
        <v/>
      </c>
      <c r="AD727" s="37" t="str">
        <f aca="false">IF(OR(N727="",CONCATENATE(G727,H727)=""),"",CONCATENATE(N727," ",G727))</f>
        <v/>
      </c>
      <c r="AE727" s="37" t="str">
        <f aca="false">IF(K727=1,CONCATENATE(N727," ",1),"")</f>
        <v/>
      </c>
    </row>
    <row r="728" customFormat="false" ht="32.25" hidden="false" customHeight="true" outlineLevel="0" collapsed="false">
      <c r="A728" s="21" t="str">
        <f aca="false">IF(J728="","",J728)</f>
        <v/>
      </c>
      <c r="B728" s="69"/>
      <c r="C728" s="44"/>
      <c r="D728" s="42"/>
      <c r="E728" s="42"/>
      <c r="F728" s="68"/>
      <c r="G728" s="42"/>
      <c r="H728" s="42"/>
      <c r="J728" s="20" t="str">
        <f aca="false">IF(AND(K728="",L728="",N728=""),"",IF(OR(K728=1,L728=1),"ERRORI / ANOMALIE","OK"))</f>
        <v/>
      </c>
      <c r="K728" s="20" t="str">
        <f aca="false">IF(N728="","",IF(SUM(Q728:AA728)&gt;0,1,""))</f>
        <v/>
      </c>
      <c r="L728" s="20" t="str">
        <f aca="false">IF(N728="","",IF(_xlfn.IFNA(VLOOKUP(CONCATENATE(N728," ",1),Lotti!AS$7:AT$601,2,0),1)=1,"",1))</f>
        <v/>
      </c>
      <c r="N728" s="36" t="str">
        <f aca="false">TRIM(B728)</f>
        <v/>
      </c>
      <c r="O728" s="36"/>
      <c r="P728" s="36" t="str">
        <f aca="false">IF(K728="","",1)</f>
        <v/>
      </c>
      <c r="Q728" s="36" t="str">
        <f aca="false">IF(N728="","",_xlfn.IFNA(VLOOKUP(N728,Lotti!C$7:D$1000,2,0),1))</f>
        <v/>
      </c>
      <c r="S728" s="36" t="str">
        <f aca="false">IF(N728="","",IF(OR(AND(E728="",LEN(TRIM(D728))&lt;&gt;11,LEN(TRIM(D728))&lt;&gt;16),AND(D728="",E728=""),AND(D728&lt;&gt;"",E728&lt;&gt;"")),1,""))</f>
        <v/>
      </c>
      <c r="U728" s="36" t="str">
        <f aca="false">IF(N728="","",IF(C728="",1,""))</f>
        <v/>
      </c>
      <c r="V728" s="36" t="str">
        <f aca="false">IF(N728="","",_xlfn.IFNA(VLOOKUP(F728,TabelleFisse!$B$33:$C$34,2,0),1))</f>
        <v/>
      </c>
      <c r="W728" s="36" t="str">
        <f aca="false">IF(N728="","",_xlfn.IFNA(IF(VLOOKUP(CONCATENATE(N728," SI"),AC$10:AC$1203,1,0)=CONCATENATE(N728," SI"),"",1),1))</f>
        <v/>
      </c>
      <c r="Y728" s="36" t="str">
        <f aca="false">IF(OR(N728="",G728=""),"",_xlfn.IFNA(VLOOKUP(H728,TabelleFisse!$B$25:$C$29,2,0),1))</f>
        <v/>
      </c>
      <c r="Z728" s="36" t="str">
        <f aca="false">IF(AND(G728="",H728&lt;&gt;""),1,"")</f>
        <v/>
      </c>
      <c r="AA728" s="36" t="str">
        <f aca="false">IF(N728="","",IF(COUNTIF(AD$10:AD$1203,AD728)=1,1,""))</f>
        <v/>
      </c>
      <c r="AC728" s="37" t="str">
        <f aca="false">IF(N728="","",CONCATENATE(N728," ",F728))</f>
        <v/>
      </c>
      <c r="AD728" s="37" t="str">
        <f aca="false">IF(OR(N728="",CONCATENATE(G728,H728)=""),"",CONCATENATE(N728," ",G728))</f>
        <v/>
      </c>
      <c r="AE728" s="37" t="str">
        <f aca="false">IF(K728=1,CONCATENATE(N728," ",1),"")</f>
        <v/>
      </c>
    </row>
    <row r="729" customFormat="false" ht="32.25" hidden="false" customHeight="true" outlineLevel="0" collapsed="false">
      <c r="A729" s="21" t="str">
        <f aca="false">IF(J729="","",J729)</f>
        <v/>
      </c>
      <c r="B729" s="69"/>
      <c r="C729" s="44"/>
      <c r="D729" s="42"/>
      <c r="E729" s="42"/>
      <c r="F729" s="68"/>
      <c r="G729" s="42"/>
      <c r="H729" s="42"/>
      <c r="J729" s="20" t="str">
        <f aca="false">IF(AND(K729="",L729="",N729=""),"",IF(OR(K729=1,L729=1),"ERRORI / ANOMALIE","OK"))</f>
        <v/>
      </c>
      <c r="K729" s="20" t="str">
        <f aca="false">IF(N729="","",IF(SUM(Q729:AA729)&gt;0,1,""))</f>
        <v/>
      </c>
      <c r="L729" s="20" t="str">
        <f aca="false">IF(N729="","",IF(_xlfn.IFNA(VLOOKUP(CONCATENATE(N729," ",1),Lotti!AS$7:AT$601,2,0),1)=1,"",1))</f>
        <v/>
      </c>
      <c r="N729" s="36" t="str">
        <f aca="false">TRIM(B729)</f>
        <v/>
      </c>
      <c r="O729" s="36"/>
      <c r="P729" s="36" t="str">
        <f aca="false">IF(K729="","",1)</f>
        <v/>
      </c>
      <c r="Q729" s="36" t="str">
        <f aca="false">IF(N729="","",_xlfn.IFNA(VLOOKUP(N729,Lotti!C$7:D$1000,2,0),1))</f>
        <v/>
      </c>
      <c r="S729" s="36" t="str">
        <f aca="false">IF(N729="","",IF(OR(AND(E729="",LEN(TRIM(D729))&lt;&gt;11,LEN(TRIM(D729))&lt;&gt;16),AND(D729="",E729=""),AND(D729&lt;&gt;"",E729&lt;&gt;"")),1,""))</f>
        <v/>
      </c>
      <c r="U729" s="36" t="str">
        <f aca="false">IF(N729="","",IF(C729="",1,""))</f>
        <v/>
      </c>
      <c r="V729" s="36" t="str">
        <f aca="false">IF(N729="","",_xlfn.IFNA(VLOOKUP(F729,TabelleFisse!$B$33:$C$34,2,0),1))</f>
        <v/>
      </c>
      <c r="W729" s="36" t="str">
        <f aca="false">IF(N729="","",_xlfn.IFNA(IF(VLOOKUP(CONCATENATE(N729," SI"),AC$10:AC$1203,1,0)=CONCATENATE(N729," SI"),"",1),1))</f>
        <v/>
      </c>
      <c r="Y729" s="36" t="str">
        <f aca="false">IF(OR(N729="",G729=""),"",_xlfn.IFNA(VLOOKUP(H729,TabelleFisse!$B$25:$C$29,2,0),1))</f>
        <v/>
      </c>
      <c r="Z729" s="36" t="str">
        <f aca="false">IF(AND(G729="",H729&lt;&gt;""),1,"")</f>
        <v/>
      </c>
      <c r="AA729" s="36" t="str">
        <f aca="false">IF(N729="","",IF(COUNTIF(AD$10:AD$1203,AD729)=1,1,""))</f>
        <v/>
      </c>
      <c r="AC729" s="37" t="str">
        <f aca="false">IF(N729="","",CONCATENATE(N729," ",F729))</f>
        <v/>
      </c>
      <c r="AD729" s="37" t="str">
        <f aca="false">IF(OR(N729="",CONCATENATE(G729,H729)=""),"",CONCATENATE(N729," ",G729))</f>
        <v/>
      </c>
      <c r="AE729" s="37" t="str">
        <f aca="false">IF(K729=1,CONCATENATE(N729," ",1),"")</f>
        <v/>
      </c>
    </row>
    <row r="730" customFormat="false" ht="32.25" hidden="false" customHeight="true" outlineLevel="0" collapsed="false">
      <c r="A730" s="21" t="str">
        <f aca="false">IF(J730="","",J730)</f>
        <v/>
      </c>
      <c r="B730" s="69"/>
      <c r="C730" s="44"/>
      <c r="D730" s="42"/>
      <c r="E730" s="42"/>
      <c r="F730" s="68"/>
      <c r="G730" s="42"/>
      <c r="H730" s="42"/>
      <c r="J730" s="20" t="str">
        <f aca="false">IF(AND(K730="",L730="",N730=""),"",IF(OR(K730=1,L730=1),"ERRORI / ANOMALIE","OK"))</f>
        <v/>
      </c>
      <c r="K730" s="20" t="str">
        <f aca="false">IF(N730="","",IF(SUM(Q730:AA730)&gt;0,1,""))</f>
        <v/>
      </c>
      <c r="L730" s="20" t="str">
        <f aca="false">IF(N730="","",IF(_xlfn.IFNA(VLOOKUP(CONCATENATE(N730," ",1),Lotti!AS$7:AT$601,2,0),1)=1,"",1))</f>
        <v/>
      </c>
      <c r="N730" s="36" t="str">
        <f aca="false">TRIM(B730)</f>
        <v/>
      </c>
      <c r="O730" s="36"/>
      <c r="P730" s="36" t="str">
        <f aca="false">IF(K730="","",1)</f>
        <v/>
      </c>
      <c r="Q730" s="36" t="str">
        <f aca="false">IF(N730="","",_xlfn.IFNA(VLOOKUP(N730,Lotti!C$7:D$1000,2,0),1))</f>
        <v/>
      </c>
      <c r="S730" s="36" t="str">
        <f aca="false">IF(N730="","",IF(OR(AND(E730="",LEN(TRIM(D730))&lt;&gt;11,LEN(TRIM(D730))&lt;&gt;16),AND(D730="",E730=""),AND(D730&lt;&gt;"",E730&lt;&gt;"")),1,""))</f>
        <v/>
      </c>
      <c r="U730" s="36" t="str">
        <f aca="false">IF(N730="","",IF(C730="",1,""))</f>
        <v/>
      </c>
      <c r="V730" s="36" t="str">
        <f aca="false">IF(N730="","",_xlfn.IFNA(VLOOKUP(F730,TabelleFisse!$B$33:$C$34,2,0),1))</f>
        <v/>
      </c>
      <c r="W730" s="36" t="str">
        <f aca="false">IF(N730="","",_xlfn.IFNA(IF(VLOOKUP(CONCATENATE(N730," SI"),AC$10:AC$1203,1,0)=CONCATENATE(N730," SI"),"",1),1))</f>
        <v/>
      </c>
      <c r="Y730" s="36" t="str">
        <f aca="false">IF(OR(N730="",G730=""),"",_xlfn.IFNA(VLOOKUP(H730,TabelleFisse!$B$25:$C$29,2,0),1))</f>
        <v/>
      </c>
      <c r="Z730" s="36" t="str">
        <f aca="false">IF(AND(G730="",H730&lt;&gt;""),1,"")</f>
        <v/>
      </c>
      <c r="AA730" s="36" t="str">
        <f aca="false">IF(N730="","",IF(COUNTIF(AD$10:AD$1203,AD730)=1,1,""))</f>
        <v/>
      </c>
      <c r="AC730" s="37" t="str">
        <f aca="false">IF(N730="","",CONCATENATE(N730," ",F730))</f>
        <v/>
      </c>
      <c r="AD730" s="37" t="str">
        <f aca="false">IF(OR(N730="",CONCATENATE(G730,H730)=""),"",CONCATENATE(N730," ",G730))</f>
        <v/>
      </c>
      <c r="AE730" s="37" t="str">
        <f aca="false">IF(K730=1,CONCATENATE(N730," ",1),"")</f>
        <v/>
      </c>
    </row>
    <row r="731" customFormat="false" ht="32.25" hidden="false" customHeight="true" outlineLevel="0" collapsed="false">
      <c r="A731" s="21" t="str">
        <f aca="false">IF(J731="","",J731)</f>
        <v/>
      </c>
      <c r="B731" s="69"/>
      <c r="C731" s="44"/>
      <c r="D731" s="42"/>
      <c r="E731" s="42"/>
      <c r="F731" s="68"/>
      <c r="G731" s="42"/>
      <c r="H731" s="42"/>
      <c r="J731" s="20" t="str">
        <f aca="false">IF(AND(K731="",L731="",N731=""),"",IF(OR(K731=1,L731=1),"ERRORI / ANOMALIE","OK"))</f>
        <v/>
      </c>
      <c r="K731" s="20" t="str">
        <f aca="false">IF(N731="","",IF(SUM(Q731:AA731)&gt;0,1,""))</f>
        <v/>
      </c>
      <c r="L731" s="20" t="str">
        <f aca="false">IF(N731="","",IF(_xlfn.IFNA(VLOOKUP(CONCATENATE(N731," ",1),Lotti!AS$7:AT$601,2,0),1)=1,"",1))</f>
        <v/>
      </c>
      <c r="N731" s="36" t="str">
        <f aca="false">TRIM(B731)</f>
        <v/>
      </c>
      <c r="O731" s="36"/>
      <c r="P731" s="36" t="str">
        <f aca="false">IF(K731="","",1)</f>
        <v/>
      </c>
      <c r="Q731" s="36" t="str">
        <f aca="false">IF(N731="","",_xlfn.IFNA(VLOOKUP(N731,Lotti!C$7:D$1000,2,0),1))</f>
        <v/>
      </c>
      <c r="S731" s="36" t="str">
        <f aca="false">IF(N731="","",IF(OR(AND(E731="",LEN(TRIM(D731))&lt;&gt;11,LEN(TRIM(D731))&lt;&gt;16),AND(D731="",E731=""),AND(D731&lt;&gt;"",E731&lt;&gt;"")),1,""))</f>
        <v/>
      </c>
      <c r="U731" s="36" t="str">
        <f aca="false">IF(N731="","",IF(C731="",1,""))</f>
        <v/>
      </c>
      <c r="V731" s="36" t="str">
        <f aca="false">IF(N731="","",_xlfn.IFNA(VLOOKUP(F731,TabelleFisse!$B$33:$C$34,2,0),1))</f>
        <v/>
      </c>
      <c r="W731" s="36" t="str">
        <f aca="false">IF(N731="","",_xlfn.IFNA(IF(VLOOKUP(CONCATENATE(N731," SI"),AC$10:AC$1203,1,0)=CONCATENATE(N731," SI"),"",1),1))</f>
        <v/>
      </c>
      <c r="Y731" s="36" t="str">
        <f aca="false">IF(OR(N731="",G731=""),"",_xlfn.IFNA(VLOOKUP(H731,TabelleFisse!$B$25:$C$29,2,0),1))</f>
        <v/>
      </c>
      <c r="Z731" s="36" t="str">
        <f aca="false">IF(AND(G731="",H731&lt;&gt;""),1,"")</f>
        <v/>
      </c>
      <c r="AA731" s="36" t="str">
        <f aca="false">IF(N731="","",IF(COUNTIF(AD$10:AD$1203,AD731)=1,1,""))</f>
        <v/>
      </c>
      <c r="AC731" s="37" t="str">
        <f aca="false">IF(N731="","",CONCATENATE(N731," ",F731))</f>
        <v/>
      </c>
      <c r="AD731" s="37" t="str">
        <f aca="false">IF(OR(N731="",CONCATENATE(G731,H731)=""),"",CONCATENATE(N731," ",G731))</f>
        <v/>
      </c>
      <c r="AE731" s="37" t="str">
        <f aca="false">IF(K731=1,CONCATENATE(N731," ",1),"")</f>
        <v/>
      </c>
    </row>
    <row r="732" customFormat="false" ht="32.25" hidden="false" customHeight="true" outlineLevel="0" collapsed="false">
      <c r="A732" s="21" t="str">
        <f aca="false">IF(J732="","",J732)</f>
        <v/>
      </c>
      <c r="B732" s="69"/>
      <c r="C732" s="44"/>
      <c r="D732" s="42"/>
      <c r="E732" s="42"/>
      <c r="F732" s="68"/>
      <c r="G732" s="42"/>
      <c r="H732" s="42"/>
      <c r="J732" s="20" t="str">
        <f aca="false">IF(AND(K732="",L732="",N732=""),"",IF(OR(K732=1,L732=1),"ERRORI / ANOMALIE","OK"))</f>
        <v/>
      </c>
      <c r="K732" s="20" t="str">
        <f aca="false">IF(N732="","",IF(SUM(Q732:AA732)&gt;0,1,""))</f>
        <v/>
      </c>
      <c r="L732" s="20" t="str">
        <f aca="false">IF(N732="","",IF(_xlfn.IFNA(VLOOKUP(CONCATENATE(N732," ",1),Lotti!AS$7:AT$601,2,0),1)=1,"",1))</f>
        <v/>
      </c>
      <c r="N732" s="36" t="str">
        <f aca="false">TRIM(B732)</f>
        <v/>
      </c>
      <c r="O732" s="36"/>
      <c r="P732" s="36" t="str">
        <f aca="false">IF(K732="","",1)</f>
        <v/>
      </c>
      <c r="Q732" s="36" t="str">
        <f aca="false">IF(N732="","",_xlfn.IFNA(VLOOKUP(N732,Lotti!C$7:D$1000,2,0),1))</f>
        <v/>
      </c>
      <c r="S732" s="36" t="str">
        <f aca="false">IF(N732="","",IF(OR(AND(E732="",LEN(TRIM(D732))&lt;&gt;11,LEN(TRIM(D732))&lt;&gt;16),AND(D732="",E732=""),AND(D732&lt;&gt;"",E732&lt;&gt;"")),1,""))</f>
        <v/>
      </c>
      <c r="U732" s="36" t="str">
        <f aca="false">IF(N732="","",IF(C732="",1,""))</f>
        <v/>
      </c>
      <c r="V732" s="36" t="str">
        <f aca="false">IF(N732="","",_xlfn.IFNA(VLOOKUP(F732,TabelleFisse!$B$33:$C$34,2,0),1))</f>
        <v/>
      </c>
      <c r="W732" s="36" t="str">
        <f aca="false">IF(N732="","",_xlfn.IFNA(IF(VLOOKUP(CONCATENATE(N732," SI"),AC$10:AC$1203,1,0)=CONCATENATE(N732," SI"),"",1),1))</f>
        <v/>
      </c>
      <c r="Y732" s="36" t="str">
        <f aca="false">IF(OR(N732="",G732=""),"",_xlfn.IFNA(VLOOKUP(H732,TabelleFisse!$B$25:$C$29,2,0),1))</f>
        <v/>
      </c>
      <c r="Z732" s="36" t="str">
        <f aca="false">IF(AND(G732="",H732&lt;&gt;""),1,"")</f>
        <v/>
      </c>
      <c r="AA732" s="36" t="str">
        <f aca="false">IF(N732="","",IF(COUNTIF(AD$10:AD$1203,AD732)=1,1,""))</f>
        <v/>
      </c>
      <c r="AC732" s="37" t="str">
        <f aca="false">IF(N732="","",CONCATENATE(N732," ",F732))</f>
        <v/>
      </c>
      <c r="AD732" s="37" t="str">
        <f aca="false">IF(OR(N732="",CONCATENATE(G732,H732)=""),"",CONCATENATE(N732," ",G732))</f>
        <v/>
      </c>
      <c r="AE732" s="37" t="str">
        <f aca="false">IF(K732=1,CONCATENATE(N732," ",1),"")</f>
        <v/>
      </c>
    </row>
    <row r="733" customFormat="false" ht="32.25" hidden="false" customHeight="true" outlineLevel="0" collapsed="false">
      <c r="A733" s="21" t="str">
        <f aca="false">IF(J733="","",J733)</f>
        <v/>
      </c>
      <c r="B733" s="69"/>
      <c r="C733" s="44"/>
      <c r="D733" s="42"/>
      <c r="E733" s="42"/>
      <c r="F733" s="68"/>
      <c r="G733" s="42"/>
      <c r="H733" s="42"/>
      <c r="J733" s="20" t="str">
        <f aca="false">IF(AND(K733="",L733="",N733=""),"",IF(OR(K733=1,L733=1),"ERRORI / ANOMALIE","OK"))</f>
        <v/>
      </c>
      <c r="K733" s="20" t="str">
        <f aca="false">IF(N733="","",IF(SUM(Q733:AA733)&gt;0,1,""))</f>
        <v/>
      </c>
      <c r="L733" s="20" t="str">
        <f aca="false">IF(N733="","",IF(_xlfn.IFNA(VLOOKUP(CONCATENATE(N733," ",1),Lotti!AS$7:AT$601,2,0),1)=1,"",1))</f>
        <v/>
      </c>
      <c r="N733" s="36" t="str">
        <f aca="false">TRIM(B733)</f>
        <v/>
      </c>
      <c r="O733" s="36"/>
      <c r="P733" s="36" t="str">
        <f aca="false">IF(K733="","",1)</f>
        <v/>
      </c>
      <c r="Q733" s="36" t="str">
        <f aca="false">IF(N733="","",_xlfn.IFNA(VLOOKUP(N733,Lotti!C$7:D$1000,2,0),1))</f>
        <v/>
      </c>
      <c r="S733" s="36" t="str">
        <f aca="false">IF(N733="","",IF(OR(AND(E733="",LEN(TRIM(D733))&lt;&gt;11,LEN(TRIM(D733))&lt;&gt;16),AND(D733="",E733=""),AND(D733&lt;&gt;"",E733&lt;&gt;"")),1,""))</f>
        <v/>
      </c>
      <c r="U733" s="36" t="str">
        <f aca="false">IF(N733="","",IF(C733="",1,""))</f>
        <v/>
      </c>
      <c r="V733" s="36" t="str">
        <f aca="false">IF(N733="","",_xlfn.IFNA(VLOOKUP(F733,TabelleFisse!$B$33:$C$34,2,0),1))</f>
        <v/>
      </c>
      <c r="W733" s="36" t="str">
        <f aca="false">IF(N733="","",_xlfn.IFNA(IF(VLOOKUP(CONCATENATE(N733," SI"),AC$10:AC$1203,1,0)=CONCATENATE(N733," SI"),"",1),1))</f>
        <v/>
      </c>
      <c r="Y733" s="36" t="str">
        <f aca="false">IF(OR(N733="",G733=""),"",_xlfn.IFNA(VLOOKUP(H733,TabelleFisse!$B$25:$C$29,2,0),1))</f>
        <v/>
      </c>
      <c r="Z733" s="36" t="str">
        <f aca="false">IF(AND(G733="",H733&lt;&gt;""),1,"")</f>
        <v/>
      </c>
      <c r="AA733" s="36" t="str">
        <f aca="false">IF(N733="","",IF(COUNTIF(AD$10:AD$1203,AD733)=1,1,""))</f>
        <v/>
      </c>
      <c r="AC733" s="37" t="str">
        <f aca="false">IF(N733="","",CONCATENATE(N733," ",F733))</f>
        <v/>
      </c>
      <c r="AD733" s="37" t="str">
        <f aca="false">IF(OR(N733="",CONCATENATE(G733,H733)=""),"",CONCATENATE(N733," ",G733))</f>
        <v/>
      </c>
      <c r="AE733" s="37" t="str">
        <f aca="false">IF(K733=1,CONCATENATE(N733," ",1),"")</f>
        <v/>
      </c>
    </row>
    <row r="734" customFormat="false" ht="32.25" hidden="false" customHeight="true" outlineLevel="0" collapsed="false">
      <c r="A734" s="21" t="str">
        <f aca="false">IF(J734="","",J734)</f>
        <v/>
      </c>
      <c r="B734" s="69"/>
      <c r="C734" s="44"/>
      <c r="D734" s="42"/>
      <c r="E734" s="42"/>
      <c r="F734" s="68"/>
      <c r="G734" s="42"/>
      <c r="H734" s="42"/>
      <c r="J734" s="20" t="str">
        <f aca="false">IF(AND(K734="",L734="",N734=""),"",IF(OR(K734=1,L734=1),"ERRORI / ANOMALIE","OK"))</f>
        <v/>
      </c>
      <c r="K734" s="20" t="str">
        <f aca="false">IF(N734="","",IF(SUM(Q734:AA734)&gt;0,1,""))</f>
        <v/>
      </c>
      <c r="L734" s="20" t="str">
        <f aca="false">IF(N734="","",IF(_xlfn.IFNA(VLOOKUP(CONCATENATE(N734," ",1),Lotti!AS$7:AT$601,2,0),1)=1,"",1))</f>
        <v/>
      </c>
      <c r="N734" s="36" t="str">
        <f aca="false">TRIM(B734)</f>
        <v/>
      </c>
      <c r="O734" s="36"/>
      <c r="P734" s="36" t="str">
        <f aca="false">IF(K734="","",1)</f>
        <v/>
      </c>
      <c r="Q734" s="36" t="str">
        <f aca="false">IF(N734="","",_xlfn.IFNA(VLOOKUP(N734,Lotti!C$7:D$1000,2,0),1))</f>
        <v/>
      </c>
      <c r="S734" s="36" t="str">
        <f aca="false">IF(N734="","",IF(OR(AND(E734="",LEN(TRIM(D734))&lt;&gt;11,LEN(TRIM(D734))&lt;&gt;16),AND(D734="",E734=""),AND(D734&lt;&gt;"",E734&lt;&gt;"")),1,""))</f>
        <v/>
      </c>
      <c r="U734" s="36" t="str">
        <f aca="false">IF(N734="","",IF(C734="",1,""))</f>
        <v/>
      </c>
      <c r="V734" s="36" t="str">
        <f aca="false">IF(N734="","",_xlfn.IFNA(VLOOKUP(F734,TabelleFisse!$B$33:$C$34,2,0),1))</f>
        <v/>
      </c>
      <c r="W734" s="36" t="str">
        <f aca="false">IF(N734="","",_xlfn.IFNA(IF(VLOOKUP(CONCATENATE(N734," SI"),AC$10:AC$1203,1,0)=CONCATENATE(N734," SI"),"",1),1))</f>
        <v/>
      </c>
      <c r="Y734" s="36" t="str">
        <f aca="false">IF(OR(N734="",G734=""),"",_xlfn.IFNA(VLOOKUP(H734,TabelleFisse!$B$25:$C$29,2,0),1))</f>
        <v/>
      </c>
      <c r="Z734" s="36" t="str">
        <f aca="false">IF(AND(G734="",H734&lt;&gt;""),1,"")</f>
        <v/>
      </c>
      <c r="AA734" s="36" t="str">
        <f aca="false">IF(N734="","",IF(COUNTIF(AD$10:AD$1203,AD734)=1,1,""))</f>
        <v/>
      </c>
      <c r="AC734" s="37" t="str">
        <f aca="false">IF(N734="","",CONCATENATE(N734," ",F734))</f>
        <v/>
      </c>
      <c r="AD734" s="37" t="str">
        <f aca="false">IF(OR(N734="",CONCATENATE(G734,H734)=""),"",CONCATENATE(N734," ",G734))</f>
        <v/>
      </c>
      <c r="AE734" s="37" t="str">
        <f aca="false">IF(K734=1,CONCATENATE(N734," ",1),"")</f>
        <v/>
      </c>
    </row>
    <row r="735" customFormat="false" ht="32.25" hidden="false" customHeight="true" outlineLevel="0" collapsed="false">
      <c r="A735" s="21" t="str">
        <f aca="false">IF(J735="","",J735)</f>
        <v/>
      </c>
      <c r="B735" s="69"/>
      <c r="C735" s="44"/>
      <c r="D735" s="42"/>
      <c r="E735" s="42"/>
      <c r="F735" s="68"/>
      <c r="G735" s="42"/>
      <c r="H735" s="42"/>
      <c r="J735" s="20" t="str">
        <f aca="false">IF(AND(K735="",L735="",N735=""),"",IF(OR(K735=1,L735=1),"ERRORI / ANOMALIE","OK"))</f>
        <v/>
      </c>
      <c r="K735" s="20" t="str">
        <f aca="false">IF(N735="","",IF(SUM(Q735:AA735)&gt;0,1,""))</f>
        <v/>
      </c>
      <c r="L735" s="20" t="str">
        <f aca="false">IF(N735="","",IF(_xlfn.IFNA(VLOOKUP(CONCATENATE(N735," ",1),Lotti!AS$7:AT$601,2,0),1)=1,"",1))</f>
        <v/>
      </c>
      <c r="N735" s="36" t="str">
        <f aca="false">TRIM(B735)</f>
        <v/>
      </c>
      <c r="O735" s="36"/>
      <c r="P735" s="36" t="str">
        <f aca="false">IF(K735="","",1)</f>
        <v/>
      </c>
      <c r="Q735" s="36" t="str">
        <f aca="false">IF(N735="","",_xlfn.IFNA(VLOOKUP(N735,Lotti!C$7:D$1000,2,0),1))</f>
        <v/>
      </c>
      <c r="S735" s="36" t="str">
        <f aca="false">IF(N735="","",IF(OR(AND(E735="",LEN(TRIM(D735))&lt;&gt;11,LEN(TRIM(D735))&lt;&gt;16),AND(D735="",E735=""),AND(D735&lt;&gt;"",E735&lt;&gt;"")),1,""))</f>
        <v/>
      </c>
      <c r="U735" s="36" t="str">
        <f aca="false">IF(N735="","",IF(C735="",1,""))</f>
        <v/>
      </c>
      <c r="V735" s="36" t="str">
        <f aca="false">IF(N735="","",_xlfn.IFNA(VLOOKUP(F735,TabelleFisse!$B$33:$C$34,2,0),1))</f>
        <v/>
      </c>
      <c r="W735" s="36" t="str">
        <f aca="false">IF(N735="","",_xlfn.IFNA(IF(VLOOKUP(CONCATENATE(N735," SI"),AC$10:AC$1203,1,0)=CONCATENATE(N735," SI"),"",1),1))</f>
        <v/>
      </c>
      <c r="Y735" s="36" t="str">
        <f aca="false">IF(OR(N735="",G735=""),"",_xlfn.IFNA(VLOOKUP(H735,TabelleFisse!$B$25:$C$29,2,0),1))</f>
        <v/>
      </c>
      <c r="Z735" s="36" t="str">
        <f aca="false">IF(AND(G735="",H735&lt;&gt;""),1,"")</f>
        <v/>
      </c>
      <c r="AA735" s="36" t="str">
        <f aca="false">IF(N735="","",IF(COUNTIF(AD$10:AD$1203,AD735)=1,1,""))</f>
        <v/>
      </c>
      <c r="AC735" s="37" t="str">
        <f aca="false">IF(N735="","",CONCATENATE(N735," ",F735))</f>
        <v/>
      </c>
      <c r="AD735" s="37" t="str">
        <f aca="false">IF(OR(N735="",CONCATENATE(G735,H735)=""),"",CONCATENATE(N735," ",G735))</f>
        <v/>
      </c>
      <c r="AE735" s="37" t="str">
        <f aca="false">IF(K735=1,CONCATENATE(N735," ",1),"")</f>
        <v/>
      </c>
    </row>
    <row r="736" customFormat="false" ht="32.25" hidden="false" customHeight="true" outlineLevel="0" collapsed="false">
      <c r="A736" s="21" t="str">
        <f aca="false">IF(J736="","",J736)</f>
        <v/>
      </c>
      <c r="B736" s="69"/>
      <c r="C736" s="44"/>
      <c r="D736" s="42"/>
      <c r="E736" s="42"/>
      <c r="F736" s="68"/>
      <c r="G736" s="42"/>
      <c r="H736" s="42"/>
      <c r="J736" s="20" t="str">
        <f aca="false">IF(AND(K736="",L736="",N736=""),"",IF(OR(K736=1,L736=1),"ERRORI / ANOMALIE","OK"))</f>
        <v/>
      </c>
      <c r="K736" s="20" t="str">
        <f aca="false">IF(N736="","",IF(SUM(Q736:AA736)&gt;0,1,""))</f>
        <v/>
      </c>
      <c r="L736" s="20" t="str">
        <f aca="false">IF(N736="","",IF(_xlfn.IFNA(VLOOKUP(CONCATENATE(N736," ",1),Lotti!AS$7:AT$601,2,0),1)=1,"",1))</f>
        <v/>
      </c>
      <c r="N736" s="36" t="str">
        <f aca="false">TRIM(B736)</f>
        <v/>
      </c>
      <c r="O736" s="36"/>
      <c r="P736" s="36" t="str">
        <f aca="false">IF(K736="","",1)</f>
        <v/>
      </c>
      <c r="Q736" s="36" t="str">
        <f aca="false">IF(N736="","",_xlfn.IFNA(VLOOKUP(N736,Lotti!C$7:D$1000,2,0),1))</f>
        <v/>
      </c>
      <c r="S736" s="36" t="str">
        <f aca="false">IF(N736="","",IF(OR(AND(E736="",LEN(TRIM(D736))&lt;&gt;11,LEN(TRIM(D736))&lt;&gt;16),AND(D736="",E736=""),AND(D736&lt;&gt;"",E736&lt;&gt;"")),1,""))</f>
        <v/>
      </c>
      <c r="U736" s="36" t="str">
        <f aca="false">IF(N736="","",IF(C736="",1,""))</f>
        <v/>
      </c>
      <c r="V736" s="36" t="str">
        <f aca="false">IF(N736="","",_xlfn.IFNA(VLOOKUP(F736,TabelleFisse!$B$33:$C$34,2,0),1))</f>
        <v/>
      </c>
      <c r="W736" s="36" t="str">
        <f aca="false">IF(N736="","",_xlfn.IFNA(IF(VLOOKUP(CONCATENATE(N736," SI"),AC$10:AC$1203,1,0)=CONCATENATE(N736," SI"),"",1),1))</f>
        <v/>
      </c>
      <c r="Y736" s="36" t="str">
        <f aca="false">IF(OR(N736="",G736=""),"",_xlfn.IFNA(VLOOKUP(H736,TabelleFisse!$B$25:$C$29,2,0),1))</f>
        <v/>
      </c>
      <c r="Z736" s="36" t="str">
        <f aca="false">IF(AND(G736="",H736&lt;&gt;""),1,"")</f>
        <v/>
      </c>
      <c r="AA736" s="36" t="str">
        <f aca="false">IF(N736="","",IF(COUNTIF(AD$10:AD$1203,AD736)=1,1,""))</f>
        <v/>
      </c>
      <c r="AC736" s="37" t="str">
        <f aca="false">IF(N736="","",CONCATENATE(N736," ",F736))</f>
        <v/>
      </c>
      <c r="AD736" s="37" t="str">
        <f aca="false">IF(OR(N736="",CONCATENATE(G736,H736)=""),"",CONCATENATE(N736," ",G736))</f>
        <v/>
      </c>
      <c r="AE736" s="37" t="str">
        <f aca="false">IF(K736=1,CONCATENATE(N736," ",1),"")</f>
        <v/>
      </c>
    </row>
    <row r="737" customFormat="false" ht="32.25" hidden="false" customHeight="true" outlineLevel="0" collapsed="false">
      <c r="A737" s="21" t="str">
        <f aca="false">IF(J737="","",J737)</f>
        <v/>
      </c>
      <c r="B737" s="69"/>
      <c r="C737" s="44"/>
      <c r="D737" s="42"/>
      <c r="E737" s="42"/>
      <c r="F737" s="68"/>
      <c r="G737" s="42"/>
      <c r="H737" s="42"/>
      <c r="J737" s="20" t="str">
        <f aca="false">IF(AND(K737="",L737="",N737=""),"",IF(OR(K737=1,L737=1),"ERRORI / ANOMALIE","OK"))</f>
        <v/>
      </c>
      <c r="K737" s="20" t="str">
        <f aca="false">IF(N737="","",IF(SUM(Q737:AA737)&gt;0,1,""))</f>
        <v/>
      </c>
      <c r="L737" s="20" t="str">
        <f aca="false">IF(N737="","",IF(_xlfn.IFNA(VLOOKUP(CONCATENATE(N737," ",1),Lotti!AS$7:AT$601,2,0),1)=1,"",1))</f>
        <v/>
      </c>
      <c r="N737" s="36" t="str">
        <f aca="false">TRIM(B737)</f>
        <v/>
      </c>
      <c r="O737" s="36"/>
      <c r="P737" s="36" t="str">
        <f aca="false">IF(K737="","",1)</f>
        <v/>
      </c>
      <c r="Q737" s="36" t="str">
        <f aca="false">IF(N737="","",_xlfn.IFNA(VLOOKUP(N737,Lotti!C$7:D$1000,2,0),1))</f>
        <v/>
      </c>
      <c r="S737" s="36" t="str">
        <f aca="false">IF(N737="","",IF(OR(AND(E737="",LEN(TRIM(D737))&lt;&gt;11,LEN(TRIM(D737))&lt;&gt;16),AND(D737="",E737=""),AND(D737&lt;&gt;"",E737&lt;&gt;"")),1,""))</f>
        <v/>
      </c>
      <c r="U737" s="36" t="str">
        <f aca="false">IF(N737="","",IF(C737="",1,""))</f>
        <v/>
      </c>
      <c r="V737" s="36" t="str">
        <f aca="false">IF(N737="","",_xlfn.IFNA(VLOOKUP(F737,TabelleFisse!$B$33:$C$34,2,0),1))</f>
        <v/>
      </c>
      <c r="W737" s="36" t="str">
        <f aca="false">IF(N737="","",_xlfn.IFNA(IF(VLOOKUP(CONCATENATE(N737," SI"),AC$10:AC$1203,1,0)=CONCATENATE(N737," SI"),"",1),1))</f>
        <v/>
      </c>
      <c r="Y737" s="36" t="str">
        <f aca="false">IF(OR(N737="",G737=""),"",_xlfn.IFNA(VLOOKUP(H737,TabelleFisse!$B$25:$C$29,2,0),1))</f>
        <v/>
      </c>
      <c r="Z737" s="36" t="str">
        <f aca="false">IF(AND(G737="",H737&lt;&gt;""),1,"")</f>
        <v/>
      </c>
      <c r="AA737" s="36" t="str">
        <f aca="false">IF(N737="","",IF(COUNTIF(AD$10:AD$1203,AD737)=1,1,""))</f>
        <v/>
      </c>
      <c r="AC737" s="37" t="str">
        <f aca="false">IF(N737="","",CONCATENATE(N737," ",F737))</f>
        <v/>
      </c>
      <c r="AD737" s="37" t="str">
        <f aca="false">IF(OR(N737="",CONCATENATE(G737,H737)=""),"",CONCATENATE(N737," ",G737))</f>
        <v/>
      </c>
      <c r="AE737" s="37" t="str">
        <f aca="false">IF(K737=1,CONCATENATE(N737," ",1),"")</f>
        <v/>
      </c>
    </row>
    <row r="738" customFormat="false" ht="32.25" hidden="false" customHeight="true" outlineLevel="0" collapsed="false">
      <c r="A738" s="21" t="str">
        <f aca="false">IF(J738="","",J738)</f>
        <v/>
      </c>
      <c r="B738" s="69"/>
      <c r="C738" s="44"/>
      <c r="D738" s="42"/>
      <c r="E738" s="42"/>
      <c r="F738" s="68"/>
      <c r="G738" s="42"/>
      <c r="H738" s="42"/>
      <c r="J738" s="20" t="str">
        <f aca="false">IF(AND(K738="",L738="",N738=""),"",IF(OR(K738=1,L738=1),"ERRORI / ANOMALIE","OK"))</f>
        <v/>
      </c>
      <c r="K738" s="20" t="str">
        <f aca="false">IF(N738="","",IF(SUM(Q738:AA738)&gt;0,1,""))</f>
        <v/>
      </c>
      <c r="L738" s="20" t="str">
        <f aca="false">IF(N738="","",IF(_xlfn.IFNA(VLOOKUP(CONCATENATE(N738," ",1),Lotti!AS$7:AT$601,2,0),1)=1,"",1))</f>
        <v/>
      </c>
      <c r="N738" s="36" t="str">
        <f aca="false">TRIM(B738)</f>
        <v/>
      </c>
      <c r="O738" s="36"/>
      <c r="P738" s="36" t="str">
        <f aca="false">IF(K738="","",1)</f>
        <v/>
      </c>
      <c r="Q738" s="36" t="str">
        <f aca="false">IF(N738="","",_xlfn.IFNA(VLOOKUP(N738,Lotti!C$7:D$1000,2,0),1))</f>
        <v/>
      </c>
      <c r="S738" s="36" t="str">
        <f aca="false">IF(N738="","",IF(OR(AND(E738="",LEN(TRIM(D738))&lt;&gt;11,LEN(TRIM(D738))&lt;&gt;16),AND(D738="",E738=""),AND(D738&lt;&gt;"",E738&lt;&gt;"")),1,""))</f>
        <v/>
      </c>
      <c r="U738" s="36" t="str">
        <f aca="false">IF(N738="","",IF(C738="",1,""))</f>
        <v/>
      </c>
      <c r="V738" s="36" t="str">
        <f aca="false">IF(N738="","",_xlfn.IFNA(VLOOKUP(F738,TabelleFisse!$B$33:$C$34,2,0),1))</f>
        <v/>
      </c>
      <c r="W738" s="36" t="str">
        <f aca="false">IF(N738="","",_xlfn.IFNA(IF(VLOOKUP(CONCATENATE(N738," SI"),AC$10:AC$1203,1,0)=CONCATENATE(N738," SI"),"",1),1))</f>
        <v/>
      </c>
      <c r="Y738" s="36" t="str">
        <f aca="false">IF(OR(N738="",G738=""),"",_xlfn.IFNA(VLOOKUP(H738,TabelleFisse!$B$25:$C$29,2,0),1))</f>
        <v/>
      </c>
      <c r="Z738" s="36" t="str">
        <f aca="false">IF(AND(G738="",H738&lt;&gt;""),1,"")</f>
        <v/>
      </c>
      <c r="AA738" s="36" t="str">
        <f aca="false">IF(N738="","",IF(COUNTIF(AD$10:AD$1203,AD738)=1,1,""))</f>
        <v/>
      </c>
      <c r="AC738" s="37" t="str">
        <f aca="false">IF(N738="","",CONCATENATE(N738," ",F738))</f>
        <v/>
      </c>
      <c r="AD738" s="37" t="str">
        <f aca="false">IF(OR(N738="",CONCATENATE(G738,H738)=""),"",CONCATENATE(N738," ",G738))</f>
        <v/>
      </c>
      <c r="AE738" s="37" t="str">
        <f aca="false">IF(K738=1,CONCATENATE(N738," ",1),"")</f>
        <v/>
      </c>
    </row>
    <row r="739" customFormat="false" ht="32.25" hidden="false" customHeight="true" outlineLevel="0" collapsed="false">
      <c r="A739" s="21" t="str">
        <f aca="false">IF(J739="","",J739)</f>
        <v/>
      </c>
      <c r="B739" s="69"/>
      <c r="C739" s="44"/>
      <c r="D739" s="42"/>
      <c r="E739" s="42"/>
      <c r="F739" s="68"/>
      <c r="G739" s="42"/>
      <c r="H739" s="42"/>
      <c r="J739" s="20" t="str">
        <f aca="false">IF(AND(K739="",L739="",N739=""),"",IF(OR(K739=1,L739=1),"ERRORI / ANOMALIE","OK"))</f>
        <v/>
      </c>
      <c r="K739" s="20" t="str">
        <f aca="false">IF(N739="","",IF(SUM(Q739:AA739)&gt;0,1,""))</f>
        <v/>
      </c>
      <c r="L739" s="20" t="str">
        <f aca="false">IF(N739="","",IF(_xlfn.IFNA(VLOOKUP(CONCATENATE(N739," ",1),Lotti!AS$7:AT$601,2,0),1)=1,"",1))</f>
        <v/>
      </c>
      <c r="N739" s="36" t="str">
        <f aca="false">TRIM(B739)</f>
        <v/>
      </c>
      <c r="O739" s="36"/>
      <c r="P739" s="36" t="str">
        <f aca="false">IF(K739="","",1)</f>
        <v/>
      </c>
      <c r="Q739" s="36" t="str">
        <f aca="false">IF(N739="","",_xlfn.IFNA(VLOOKUP(N739,Lotti!C$7:D$1000,2,0),1))</f>
        <v/>
      </c>
      <c r="S739" s="36" t="str">
        <f aca="false">IF(N739="","",IF(OR(AND(E739="",LEN(TRIM(D739))&lt;&gt;11,LEN(TRIM(D739))&lt;&gt;16),AND(D739="",E739=""),AND(D739&lt;&gt;"",E739&lt;&gt;"")),1,""))</f>
        <v/>
      </c>
      <c r="U739" s="36" t="str">
        <f aca="false">IF(N739="","",IF(C739="",1,""))</f>
        <v/>
      </c>
      <c r="V739" s="36" t="str">
        <f aca="false">IF(N739="","",_xlfn.IFNA(VLOOKUP(F739,TabelleFisse!$B$33:$C$34,2,0),1))</f>
        <v/>
      </c>
      <c r="W739" s="36" t="str">
        <f aca="false">IF(N739="","",_xlfn.IFNA(IF(VLOOKUP(CONCATENATE(N739," SI"),AC$10:AC$1203,1,0)=CONCATENATE(N739," SI"),"",1),1))</f>
        <v/>
      </c>
      <c r="Y739" s="36" t="str">
        <f aca="false">IF(OR(N739="",G739=""),"",_xlfn.IFNA(VLOOKUP(H739,TabelleFisse!$B$25:$C$29,2,0),1))</f>
        <v/>
      </c>
      <c r="Z739" s="36" t="str">
        <f aca="false">IF(AND(G739="",H739&lt;&gt;""),1,"")</f>
        <v/>
      </c>
      <c r="AA739" s="36" t="str">
        <f aca="false">IF(N739="","",IF(COUNTIF(AD$10:AD$1203,AD739)=1,1,""))</f>
        <v/>
      </c>
      <c r="AC739" s="37" t="str">
        <f aca="false">IF(N739="","",CONCATENATE(N739," ",F739))</f>
        <v/>
      </c>
      <c r="AD739" s="37" t="str">
        <f aca="false">IF(OR(N739="",CONCATENATE(G739,H739)=""),"",CONCATENATE(N739," ",G739))</f>
        <v/>
      </c>
      <c r="AE739" s="37" t="str">
        <f aca="false">IF(K739=1,CONCATENATE(N739," ",1),"")</f>
        <v/>
      </c>
    </row>
    <row r="740" customFormat="false" ht="32.25" hidden="false" customHeight="true" outlineLevel="0" collapsed="false">
      <c r="A740" s="21" t="str">
        <f aca="false">IF(J740="","",J740)</f>
        <v/>
      </c>
      <c r="B740" s="69"/>
      <c r="C740" s="44"/>
      <c r="D740" s="42"/>
      <c r="E740" s="42"/>
      <c r="F740" s="68"/>
      <c r="G740" s="42"/>
      <c r="H740" s="42"/>
      <c r="J740" s="20" t="str">
        <f aca="false">IF(AND(K740="",L740="",N740=""),"",IF(OR(K740=1,L740=1),"ERRORI / ANOMALIE","OK"))</f>
        <v/>
      </c>
      <c r="K740" s="20" t="str">
        <f aca="false">IF(N740="","",IF(SUM(Q740:AA740)&gt;0,1,""))</f>
        <v/>
      </c>
      <c r="L740" s="20" t="str">
        <f aca="false">IF(N740="","",IF(_xlfn.IFNA(VLOOKUP(CONCATENATE(N740," ",1),Lotti!AS$7:AT$601,2,0),1)=1,"",1))</f>
        <v/>
      </c>
      <c r="N740" s="36" t="str">
        <f aca="false">TRIM(B740)</f>
        <v/>
      </c>
      <c r="O740" s="36"/>
      <c r="P740" s="36" t="str">
        <f aca="false">IF(K740="","",1)</f>
        <v/>
      </c>
      <c r="Q740" s="36" t="str">
        <f aca="false">IF(N740="","",_xlfn.IFNA(VLOOKUP(N740,Lotti!C$7:D$1000,2,0),1))</f>
        <v/>
      </c>
      <c r="S740" s="36" t="str">
        <f aca="false">IF(N740="","",IF(OR(AND(E740="",LEN(TRIM(D740))&lt;&gt;11,LEN(TRIM(D740))&lt;&gt;16),AND(D740="",E740=""),AND(D740&lt;&gt;"",E740&lt;&gt;"")),1,""))</f>
        <v/>
      </c>
      <c r="U740" s="36" t="str">
        <f aca="false">IF(N740="","",IF(C740="",1,""))</f>
        <v/>
      </c>
      <c r="V740" s="36" t="str">
        <f aca="false">IF(N740="","",_xlfn.IFNA(VLOOKUP(F740,TabelleFisse!$B$33:$C$34,2,0),1))</f>
        <v/>
      </c>
      <c r="W740" s="36" t="str">
        <f aca="false">IF(N740="","",_xlfn.IFNA(IF(VLOOKUP(CONCATENATE(N740," SI"),AC$10:AC$1203,1,0)=CONCATENATE(N740," SI"),"",1),1))</f>
        <v/>
      </c>
      <c r="Y740" s="36" t="str">
        <f aca="false">IF(OR(N740="",G740=""),"",_xlfn.IFNA(VLOOKUP(H740,TabelleFisse!$B$25:$C$29,2,0),1))</f>
        <v/>
      </c>
      <c r="Z740" s="36" t="str">
        <f aca="false">IF(AND(G740="",H740&lt;&gt;""),1,"")</f>
        <v/>
      </c>
      <c r="AA740" s="36" t="str">
        <f aca="false">IF(N740="","",IF(COUNTIF(AD$10:AD$1203,AD740)=1,1,""))</f>
        <v/>
      </c>
      <c r="AC740" s="37" t="str">
        <f aca="false">IF(N740="","",CONCATENATE(N740," ",F740))</f>
        <v/>
      </c>
      <c r="AD740" s="37" t="str">
        <f aca="false">IF(OR(N740="",CONCATENATE(G740,H740)=""),"",CONCATENATE(N740," ",G740))</f>
        <v/>
      </c>
      <c r="AE740" s="37" t="str">
        <f aca="false">IF(K740=1,CONCATENATE(N740," ",1),"")</f>
        <v/>
      </c>
    </row>
    <row r="741" customFormat="false" ht="32.25" hidden="false" customHeight="true" outlineLevel="0" collapsed="false">
      <c r="A741" s="21" t="str">
        <f aca="false">IF(J741="","",J741)</f>
        <v/>
      </c>
      <c r="B741" s="69"/>
      <c r="C741" s="44"/>
      <c r="D741" s="42"/>
      <c r="E741" s="42"/>
      <c r="F741" s="68"/>
      <c r="G741" s="42"/>
      <c r="H741" s="42"/>
      <c r="J741" s="20" t="str">
        <f aca="false">IF(AND(K741="",L741="",N741=""),"",IF(OR(K741=1,L741=1),"ERRORI / ANOMALIE","OK"))</f>
        <v/>
      </c>
      <c r="K741" s="20" t="str">
        <f aca="false">IF(N741="","",IF(SUM(Q741:AA741)&gt;0,1,""))</f>
        <v/>
      </c>
      <c r="L741" s="20" t="str">
        <f aca="false">IF(N741="","",IF(_xlfn.IFNA(VLOOKUP(CONCATENATE(N741," ",1),Lotti!AS$7:AT$601,2,0),1)=1,"",1))</f>
        <v/>
      </c>
      <c r="N741" s="36" t="str">
        <f aca="false">TRIM(B741)</f>
        <v/>
      </c>
      <c r="O741" s="36"/>
      <c r="P741" s="36" t="str">
        <f aca="false">IF(K741="","",1)</f>
        <v/>
      </c>
      <c r="Q741" s="36" t="str">
        <f aca="false">IF(N741="","",_xlfn.IFNA(VLOOKUP(N741,Lotti!C$7:D$1000,2,0),1))</f>
        <v/>
      </c>
      <c r="S741" s="36" t="str">
        <f aca="false">IF(N741="","",IF(OR(AND(E741="",LEN(TRIM(D741))&lt;&gt;11,LEN(TRIM(D741))&lt;&gt;16),AND(D741="",E741=""),AND(D741&lt;&gt;"",E741&lt;&gt;"")),1,""))</f>
        <v/>
      </c>
      <c r="U741" s="36" t="str">
        <f aca="false">IF(N741="","",IF(C741="",1,""))</f>
        <v/>
      </c>
      <c r="V741" s="36" t="str">
        <f aca="false">IF(N741="","",_xlfn.IFNA(VLOOKUP(F741,TabelleFisse!$B$33:$C$34,2,0),1))</f>
        <v/>
      </c>
      <c r="W741" s="36" t="str">
        <f aca="false">IF(N741="","",_xlfn.IFNA(IF(VLOOKUP(CONCATENATE(N741," SI"),AC$10:AC$1203,1,0)=CONCATENATE(N741," SI"),"",1),1))</f>
        <v/>
      </c>
      <c r="Y741" s="36" t="str">
        <f aca="false">IF(OR(N741="",G741=""),"",_xlfn.IFNA(VLOOKUP(H741,TabelleFisse!$B$25:$C$29,2,0),1))</f>
        <v/>
      </c>
      <c r="Z741" s="36" t="str">
        <f aca="false">IF(AND(G741="",H741&lt;&gt;""),1,"")</f>
        <v/>
      </c>
      <c r="AA741" s="36" t="str">
        <f aca="false">IF(N741="","",IF(COUNTIF(AD$10:AD$1203,AD741)=1,1,""))</f>
        <v/>
      </c>
      <c r="AC741" s="37" t="str">
        <f aca="false">IF(N741="","",CONCATENATE(N741," ",F741))</f>
        <v/>
      </c>
      <c r="AD741" s="37" t="str">
        <f aca="false">IF(OR(N741="",CONCATENATE(G741,H741)=""),"",CONCATENATE(N741," ",G741))</f>
        <v/>
      </c>
      <c r="AE741" s="37" t="str">
        <f aca="false">IF(K741=1,CONCATENATE(N741," ",1),"")</f>
        <v/>
      </c>
    </row>
    <row r="742" customFormat="false" ht="32.25" hidden="false" customHeight="true" outlineLevel="0" collapsed="false">
      <c r="A742" s="21" t="str">
        <f aca="false">IF(J742="","",J742)</f>
        <v/>
      </c>
      <c r="B742" s="69"/>
      <c r="C742" s="44"/>
      <c r="D742" s="42"/>
      <c r="E742" s="42"/>
      <c r="F742" s="68"/>
      <c r="G742" s="42"/>
      <c r="H742" s="42"/>
      <c r="J742" s="20" t="str">
        <f aca="false">IF(AND(K742="",L742="",N742=""),"",IF(OR(K742=1,L742=1),"ERRORI / ANOMALIE","OK"))</f>
        <v/>
      </c>
      <c r="K742" s="20" t="str">
        <f aca="false">IF(N742="","",IF(SUM(Q742:AA742)&gt;0,1,""))</f>
        <v/>
      </c>
      <c r="L742" s="20" t="str">
        <f aca="false">IF(N742="","",IF(_xlfn.IFNA(VLOOKUP(CONCATENATE(N742," ",1),Lotti!AS$7:AT$601,2,0),1)=1,"",1))</f>
        <v/>
      </c>
      <c r="N742" s="36" t="str">
        <f aca="false">TRIM(B742)</f>
        <v/>
      </c>
      <c r="O742" s="36"/>
      <c r="P742" s="36" t="str">
        <f aca="false">IF(K742="","",1)</f>
        <v/>
      </c>
      <c r="Q742" s="36" t="str">
        <f aca="false">IF(N742="","",_xlfn.IFNA(VLOOKUP(N742,Lotti!C$7:D$1000,2,0),1))</f>
        <v/>
      </c>
      <c r="S742" s="36" t="str">
        <f aca="false">IF(N742="","",IF(OR(AND(E742="",LEN(TRIM(D742))&lt;&gt;11,LEN(TRIM(D742))&lt;&gt;16),AND(D742="",E742=""),AND(D742&lt;&gt;"",E742&lt;&gt;"")),1,""))</f>
        <v/>
      </c>
      <c r="U742" s="36" t="str">
        <f aca="false">IF(N742="","",IF(C742="",1,""))</f>
        <v/>
      </c>
      <c r="V742" s="36" t="str">
        <f aca="false">IF(N742="","",_xlfn.IFNA(VLOOKUP(F742,TabelleFisse!$B$33:$C$34,2,0),1))</f>
        <v/>
      </c>
      <c r="W742" s="36" t="str">
        <f aca="false">IF(N742="","",_xlfn.IFNA(IF(VLOOKUP(CONCATENATE(N742," SI"),AC$10:AC$1203,1,0)=CONCATENATE(N742," SI"),"",1),1))</f>
        <v/>
      </c>
      <c r="Y742" s="36" t="str">
        <f aca="false">IF(OR(N742="",G742=""),"",_xlfn.IFNA(VLOOKUP(H742,TabelleFisse!$B$25:$C$29,2,0),1))</f>
        <v/>
      </c>
      <c r="Z742" s="36" t="str">
        <f aca="false">IF(AND(G742="",H742&lt;&gt;""),1,"")</f>
        <v/>
      </c>
      <c r="AA742" s="36" t="str">
        <f aca="false">IF(N742="","",IF(COUNTIF(AD$10:AD$1203,AD742)=1,1,""))</f>
        <v/>
      </c>
      <c r="AC742" s="37" t="str">
        <f aca="false">IF(N742="","",CONCATENATE(N742," ",F742))</f>
        <v/>
      </c>
      <c r="AD742" s="37" t="str">
        <f aca="false">IF(OR(N742="",CONCATENATE(G742,H742)=""),"",CONCATENATE(N742," ",G742))</f>
        <v/>
      </c>
      <c r="AE742" s="37" t="str">
        <f aca="false">IF(K742=1,CONCATENATE(N742," ",1),"")</f>
        <v/>
      </c>
    </row>
    <row r="743" customFormat="false" ht="32.25" hidden="false" customHeight="true" outlineLevel="0" collapsed="false">
      <c r="A743" s="21" t="str">
        <f aca="false">IF(J743="","",J743)</f>
        <v/>
      </c>
      <c r="B743" s="69"/>
      <c r="C743" s="44"/>
      <c r="D743" s="42"/>
      <c r="E743" s="42"/>
      <c r="F743" s="68"/>
      <c r="G743" s="42"/>
      <c r="H743" s="42"/>
      <c r="J743" s="20" t="str">
        <f aca="false">IF(AND(K743="",L743="",N743=""),"",IF(OR(K743=1,L743=1),"ERRORI / ANOMALIE","OK"))</f>
        <v/>
      </c>
      <c r="K743" s="20" t="str">
        <f aca="false">IF(N743="","",IF(SUM(Q743:AA743)&gt;0,1,""))</f>
        <v/>
      </c>
      <c r="L743" s="20" t="str">
        <f aca="false">IF(N743="","",IF(_xlfn.IFNA(VLOOKUP(CONCATENATE(N743," ",1),Lotti!AS$7:AT$601,2,0),1)=1,"",1))</f>
        <v/>
      </c>
      <c r="N743" s="36" t="str">
        <f aca="false">TRIM(B743)</f>
        <v/>
      </c>
      <c r="O743" s="36"/>
      <c r="P743" s="36" t="str">
        <f aca="false">IF(K743="","",1)</f>
        <v/>
      </c>
      <c r="Q743" s="36" t="str">
        <f aca="false">IF(N743="","",_xlfn.IFNA(VLOOKUP(N743,Lotti!C$7:D$1000,2,0),1))</f>
        <v/>
      </c>
      <c r="S743" s="36" t="str">
        <f aca="false">IF(N743="","",IF(OR(AND(E743="",LEN(TRIM(D743))&lt;&gt;11,LEN(TRIM(D743))&lt;&gt;16),AND(D743="",E743=""),AND(D743&lt;&gt;"",E743&lt;&gt;"")),1,""))</f>
        <v/>
      </c>
      <c r="U743" s="36" t="str">
        <f aca="false">IF(N743="","",IF(C743="",1,""))</f>
        <v/>
      </c>
      <c r="V743" s="36" t="str">
        <f aca="false">IF(N743="","",_xlfn.IFNA(VLOOKUP(F743,TabelleFisse!$B$33:$C$34,2,0),1))</f>
        <v/>
      </c>
      <c r="W743" s="36" t="str">
        <f aca="false">IF(N743="","",_xlfn.IFNA(IF(VLOOKUP(CONCATENATE(N743," SI"),AC$10:AC$1203,1,0)=CONCATENATE(N743," SI"),"",1),1))</f>
        <v/>
      </c>
      <c r="Y743" s="36" t="str">
        <f aca="false">IF(OR(N743="",G743=""),"",_xlfn.IFNA(VLOOKUP(H743,TabelleFisse!$B$25:$C$29,2,0),1))</f>
        <v/>
      </c>
      <c r="Z743" s="36" t="str">
        <f aca="false">IF(AND(G743="",H743&lt;&gt;""),1,"")</f>
        <v/>
      </c>
      <c r="AA743" s="36" t="str">
        <f aca="false">IF(N743="","",IF(COUNTIF(AD$10:AD$1203,AD743)=1,1,""))</f>
        <v/>
      </c>
      <c r="AC743" s="37" t="str">
        <f aca="false">IF(N743="","",CONCATENATE(N743," ",F743))</f>
        <v/>
      </c>
      <c r="AD743" s="37" t="str">
        <f aca="false">IF(OR(N743="",CONCATENATE(G743,H743)=""),"",CONCATENATE(N743," ",G743))</f>
        <v/>
      </c>
      <c r="AE743" s="37" t="str">
        <f aca="false">IF(K743=1,CONCATENATE(N743," ",1),"")</f>
        <v/>
      </c>
    </row>
    <row r="744" customFormat="false" ht="32.25" hidden="false" customHeight="true" outlineLevel="0" collapsed="false">
      <c r="A744" s="21" t="str">
        <f aca="false">IF(J744="","",J744)</f>
        <v/>
      </c>
      <c r="B744" s="69"/>
      <c r="C744" s="44"/>
      <c r="D744" s="42"/>
      <c r="E744" s="42"/>
      <c r="F744" s="68"/>
      <c r="G744" s="42"/>
      <c r="H744" s="42"/>
      <c r="J744" s="20" t="str">
        <f aca="false">IF(AND(K744="",L744="",N744=""),"",IF(OR(K744=1,L744=1),"ERRORI / ANOMALIE","OK"))</f>
        <v/>
      </c>
      <c r="K744" s="20" t="str">
        <f aca="false">IF(N744="","",IF(SUM(Q744:AA744)&gt;0,1,""))</f>
        <v/>
      </c>
      <c r="L744" s="20" t="str">
        <f aca="false">IF(N744="","",IF(_xlfn.IFNA(VLOOKUP(CONCATENATE(N744," ",1),Lotti!AS$7:AT$601,2,0),1)=1,"",1))</f>
        <v/>
      </c>
      <c r="N744" s="36" t="str">
        <f aca="false">TRIM(B744)</f>
        <v/>
      </c>
      <c r="O744" s="36"/>
      <c r="P744" s="36" t="str">
        <f aca="false">IF(K744="","",1)</f>
        <v/>
      </c>
      <c r="Q744" s="36" t="str">
        <f aca="false">IF(N744="","",_xlfn.IFNA(VLOOKUP(N744,Lotti!C$7:D$1000,2,0),1))</f>
        <v/>
      </c>
      <c r="S744" s="36" t="str">
        <f aca="false">IF(N744="","",IF(OR(AND(E744="",LEN(TRIM(D744))&lt;&gt;11,LEN(TRIM(D744))&lt;&gt;16),AND(D744="",E744=""),AND(D744&lt;&gt;"",E744&lt;&gt;"")),1,""))</f>
        <v/>
      </c>
      <c r="U744" s="36" t="str">
        <f aca="false">IF(N744="","",IF(C744="",1,""))</f>
        <v/>
      </c>
      <c r="V744" s="36" t="str">
        <f aca="false">IF(N744="","",_xlfn.IFNA(VLOOKUP(F744,TabelleFisse!$B$33:$C$34,2,0),1))</f>
        <v/>
      </c>
      <c r="W744" s="36" t="str">
        <f aca="false">IF(N744="","",_xlfn.IFNA(IF(VLOOKUP(CONCATENATE(N744," SI"),AC$10:AC$1203,1,0)=CONCATENATE(N744," SI"),"",1),1))</f>
        <v/>
      </c>
      <c r="Y744" s="36" t="str">
        <f aca="false">IF(OR(N744="",G744=""),"",_xlfn.IFNA(VLOOKUP(H744,TabelleFisse!$B$25:$C$29,2,0),1))</f>
        <v/>
      </c>
      <c r="Z744" s="36" t="str">
        <f aca="false">IF(AND(G744="",H744&lt;&gt;""),1,"")</f>
        <v/>
      </c>
      <c r="AA744" s="36" t="str">
        <f aca="false">IF(N744="","",IF(COUNTIF(AD$10:AD$1203,AD744)=1,1,""))</f>
        <v/>
      </c>
      <c r="AC744" s="37" t="str">
        <f aca="false">IF(N744="","",CONCATENATE(N744," ",F744))</f>
        <v/>
      </c>
      <c r="AD744" s="37" t="str">
        <f aca="false">IF(OR(N744="",CONCATENATE(G744,H744)=""),"",CONCATENATE(N744," ",G744))</f>
        <v/>
      </c>
      <c r="AE744" s="37" t="str">
        <f aca="false">IF(K744=1,CONCATENATE(N744," ",1),"")</f>
        <v/>
      </c>
    </row>
    <row r="745" customFormat="false" ht="32.25" hidden="false" customHeight="true" outlineLevel="0" collapsed="false">
      <c r="A745" s="21" t="str">
        <f aca="false">IF(J745="","",J745)</f>
        <v/>
      </c>
      <c r="B745" s="69"/>
      <c r="C745" s="44"/>
      <c r="D745" s="42"/>
      <c r="E745" s="42"/>
      <c r="F745" s="68"/>
      <c r="G745" s="42"/>
      <c r="H745" s="42"/>
      <c r="J745" s="20" t="str">
        <f aca="false">IF(AND(K745="",L745="",N745=""),"",IF(OR(K745=1,L745=1),"ERRORI / ANOMALIE","OK"))</f>
        <v/>
      </c>
      <c r="K745" s="20" t="str">
        <f aca="false">IF(N745="","",IF(SUM(Q745:AA745)&gt;0,1,""))</f>
        <v/>
      </c>
      <c r="L745" s="20" t="str">
        <f aca="false">IF(N745="","",IF(_xlfn.IFNA(VLOOKUP(CONCATENATE(N745," ",1),Lotti!AS$7:AT$601,2,0),1)=1,"",1))</f>
        <v/>
      </c>
      <c r="N745" s="36" t="str">
        <f aca="false">TRIM(B745)</f>
        <v/>
      </c>
      <c r="O745" s="36"/>
      <c r="P745" s="36" t="str">
        <f aca="false">IF(K745="","",1)</f>
        <v/>
      </c>
      <c r="Q745" s="36" t="str">
        <f aca="false">IF(N745="","",_xlfn.IFNA(VLOOKUP(N745,Lotti!C$7:D$1000,2,0),1))</f>
        <v/>
      </c>
      <c r="S745" s="36" t="str">
        <f aca="false">IF(N745="","",IF(OR(AND(E745="",LEN(TRIM(D745))&lt;&gt;11,LEN(TRIM(D745))&lt;&gt;16),AND(D745="",E745=""),AND(D745&lt;&gt;"",E745&lt;&gt;"")),1,""))</f>
        <v/>
      </c>
      <c r="U745" s="36" t="str">
        <f aca="false">IF(N745="","",IF(C745="",1,""))</f>
        <v/>
      </c>
      <c r="V745" s="36" t="str">
        <f aca="false">IF(N745="","",_xlfn.IFNA(VLOOKUP(F745,TabelleFisse!$B$33:$C$34,2,0),1))</f>
        <v/>
      </c>
      <c r="W745" s="36" t="str">
        <f aca="false">IF(N745="","",_xlfn.IFNA(IF(VLOOKUP(CONCATENATE(N745," SI"),AC$10:AC$1203,1,0)=CONCATENATE(N745," SI"),"",1),1))</f>
        <v/>
      </c>
      <c r="Y745" s="36" t="str">
        <f aca="false">IF(OR(N745="",G745=""),"",_xlfn.IFNA(VLOOKUP(H745,TabelleFisse!$B$25:$C$29,2,0),1))</f>
        <v/>
      </c>
      <c r="Z745" s="36" t="str">
        <f aca="false">IF(AND(G745="",H745&lt;&gt;""),1,"")</f>
        <v/>
      </c>
      <c r="AA745" s="36" t="str">
        <f aca="false">IF(N745="","",IF(COUNTIF(AD$10:AD$1203,AD745)=1,1,""))</f>
        <v/>
      </c>
      <c r="AC745" s="37" t="str">
        <f aca="false">IF(N745="","",CONCATENATE(N745," ",F745))</f>
        <v/>
      </c>
      <c r="AD745" s="37" t="str">
        <f aca="false">IF(OR(N745="",CONCATENATE(G745,H745)=""),"",CONCATENATE(N745," ",G745))</f>
        <v/>
      </c>
      <c r="AE745" s="37" t="str">
        <f aca="false">IF(K745=1,CONCATENATE(N745," ",1),"")</f>
        <v/>
      </c>
    </row>
    <row r="746" customFormat="false" ht="32.25" hidden="false" customHeight="true" outlineLevel="0" collapsed="false">
      <c r="A746" s="21" t="str">
        <f aca="false">IF(J746="","",J746)</f>
        <v/>
      </c>
      <c r="B746" s="69"/>
      <c r="C746" s="44"/>
      <c r="D746" s="42"/>
      <c r="E746" s="42"/>
      <c r="F746" s="68"/>
      <c r="G746" s="42"/>
      <c r="H746" s="42"/>
      <c r="J746" s="20" t="str">
        <f aca="false">IF(AND(K746="",L746="",N746=""),"",IF(OR(K746=1,L746=1),"ERRORI / ANOMALIE","OK"))</f>
        <v/>
      </c>
      <c r="K746" s="20" t="str">
        <f aca="false">IF(N746="","",IF(SUM(Q746:AA746)&gt;0,1,""))</f>
        <v/>
      </c>
      <c r="L746" s="20" t="str">
        <f aca="false">IF(N746="","",IF(_xlfn.IFNA(VLOOKUP(CONCATENATE(N746," ",1),Lotti!AS$7:AT$601,2,0),1)=1,"",1))</f>
        <v/>
      </c>
      <c r="N746" s="36" t="str">
        <f aca="false">TRIM(B746)</f>
        <v/>
      </c>
      <c r="O746" s="36"/>
      <c r="P746" s="36" t="str">
        <f aca="false">IF(K746="","",1)</f>
        <v/>
      </c>
      <c r="Q746" s="36" t="str">
        <f aca="false">IF(N746="","",_xlfn.IFNA(VLOOKUP(N746,Lotti!C$7:D$1000,2,0),1))</f>
        <v/>
      </c>
      <c r="S746" s="36" t="str">
        <f aca="false">IF(N746="","",IF(OR(AND(E746="",LEN(TRIM(D746))&lt;&gt;11,LEN(TRIM(D746))&lt;&gt;16),AND(D746="",E746=""),AND(D746&lt;&gt;"",E746&lt;&gt;"")),1,""))</f>
        <v/>
      </c>
      <c r="U746" s="36" t="str">
        <f aca="false">IF(N746="","",IF(C746="",1,""))</f>
        <v/>
      </c>
      <c r="V746" s="36" t="str">
        <f aca="false">IF(N746="","",_xlfn.IFNA(VLOOKUP(F746,TabelleFisse!$B$33:$C$34,2,0),1))</f>
        <v/>
      </c>
      <c r="W746" s="36" t="str">
        <f aca="false">IF(N746="","",_xlfn.IFNA(IF(VLOOKUP(CONCATENATE(N746," SI"),AC$10:AC$1203,1,0)=CONCATENATE(N746," SI"),"",1),1))</f>
        <v/>
      </c>
      <c r="Y746" s="36" t="str">
        <f aca="false">IF(OR(N746="",G746=""),"",_xlfn.IFNA(VLOOKUP(H746,TabelleFisse!$B$25:$C$29,2,0),1))</f>
        <v/>
      </c>
      <c r="Z746" s="36" t="str">
        <f aca="false">IF(AND(G746="",H746&lt;&gt;""),1,"")</f>
        <v/>
      </c>
      <c r="AA746" s="36" t="str">
        <f aca="false">IF(N746="","",IF(COUNTIF(AD$10:AD$1203,AD746)=1,1,""))</f>
        <v/>
      </c>
      <c r="AC746" s="37" t="str">
        <f aca="false">IF(N746="","",CONCATENATE(N746," ",F746))</f>
        <v/>
      </c>
      <c r="AD746" s="37" t="str">
        <f aca="false">IF(OR(N746="",CONCATENATE(G746,H746)=""),"",CONCATENATE(N746," ",G746))</f>
        <v/>
      </c>
      <c r="AE746" s="37" t="str">
        <f aca="false">IF(K746=1,CONCATENATE(N746," ",1),"")</f>
        <v/>
      </c>
    </row>
    <row r="747" customFormat="false" ht="32.25" hidden="false" customHeight="true" outlineLevel="0" collapsed="false">
      <c r="A747" s="21" t="str">
        <f aca="false">IF(J747="","",J747)</f>
        <v/>
      </c>
      <c r="B747" s="69"/>
      <c r="C747" s="44"/>
      <c r="D747" s="42"/>
      <c r="E747" s="42"/>
      <c r="F747" s="68"/>
      <c r="G747" s="42"/>
      <c r="H747" s="42"/>
      <c r="J747" s="20" t="str">
        <f aca="false">IF(AND(K747="",L747="",N747=""),"",IF(OR(K747=1,L747=1),"ERRORI / ANOMALIE","OK"))</f>
        <v/>
      </c>
      <c r="K747" s="20" t="str">
        <f aca="false">IF(N747="","",IF(SUM(Q747:AA747)&gt;0,1,""))</f>
        <v/>
      </c>
      <c r="L747" s="20" t="str">
        <f aca="false">IF(N747="","",IF(_xlfn.IFNA(VLOOKUP(CONCATENATE(N747," ",1),Lotti!AS$7:AT$601,2,0),1)=1,"",1))</f>
        <v/>
      </c>
      <c r="N747" s="36" t="str">
        <f aca="false">TRIM(B747)</f>
        <v/>
      </c>
      <c r="O747" s="36"/>
      <c r="P747" s="36" t="str">
        <f aca="false">IF(K747="","",1)</f>
        <v/>
      </c>
      <c r="Q747" s="36" t="str">
        <f aca="false">IF(N747="","",_xlfn.IFNA(VLOOKUP(N747,Lotti!C$7:D$1000,2,0),1))</f>
        <v/>
      </c>
      <c r="S747" s="36" t="str">
        <f aca="false">IF(N747="","",IF(OR(AND(E747="",LEN(TRIM(D747))&lt;&gt;11,LEN(TRIM(D747))&lt;&gt;16),AND(D747="",E747=""),AND(D747&lt;&gt;"",E747&lt;&gt;"")),1,""))</f>
        <v/>
      </c>
      <c r="U747" s="36" t="str">
        <f aca="false">IF(N747="","",IF(C747="",1,""))</f>
        <v/>
      </c>
      <c r="V747" s="36" t="str">
        <f aca="false">IF(N747="","",_xlfn.IFNA(VLOOKUP(F747,TabelleFisse!$B$33:$C$34,2,0),1))</f>
        <v/>
      </c>
      <c r="W747" s="36" t="str">
        <f aca="false">IF(N747="","",_xlfn.IFNA(IF(VLOOKUP(CONCATENATE(N747," SI"),AC$10:AC$1203,1,0)=CONCATENATE(N747," SI"),"",1),1))</f>
        <v/>
      </c>
      <c r="Y747" s="36" t="str">
        <f aca="false">IF(OR(N747="",G747=""),"",_xlfn.IFNA(VLOOKUP(H747,TabelleFisse!$B$25:$C$29,2,0),1))</f>
        <v/>
      </c>
      <c r="Z747" s="36" t="str">
        <f aca="false">IF(AND(G747="",H747&lt;&gt;""),1,"")</f>
        <v/>
      </c>
      <c r="AA747" s="36" t="str">
        <f aca="false">IF(N747="","",IF(COUNTIF(AD$10:AD$1203,AD747)=1,1,""))</f>
        <v/>
      </c>
      <c r="AC747" s="37" t="str">
        <f aca="false">IF(N747="","",CONCATENATE(N747," ",F747))</f>
        <v/>
      </c>
      <c r="AD747" s="37" t="str">
        <f aca="false">IF(OR(N747="",CONCATENATE(G747,H747)=""),"",CONCATENATE(N747," ",G747))</f>
        <v/>
      </c>
      <c r="AE747" s="37" t="str">
        <f aca="false">IF(K747=1,CONCATENATE(N747," ",1),"")</f>
        <v/>
      </c>
    </row>
    <row r="748" customFormat="false" ht="32.25" hidden="false" customHeight="true" outlineLevel="0" collapsed="false">
      <c r="A748" s="21" t="str">
        <f aca="false">IF(J748="","",J748)</f>
        <v/>
      </c>
      <c r="B748" s="69"/>
      <c r="C748" s="44"/>
      <c r="D748" s="42"/>
      <c r="E748" s="42"/>
      <c r="F748" s="68"/>
      <c r="G748" s="42"/>
      <c r="H748" s="42"/>
      <c r="J748" s="20" t="str">
        <f aca="false">IF(AND(K748="",L748="",N748=""),"",IF(OR(K748=1,L748=1),"ERRORI / ANOMALIE","OK"))</f>
        <v/>
      </c>
      <c r="K748" s="20" t="str">
        <f aca="false">IF(N748="","",IF(SUM(Q748:AA748)&gt;0,1,""))</f>
        <v/>
      </c>
      <c r="L748" s="20" t="str">
        <f aca="false">IF(N748="","",IF(_xlfn.IFNA(VLOOKUP(CONCATENATE(N748," ",1),Lotti!AS$7:AT$601,2,0),1)=1,"",1))</f>
        <v/>
      </c>
      <c r="N748" s="36" t="str">
        <f aca="false">TRIM(B748)</f>
        <v/>
      </c>
      <c r="O748" s="36"/>
      <c r="P748" s="36" t="str">
        <f aca="false">IF(K748="","",1)</f>
        <v/>
      </c>
      <c r="Q748" s="36" t="str">
        <f aca="false">IF(N748="","",_xlfn.IFNA(VLOOKUP(N748,Lotti!C$7:D$1000,2,0),1))</f>
        <v/>
      </c>
      <c r="S748" s="36" t="str">
        <f aca="false">IF(N748="","",IF(OR(AND(E748="",LEN(TRIM(D748))&lt;&gt;11,LEN(TRIM(D748))&lt;&gt;16),AND(D748="",E748=""),AND(D748&lt;&gt;"",E748&lt;&gt;"")),1,""))</f>
        <v/>
      </c>
      <c r="U748" s="36" t="str">
        <f aca="false">IF(N748="","",IF(C748="",1,""))</f>
        <v/>
      </c>
      <c r="V748" s="36" t="str">
        <f aca="false">IF(N748="","",_xlfn.IFNA(VLOOKUP(F748,TabelleFisse!$B$33:$C$34,2,0),1))</f>
        <v/>
      </c>
      <c r="W748" s="36" t="str">
        <f aca="false">IF(N748="","",_xlfn.IFNA(IF(VLOOKUP(CONCATENATE(N748," SI"),AC$10:AC$1203,1,0)=CONCATENATE(N748," SI"),"",1),1))</f>
        <v/>
      </c>
      <c r="Y748" s="36" t="str">
        <f aca="false">IF(OR(N748="",G748=""),"",_xlfn.IFNA(VLOOKUP(H748,TabelleFisse!$B$25:$C$29,2,0),1))</f>
        <v/>
      </c>
      <c r="Z748" s="36" t="str">
        <f aca="false">IF(AND(G748="",H748&lt;&gt;""),1,"")</f>
        <v/>
      </c>
      <c r="AA748" s="36" t="str">
        <f aca="false">IF(N748="","",IF(COUNTIF(AD$10:AD$1203,AD748)=1,1,""))</f>
        <v/>
      </c>
      <c r="AC748" s="37" t="str">
        <f aca="false">IF(N748="","",CONCATENATE(N748," ",F748))</f>
        <v/>
      </c>
      <c r="AD748" s="37" t="str">
        <f aca="false">IF(OR(N748="",CONCATENATE(G748,H748)=""),"",CONCATENATE(N748," ",G748))</f>
        <v/>
      </c>
      <c r="AE748" s="37" t="str">
        <f aca="false">IF(K748=1,CONCATENATE(N748," ",1),"")</f>
        <v/>
      </c>
    </row>
    <row r="749" customFormat="false" ht="32.25" hidden="false" customHeight="true" outlineLevel="0" collapsed="false">
      <c r="A749" s="21" t="str">
        <f aca="false">IF(J749="","",J749)</f>
        <v/>
      </c>
      <c r="B749" s="69"/>
      <c r="C749" s="44"/>
      <c r="D749" s="42"/>
      <c r="E749" s="42"/>
      <c r="F749" s="68"/>
      <c r="G749" s="42"/>
      <c r="H749" s="42"/>
      <c r="J749" s="20" t="str">
        <f aca="false">IF(AND(K749="",L749="",N749=""),"",IF(OR(K749=1,L749=1),"ERRORI / ANOMALIE","OK"))</f>
        <v/>
      </c>
      <c r="K749" s="20" t="str">
        <f aca="false">IF(N749="","",IF(SUM(Q749:AA749)&gt;0,1,""))</f>
        <v/>
      </c>
      <c r="L749" s="20" t="str">
        <f aca="false">IF(N749="","",IF(_xlfn.IFNA(VLOOKUP(CONCATENATE(N749," ",1),Lotti!AS$7:AT$601,2,0),1)=1,"",1))</f>
        <v/>
      </c>
      <c r="N749" s="36" t="str">
        <f aca="false">TRIM(B749)</f>
        <v/>
      </c>
      <c r="O749" s="36"/>
      <c r="P749" s="36" t="str">
        <f aca="false">IF(K749="","",1)</f>
        <v/>
      </c>
      <c r="Q749" s="36" t="str">
        <f aca="false">IF(N749="","",_xlfn.IFNA(VLOOKUP(N749,Lotti!C$7:D$1000,2,0),1))</f>
        <v/>
      </c>
      <c r="S749" s="36" t="str">
        <f aca="false">IF(N749="","",IF(OR(AND(E749="",LEN(TRIM(D749))&lt;&gt;11,LEN(TRIM(D749))&lt;&gt;16),AND(D749="",E749=""),AND(D749&lt;&gt;"",E749&lt;&gt;"")),1,""))</f>
        <v/>
      </c>
      <c r="U749" s="36" t="str">
        <f aca="false">IF(N749="","",IF(C749="",1,""))</f>
        <v/>
      </c>
      <c r="V749" s="36" t="str">
        <f aca="false">IF(N749="","",_xlfn.IFNA(VLOOKUP(F749,TabelleFisse!$B$33:$C$34,2,0),1))</f>
        <v/>
      </c>
      <c r="W749" s="36" t="str">
        <f aca="false">IF(N749="","",_xlfn.IFNA(IF(VLOOKUP(CONCATENATE(N749," SI"),AC$10:AC$1203,1,0)=CONCATENATE(N749," SI"),"",1),1))</f>
        <v/>
      </c>
      <c r="Y749" s="36" t="str">
        <f aca="false">IF(OR(N749="",G749=""),"",_xlfn.IFNA(VLOOKUP(H749,TabelleFisse!$B$25:$C$29,2,0),1))</f>
        <v/>
      </c>
      <c r="Z749" s="36" t="str">
        <f aca="false">IF(AND(G749="",H749&lt;&gt;""),1,"")</f>
        <v/>
      </c>
      <c r="AA749" s="36" t="str">
        <f aca="false">IF(N749="","",IF(COUNTIF(AD$10:AD$1203,AD749)=1,1,""))</f>
        <v/>
      </c>
      <c r="AC749" s="37" t="str">
        <f aca="false">IF(N749="","",CONCATENATE(N749," ",F749))</f>
        <v/>
      </c>
      <c r="AD749" s="37" t="str">
        <f aca="false">IF(OR(N749="",CONCATENATE(G749,H749)=""),"",CONCATENATE(N749," ",G749))</f>
        <v/>
      </c>
      <c r="AE749" s="37" t="str">
        <f aca="false">IF(K749=1,CONCATENATE(N749," ",1),"")</f>
        <v/>
      </c>
    </row>
    <row r="750" customFormat="false" ht="32.25" hidden="false" customHeight="true" outlineLevel="0" collapsed="false">
      <c r="A750" s="21" t="str">
        <f aca="false">IF(J750="","",J750)</f>
        <v/>
      </c>
      <c r="B750" s="69"/>
      <c r="C750" s="44"/>
      <c r="D750" s="42"/>
      <c r="E750" s="42"/>
      <c r="F750" s="68"/>
      <c r="G750" s="42"/>
      <c r="H750" s="42"/>
      <c r="J750" s="20" t="str">
        <f aca="false">IF(AND(K750="",L750="",N750=""),"",IF(OR(K750=1,L750=1),"ERRORI / ANOMALIE","OK"))</f>
        <v/>
      </c>
      <c r="K750" s="20" t="str">
        <f aca="false">IF(N750="","",IF(SUM(Q750:AA750)&gt;0,1,""))</f>
        <v/>
      </c>
      <c r="L750" s="20" t="str">
        <f aca="false">IF(N750="","",IF(_xlfn.IFNA(VLOOKUP(CONCATENATE(N750," ",1),Lotti!AS$7:AT$601,2,0),1)=1,"",1))</f>
        <v/>
      </c>
      <c r="N750" s="36" t="str">
        <f aca="false">TRIM(B750)</f>
        <v/>
      </c>
      <c r="O750" s="36"/>
      <c r="P750" s="36" t="str">
        <f aca="false">IF(K750="","",1)</f>
        <v/>
      </c>
      <c r="Q750" s="36" t="str">
        <f aca="false">IF(N750="","",_xlfn.IFNA(VLOOKUP(N750,Lotti!C$7:D$1000,2,0),1))</f>
        <v/>
      </c>
      <c r="S750" s="36" t="str">
        <f aca="false">IF(N750="","",IF(OR(AND(E750="",LEN(TRIM(D750))&lt;&gt;11,LEN(TRIM(D750))&lt;&gt;16),AND(D750="",E750=""),AND(D750&lt;&gt;"",E750&lt;&gt;"")),1,""))</f>
        <v/>
      </c>
      <c r="U750" s="36" t="str">
        <f aca="false">IF(N750="","",IF(C750="",1,""))</f>
        <v/>
      </c>
      <c r="V750" s="36" t="str">
        <f aca="false">IF(N750="","",_xlfn.IFNA(VLOOKUP(F750,TabelleFisse!$B$33:$C$34,2,0),1))</f>
        <v/>
      </c>
      <c r="W750" s="36" t="str">
        <f aca="false">IF(N750="","",_xlfn.IFNA(IF(VLOOKUP(CONCATENATE(N750," SI"),AC$10:AC$1203,1,0)=CONCATENATE(N750," SI"),"",1),1))</f>
        <v/>
      </c>
      <c r="Y750" s="36" t="str">
        <f aca="false">IF(OR(N750="",G750=""),"",_xlfn.IFNA(VLOOKUP(H750,TabelleFisse!$B$25:$C$29,2,0),1))</f>
        <v/>
      </c>
      <c r="Z750" s="36" t="str">
        <f aca="false">IF(AND(G750="",H750&lt;&gt;""),1,"")</f>
        <v/>
      </c>
      <c r="AA750" s="36" t="str">
        <f aca="false">IF(N750="","",IF(COUNTIF(AD$10:AD$1203,AD750)=1,1,""))</f>
        <v/>
      </c>
      <c r="AC750" s="37" t="str">
        <f aca="false">IF(N750="","",CONCATENATE(N750," ",F750))</f>
        <v/>
      </c>
      <c r="AD750" s="37" t="str">
        <f aca="false">IF(OR(N750="",CONCATENATE(G750,H750)=""),"",CONCATENATE(N750," ",G750))</f>
        <v/>
      </c>
      <c r="AE750" s="37" t="str">
        <f aca="false">IF(K750=1,CONCATENATE(N750," ",1),"")</f>
        <v/>
      </c>
    </row>
    <row r="751" customFormat="false" ht="32.25" hidden="false" customHeight="true" outlineLevel="0" collapsed="false">
      <c r="A751" s="21" t="str">
        <f aca="false">IF(J751="","",J751)</f>
        <v/>
      </c>
      <c r="B751" s="69"/>
      <c r="C751" s="44"/>
      <c r="D751" s="42"/>
      <c r="E751" s="42"/>
      <c r="F751" s="68"/>
      <c r="G751" s="42"/>
      <c r="H751" s="42"/>
      <c r="J751" s="20" t="str">
        <f aca="false">IF(AND(K751="",L751="",N751=""),"",IF(OR(K751=1,L751=1),"ERRORI / ANOMALIE","OK"))</f>
        <v/>
      </c>
      <c r="K751" s="20" t="str">
        <f aca="false">IF(N751="","",IF(SUM(Q751:AA751)&gt;0,1,""))</f>
        <v/>
      </c>
      <c r="L751" s="20" t="str">
        <f aca="false">IF(N751="","",IF(_xlfn.IFNA(VLOOKUP(CONCATENATE(N751," ",1),Lotti!AS$7:AT$601,2,0),1)=1,"",1))</f>
        <v/>
      </c>
      <c r="N751" s="36" t="str">
        <f aca="false">TRIM(B751)</f>
        <v/>
      </c>
      <c r="O751" s="36"/>
      <c r="P751" s="36" t="str">
        <f aca="false">IF(K751="","",1)</f>
        <v/>
      </c>
      <c r="Q751" s="36" t="str">
        <f aca="false">IF(N751="","",_xlfn.IFNA(VLOOKUP(N751,Lotti!C$7:D$1000,2,0),1))</f>
        <v/>
      </c>
      <c r="S751" s="36" t="str">
        <f aca="false">IF(N751="","",IF(OR(AND(E751="",LEN(TRIM(D751))&lt;&gt;11,LEN(TRIM(D751))&lt;&gt;16),AND(D751="",E751=""),AND(D751&lt;&gt;"",E751&lt;&gt;"")),1,""))</f>
        <v/>
      </c>
      <c r="U751" s="36" t="str">
        <f aca="false">IF(N751="","",IF(C751="",1,""))</f>
        <v/>
      </c>
      <c r="V751" s="36" t="str">
        <f aca="false">IF(N751="","",_xlfn.IFNA(VLOOKUP(F751,TabelleFisse!$B$33:$C$34,2,0),1))</f>
        <v/>
      </c>
      <c r="W751" s="36" t="str">
        <f aca="false">IF(N751="","",_xlfn.IFNA(IF(VLOOKUP(CONCATENATE(N751," SI"),AC$10:AC$1203,1,0)=CONCATENATE(N751," SI"),"",1),1))</f>
        <v/>
      </c>
      <c r="Y751" s="36" t="str">
        <f aca="false">IF(OR(N751="",G751=""),"",_xlfn.IFNA(VLOOKUP(H751,TabelleFisse!$B$25:$C$29,2,0),1))</f>
        <v/>
      </c>
      <c r="Z751" s="36" t="str">
        <f aca="false">IF(AND(G751="",H751&lt;&gt;""),1,"")</f>
        <v/>
      </c>
      <c r="AA751" s="36" t="str">
        <f aca="false">IF(N751="","",IF(COUNTIF(AD$10:AD$1203,AD751)=1,1,""))</f>
        <v/>
      </c>
      <c r="AC751" s="37" t="str">
        <f aca="false">IF(N751="","",CONCATENATE(N751," ",F751))</f>
        <v/>
      </c>
      <c r="AD751" s="37" t="str">
        <f aca="false">IF(OR(N751="",CONCATENATE(G751,H751)=""),"",CONCATENATE(N751," ",G751))</f>
        <v/>
      </c>
      <c r="AE751" s="37" t="str">
        <f aca="false">IF(K751=1,CONCATENATE(N751," ",1),"")</f>
        <v/>
      </c>
    </row>
    <row r="752" customFormat="false" ht="32.25" hidden="false" customHeight="true" outlineLevel="0" collapsed="false">
      <c r="A752" s="21" t="str">
        <f aca="false">IF(J752="","",J752)</f>
        <v/>
      </c>
      <c r="B752" s="69"/>
      <c r="C752" s="44"/>
      <c r="D752" s="42"/>
      <c r="E752" s="42"/>
      <c r="F752" s="68"/>
      <c r="G752" s="42"/>
      <c r="H752" s="42"/>
      <c r="J752" s="20" t="str">
        <f aca="false">IF(AND(K752="",L752="",N752=""),"",IF(OR(K752=1,L752=1),"ERRORI / ANOMALIE","OK"))</f>
        <v/>
      </c>
      <c r="K752" s="20" t="str">
        <f aca="false">IF(N752="","",IF(SUM(Q752:AA752)&gt;0,1,""))</f>
        <v/>
      </c>
      <c r="L752" s="20" t="str">
        <f aca="false">IF(N752="","",IF(_xlfn.IFNA(VLOOKUP(CONCATENATE(N752," ",1),Lotti!AS$7:AT$601,2,0),1)=1,"",1))</f>
        <v/>
      </c>
      <c r="N752" s="36" t="str">
        <f aca="false">TRIM(B752)</f>
        <v/>
      </c>
      <c r="O752" s="36"/>
      <c r="P752" s="36" t="str">
        <f aca="false">IF(K752="","",1)</f>
        <v/>
      </c>
      <c r="Q752" s="36" t="str">
        <f aca="false">IF(N752="","",_xlfn.IFNA(VLOOKUP(N752,Lotti!C$7:D$1000,2,0),1))</f>
        <v/>
      </c>
      <c r="S752" s="36" t="str">
        <f aca="false">IF(N752="","",IF(OR(AND(E752="",LEN(TRIM(D752))&lt;&gt;11,LEN(TRIM(D752))&lt;&gt;16),AND(D752="",E752=""),AND(D752&lt;&gt;"",E752&lt;&gt;"")),1,""))</f>
        <v/>
      </c>
      <c r="U752" s="36" t="str">
        <f aca="false">IF(N752="","",IF(C752="",1,""))</f>
        <v/>
      </c>
      <c r="V752" s="36" t="str">
        <f aca="false">IF(N752="","",_xlfn.IFNA(VLOOKUP(F752,TabelleFisse!$B$33:$C$34,2,0),1))</f>
        <v/>
      </c>
      <c r="W752" s="36" t="str">
        <f aca="false">IF(N752="","",_xlfn.IFNA(IF(VLOOKUP(CONCATENATE(N752," SI"),AC$10:AC$1203,1,0)=CONCATENATE(N752," SI"),"",1),1))</f>
        <v/>
      </c>
      <c r="Y752" s="36" t="str">
        <f aca="false">IF(OR(N752="",G752=""),"",_xlfn.IFNA(VLOOKUP(H752,TabelleFisse!$B$25:$C$29,2,0),1))</f>
        <v/>
      </c>
      <c r="Z752" s="36" t="str">
        <f aca="false">IF(AND(G752="",H752&lt;&gt;""),1,"")</f>
        <v/>
      </c>
      <c r="AA752" s="36" t="str">
        <f aca="false">IF(N752="","",IF(COUNTIF(AD$10:AD$1203,AD752)=1,1,""))</f>
        <v/>
      </c>
      <c r="AC752" s="37" t="str">
        <f aca="false">IF(N752="","",CONCATENATE(N752," ",F752))</f>
        <v/>
      </c>
      <c r="AD752" s="37" t="str">
        <f aca="false">IF(OR(N752="",CONCATENATE(G752,H752)=""),"",CONCATENATE(N752," ",G752))</f>
        <v/>
      </c>
      <c r="AE752" s="37" t="str">
        <f aca="false">IF(K752=1,CONCATENATE(N752," ",1),"")</f>
        <v/>
      </c>
    </row>
    <row r="753" customFormat="false" ht="32.25" hidden="false" customHeight="true" outlineLevel="0" collapsed="false">
      <c r="A753" s="21" t="str">
        <f aca="false">IF(J753="","",J753)</f>
        <v/>
      </c>
      <c r="B753" s="69"/>
      <c r="C753" s="44"/>
      <c r="D753" s="42"/>
      <c r="E753" s="42"/>
      <c r="F753" s="68"/>
      <c r="G753" s="42"/>
      <c r="H753" s="42"/>
      <c r="J753" s="20" t="str">
        <f aca="false">IF(AND(K753="",L753="",N753=""),"",IF(OR(K753=1,L753=1),"ERRORI / ANOMALIE","OK"))</f>
        <v/>
      </c>
      <c r="K753" s="20" t="str">
        <f aca="false">IF(N753="","",IF(SUM(Q753:AA753)&gt;0,1,""))</f>
        <v/>
      </c>
      <c r="L753" s="20" t="str">
        <f aca="false">IF(N753="","",IF(_xlfn.IFNA(VLOOKUP(CONCATENATE(N753," ",1),Lotti!AS$7:AT$601,2,0),1)=1,"",1))</f>
        <v/>
      </c>
      <c r="N753" s="36" t="str">
        <f aca="false">TRIM(B753)</f>
        <v/>
      </c>
      <c r="O753" s="36"/>
      <c r="P753" s="36" t="str">
        <f aca="false">IF(K753="","",1)</f>
        <v/>
      </c>
      <c r="Q753" s="36" t="str">
        <f aca="false">IF(N753="","",_xlfn.IFNA(VLOOKUP(N753,Lotti!C$7:D$1000,2,0),1))</f>
        <v/>
      </c>
      <c r="S753" s="36" t="str">
        <f aca="false">IF(N753="","",IF(OR(AND(E753="",LEN(TRIM(D753))&lt;&gt;11,LEN(TRIM(D753))&lt;&gt;16),AND(D753="",E753=""),AND(D753&lt;&gt;"",E753&lt;&gt;"")),1,""))</f>
        <v/>
      </c>
      <c r="U753" s="36" t="str">
        <f aca="false">IF(N753="","",IF(C753="",1,""))</f>
        <v/>
      </c>
      <c r="V753" s="36" t="str">
        <f aca="false">IF(N753="","",_xlfn.IFNA(VLOOKUP(F753,TabelleFisse!$B$33:$C$34,2,0),1))</f>
        <v/>
      </c>
      <c r="W753" s="36" t="str">
        <f aca="false">IF(N753="","",_xlfn.IFNA(IF(VLOOKUP(CONCATENATE(N753," SI"),AC$10:AC$1203,1,0)=CONCATENATE(N753," SI"),"",1),1))</f>
        <v/>
      </c>
      <c r="Y753" s="36" t="str">
        <f aca="false">IF(OR(N753="",G753=""),"",_xlfn.IFNA(VLOOKUP(H753,TabelleFisse!$B$25:$C$29,2,0),1))</f>
        <v/>
      </c>
      <c r="Z753" s="36" t="str">
        <f aca="false">IF(AND(G753="",H753&lt;&gt;""),1,"")</f>
        <v/>
      </c>
      <c r="AA753" s="36" t="str">
        <f aca="false">IF(N753="","",IF(COUNTIF(AD$10:AD$1203,AD753)=1,1,""))</f>
        <v/>
      </c>
      <c r="AC753" s="37" t="str">
        <f aca="false">IF(N753="","",CONCATENATE(N753," ",F753))</f>
        <v/>
      </c>
      <c r="AD753" s="37" t="str">
        <f aca="false">IF(OR(N753="",CONCATENATE(G753,H753)=""),"",CONCATENATE(N753," ",G753))</f>
        <v/>
      </c>
      <c r="AE753" s="37" t="str">
        <f aca="false">IF(K753=1,CONCATENATE(N753," ",1),"")</f>
        <v/>
      </c>
    </row>
    <row r="754" customFormat="false" ht="32.25" hidden="false" customHeight="true" outlineLevel="0" collapsed="false">
      <c r="A754" s="21" t="str">
        <f aca="false">IF(J754="","",J754)</f>
        <v/>
      </c>
      <c r="B754" s="69"/>
      <c r="C754" s="44"/>
      <c r="D754" s="42"/>
      <c r="E754" s="42"/>
      <c r="F754" s="68"/>
      <c r="G754" s="42"/>
      <c r="H754" s="42"/>
      <c r="J754" s="20" t="str">
        <f aca="false">IF(AND(K754="",L754="",N754=""),"",IF(OR(K754=1,L754=1),"ERRORI / ANOMALIE","OK"))</f>
        <v/>
      </c>
      <c r="K754" s="20" t="str">
        <f aca="false">IF(N754="","",IF(SUM(Q754:AA754)&gt;0,1,""))</f>
        <v/>
      </c>
      <c r="L754" s="20" t="str">
        <f aca="false">IF(N754="","",IF(_xlfn.IFNA(VLOOKUP(CONCATENATE(N754," ",1),Lotti!AS$7:AT$601,2,0),1)=1,"",1))</f>
        <v/>
      </c>
      <c r="N754" s="36" t="str">
        <f aca="false">TRIM(B754)</f>
        <v/>
      </c>
      <c r="O754" s="36"/>
      <c r="P754" s="36" t="str">
        <f aca="false">IF(K754="","",1)</f>
        <v/>
      </c>
      <c r="Q754" s="36" t="str">
        <f aca="false">IF(N754="","",_xlfn.IFNA(VLOOKUP(N754,Lotti!C$7:D$1000,2,0),1))</f>
        <v/>
      </c>
      <c r="S754" s="36" t="str">
        <f aca="false">IF(N754="","",IF(OR(AND(E754="",LEN(TRIM(D754))&lt;&gt;11,LEN(TRIM(D754))&lt;&gt;16),AND(D754="",E754=""),AND(D754&lt;&gt;"",E754&lt;&gt;"")),1,""))</f>
        <v/>
      </c>
      <c r="U754" s="36" t="str">
        <f aca="false">IF(N754="","",IF(C754="",1,""))</f>
        <v/>
      </c>
      <c r="V754" s="36" t="str">
        <f aca="false">IF(N754="","",_xlfn.IFNA(VLOOKUP(F754,TabelleFisse!$B$33:$C$34,2,0),1))</f>
        <v/>
      </c>
      <c r="W754" s="36" t="str">
        <f aca="false">IF(N754="","",_xlfn.IFNA(IF(VLOOKUP(CONCATENATE(N754," SI"),AC$10:AC$1203,1,0)=CONCATENATE(N754," SI"),"",1),1))</f>
        <v/>
      </c>
      <c r="Y754" s="36" t="str">
        <f aca="false">IF(OR(N754="",G754=""),"",_xlfn.IFNA(VLOOKUP(H754,TabelleFisse!$B$25:$C$29,2,0),1))</f>
        <v/>
      </c>
      <c r="Z754" s="36" t="str">
        <f aca="false">IF(AND(G754="",H754&lt;&gt;""),1,"")</f>
        <v/>
      </c>
      <c r="AA754" s="36" t="str">
        <f aca="false">IF(N754="","",IF(COUNTIF(AD$10:AD$1203,AD754)=1,1,""))</f>
        <v/>
      </c>
      <c r="AC754" s="37" t="str">
        <f aca="false">IF(N754="","",CONCATENATE(N754," ",F754))</f>
        <v/>
      </c>
      <c r="AD754" s="37" t="str">
        <f aca="false">IF(OR(N754="",CONCATENATE(G754,H754)=""),"",CONCATENATE(N754," ",G754))</f>
        <v/>
      </c>
      <c r="AE754" s="37" t="str">
        <f aca="false">IF(K754=1,CONCATENATE(N754," ",1),"")</f>
        <v/>
      </c>
    </row>
    <row r="755" customFormat="false" ht="32.25" hidden="false" customHeight="true" outlineLevel="0" collapsed="false">
      <c r="A755" s="21" t="str">
        <f aca="false">IF(J755="","",J755)</f>
        <v/>
      </c>
      <c r="B755" s="69"/>
      <c r="C755" s="44"/>
      <c r="D755" s="42"/>
      <c r="E755" s="42"/>
      <c r="F755" s="68"/>
      <c r="G755" s="42"/>
      <c r="H755" s="42"/>
      <c r="J755" s="20" t="str">
        <f aca="false">IF(AND(K755="",L755="",N755=""),"",IF(OR(K755=1,L755=1),"ERRORI / ANOMALIE","OK"))</f>
        <v/>
      </c>
      <c r="K755" s="20" t="str">
        <f aca="false">IF(N755="","",IF(SUM(Q755:AA755)&gt;0,1,""))</f>
        <v/>
      </c>
      <c r="L755" s="20" t="str">
        <f aca="false">IF(N755="","",IF(_xlfn.IFNA(VLOOKUP(CONCATENATE(N755," ",1),Lotti!AS$7:AT$601,2,0),1)=1,"",1))</f>
        <v/>
      </c>
      <c r="N755" s="36" t="str">
        <f aca="false">TRIM(B755)</f>
        <v/>
      </c>
      <c r="O755" s="36"/>
      <c r="P755" s="36" t="str">
        <f aca="false">IF(K755="","",1)</f>
        <v/>
      </c>
      <c r="Q755" s="36" t="str">
        <f aca="false">IF(N755="","",_xlfn.IFNA(VLOOKUP(N755,Lotti!C$7:D$1000,2,0),1))</f>
        <v/>
      </c>
      <c r="S755" s="36" t="str">
        <f aca="false">IF(N755="","",IF(OR(AND(E755="",LEN(TRIM(D755))&lt;&gt;11,LEN(TRIM(D755))&lt;&gt;16),AND(D755="",E755=""),AND(D755&lt;&gt;"",E755&lt;&gt;"")),1,""))</f>
        <v/>
      </c>
      <c r="U755" s="36" t="str">
        <f aca="false">IF(N755="","",IF(C755="",1,""))</f>
        <v/>
      </c>
      <c r="V755" s="36" t="str">
        <f aca="false">IF(N755="","",_xlfn.IFNA(VLOOKUP(F755,TabelleFisse!$B$33:$C$34,2,0),1))</f>
        <v/>
      </c>
      <c r="W755" s="36" t="str">
        <f aca="false">IF(N755="","",_xlfn.IFNA(IF(VLOOKUP(CONCATENATE(N755," SI"),AC$10:AC$1203,1,0)=CONCATENATE(N755," SI"),"",1),1))</f>
        <v/>
      </c>
      <c r="Y755" s="36" t="str">
        <f aca="false">IF(OR(N755="",G755=""),"",_xlfn.IFNA(VLOOKUP(H755,TabelleFisse!$B$25:$C$29,2,0),1))</f>
        <v/>
      </c>
      <c r="Z755" s="36" t="str">
        <f aca="false">IF(AND(G755="",H755&lt;&gt;""),1,"")</f>
        <v/>
      </c>
      <c r="AA755" s="36" t="str">
        <f aca="false">IF(N755="","",IF(COUNTIF(AD$10:AD$1203,AD755)=1,1,""))</f>
        <v/>
      </c>
      <c r="AC755" s="37" t="str">
        <f aca="false">IF(N755="","",CONCATENATE(N755," ",F755))</f>
        <v/>
      </c>
      <c r="AD755" s="37" t="str">
        <f aca="false">IF(OR(N755="",CONCATENATE(G755,H755)=""),"",CONCATENATE(N755," ",G755))</f>
        <v/>
      </c>
      <c r="AE755" s="37" t="str">
        <f aca="false">IF(K755=1,CONCATENATE(N755," ",1),"")</f>
        <v/>
      </c>
    </row>
    <row r="756" customFormat="false" ht="32.25" hidden="false" customHeight="true" outlineLevel="0" collapsed="false">
      <c r="A756" s="21" t="str">
        <f aca="false">IF(J756="","",J756)</f>
        <v/>
      </c>
      <c r="B756" s="69"/>
      <c r="C756" s="44"/>
      <c r="D756" s="42"/>
      <c r="E756" s="42"/>
      <c r="F756" s="68"/>
      <c r="G756" s="42"/>
      <c r="H756" s="42"/>
      <c r="J756" s="20" t="str">
        <f aca="false">IF(AND(K756="",L756="",N756=""),"",IF(OR(K756=1,L756=1),"ERRORI / ANOMALIE","OK"))</f>
        <v/>
      </c>
      <c r="K756" s="20" t="str">
        <f aca="false">IF(N756="","",IF(SUM(Q756:AA756)&gt;0,1,""))</f>
        <v/>
      </c>
      <c r="L756" s="20" t="str">
        <f aca="false">IF(N756="","",IF(_xlfn.IFNA(VLOOKUP(CONCATENATE(N756," ",1),Lotti!AS$7:AT$601,2,0),1)=1,"",1))</f>
        <v/>
      </c>
      <c r="N756" s="36" t="str">
        <f aca="false">TRIM(B756)</f>
        <v/>
      </c>
      <c r="O756" s="36"/>
      <c r="P756" s="36" t="str">
        <f aca="false">IF(K756="","",1)</f>
        <v/>
      </c>
      <c r="Q756" s="36" t="str">
        <f aca="false">IF(N756="","",_xlfn.IFNA(VLOOKUP(N756,Lotti!C$7:D$1000,2,0),1))</f>
        <v/>
      </c>
      <c r="S756" s="36" t="str">
        <f aca="false">IF(N756="","",IF(OR(AND(E756="",LEN(TRIM(D756))&lt;&gt;11,LEN(TRIM(D756))&lt;&gt;16),AND(D756="",E756=""),AND(D756&lt;&gt;"",E756&lt;&gt;"")),1,""))</f>
        <v/>
      </c>
      <c r="U756" s="36" t="str">
        <f aca="false">IF(N756="","",IF(C756="",1,""))</f>
        <v/>
      </c>
      <c r="V756" s="36" t="str">
        <f aca="false">IF(N756="","",_xlfn.IFNA(VLOOKUP(F756,TabelleFisse!$B$33:$C$34,2,0),1))</f>
        <v/>
      </c>
      <c r="W756" s="36" t="str">
        <f aca="false">IF(N756="","",_xlfn.IFNA(IF(VLOOKUP(CONCATENATE(N756," SI"),AC$10:AC$1203,1,0)=CONCATENATE(N756," SI"),"",1),1))</f>
        <v/>
      </c>
      <c r="Y756" s="36" t="str">
        <f aca="false">IF(OR(N756="",G756=""),"",_xlfn.IFNA(VLOOKUP(H756,TabelleFisse!$B$25:$C$29,2,0),1))</f>
        <v/>
      </c>
      <c r="Z756" s="36" t="str">
        <f aca="false">IF(AND(G756="",H756&lt;&gt;""),1,"")</f>
        <v/>
      </c>
      <c r="AA756" s="36" t="str">
        <f aca="false">IF(N756="","",IF(COUNTIF(AD$10:AD$1203,AD756)=1,1,""))</f>
        <v/>
      </c>
      <c r="AC756" s="37" t="str">
        <f aca="false">IF(N756="","",CONCATENATE(N756," ",F756))</f>
        <v/>
      </c>
      <c r="AD756" s="37" t="str">
        <f aca="false">IF(OR(N756="",CONCATENATE(G756,H756)=""),"",CONCATENATE(N756," ",G756))</f>
        <v/>
      </c>
      <c r="AE756" s="37" t="str">
        <f aca="false">IF(K756=1,CONCATENATE(N756," ",1),"")</f>
        <v/>
      </c>
    </row>
    <row r="757" customFormat="false" ht="32.25" hidden="false" customHeight="true" outlineLevel="0" collapsed="false">
      <c r="A757" s="21" t="str">
        <f aca="false">IF(J757="","",J757)</f>
        <v/>
      </c>
      <c r="B757" s="69"/>
      <c r="C757" s="44"/>
      <c r="D757" s="42"/>
      <c r="E757" s="42"/>
      <c r="F757" s="68"/>
      <c r="G757" s="42"/>
      <c r="H757" s="42"/>
      <c r="J757" s="20" t="str">
        <f aca="false">IF(AND(K757="",L757="",N757=""),"",IF(OR(K757=1,L757=1),"ERRORI / ANOMALIE","OK"))</f>
        <v/>
      </c>
      <c r="K757" s="20" t="str">
        <f aca="false">IF(N757="","",IF(SUM(Q757:AA757)&gt;0,1,""))</f>
        <v/>
      </c>
      <c r="L757" s="20" t="str">
        <f aca="false">IF(N757="","",IF(_xlfn.IFNA(VLOOKUP(CONCATENATE(N757," ",1),Lotti!AS$7:AT$601,2,0),1)=1,"",1))</f>
        <v/>
      </c>
      <c r="N757" s="36" t="str">
        <f aca="false">TRIM(B757)</f>
        <v/>
      </c>
      <c r="O757" s="36"/>
      <c r="P757" s="36" t="str">
        <f aca="false">IF(K757="","",1)</f>
        <v/>
      </c>
      <c r="Q757" s="36" t="str">
        <f aca="false">IF(N757="","",_xlfn.IFNA(VLOOKUP(N757,Lotti!C$7:D$1000,2,0),1))</f>
        <v/>
      </c>
      <c r="S757" s="36" t="str">
        <f aca="false">IF(N757="","",IF(OR(AND(E757="",LEN(TRIM(D757))&lt;&gt;11,LEN(TRIM(D757))&lt;&gt;16),AND(D757="",E757=""),AND(D757&lt;&gt;"",E757&lt;&gt;"")),1,""))</f>
        <v/>
      </c>
      <c r="U757" s="36" t="str">
        <f aca="false">IF(N757="","",IF(C757="",1,""))</f>
        <v/>
      </c>
      <c r="V757" s="36" t="str">
        <f aca="false">IF(N757="","",_xlfn.IFNA(VLOOKUP(F757,TabelleFisse!$B$33:$C$34,2,0),1))</f>
        <v/>
      </c>
      <c r="W757" s="36" t="str">
        <f aca="false">IF(N757="","",_xlfn.IFNA(IF(VLOOKUP(CONCATENATE(N757," SI"),AC$10:AC$1203,1,0)=CONCATENATE(N757," SI"),"",1),1))</f>
        <v/>
      </c>
      <c r="Y757" s="36" t="str">
        <f aca="false">IF(OR(N757="",G757=""),"",_xlfn.IFNA(VLOOKUP(H757,TabelleFisse!$B$25:$C$29,2,0),1))</f>
        <v/>
      </c>
      <c r="Z757" s="36" t="str">
        <f aca="false">IF(AND(G757="",H757&lt;&gt;""),1,"")</f>
        <v/>
      </c>
      <c r="AA757" s="36" t="str">
        <f aca="false">IF(N757="","",IF(COUNTIF(AD$10:AD$1203,AD757)=1,1,""))</f>
        <v/>
      </c>
      <c r="AC757" s="37" t="str">
        <f aca="false">IF(N757="","",CONCATENATE(N757," ",F757))</f>
        <v/>
      </c>
      <c r="AD757" s="37" t="str">
        <f aca="false">IF(OR(N757="",CONCATENATE(G757,H757)=""),"",CONCATENATE(N757," ",G757))</f>
        <v/>
      </c>
      <c r="AE757" s="37" t="str">
        <f aca="false">IF(K757=1,CONCATENATE(N757," ",1),"")</f>
        <v/>
      </c>
    </row>
    <row r="758" customFormat="false" ht="32.25" hidden="false" customHeight="true" outlineLevel="0" collapsed="false">
      <c r="A758" s="21" t="str">
        <f aca="false">IF(J758="","",J758)</f>
        <v/>
      </c>
      <c r="B758" s="69"/>
      <c r="C758" s="44"/>
      <c r="D758" s="42"/>
      <c r="E758" s="42"/>
      <c r="F758" s="68"/>
      <c r="G758" s="42"/>
      <c r="H758" s="42"/>
      <c r="J758" s="20" t="str">
        <f aca="false">IF(AND(K758="",L758="",N758=""),"",IF(OR(K758=1,L758=1),"ERRORI / ANOMALIE","OK"))</f>
        <v/>
      </c>
      <c r="K758" s="20" t="str">
        <f aca="false">IF(N758="","",IF(SUM(Q758:AA758)&gt;0,1,""))</f>
        <v/>
      </c>
      <c r="L758" s="20" t="str">
        <f aca="false">IF(N758="","",IF(_xlfn.IFNA(VLOOKUP(CONCATENATE(N758," ",1),Lotti!AS$7:AT$601,2,0),1)=1,"",1))</f>
        <v/>
      </c>
      <c r="N758" s="36" t="str">
        <f aca="false">TRIM(B758)</f>
        <v/>
      </c>
      <c r="O758" s="36"/>
      <c r="P758" s="36" t="str">
        <f aca="false">IF(K758="","",1)</f>
        <v/>
      </c>
      <c r="Q758" s="36" t="str">
        <f aca="false">IF(N758="","",_xlfn.IFNA(VLOOKUP(N758,Lotti!C$7:D$1000,2,0),1))</f>
        <v/>
      </c>
      <c r="S758" s="36" t="str">
        <f aca="false">IF(N758="","",IF(OR(AND(E758="",LEN(TRIM(D758))&lt;&gt;11,LEN(TRIM(D758))&lt;&gt;16),AND(D758="",E758=""),AND(D758&lt;&gt;"",E758&lt;&gt;"")),1,""))</f>
        <v/>
      </c>
      <c r="U758" s="36" t="str">
        <f aca="false">IF(N758="","",IF(C758="",1,""))</f>
        <v/>
      </c>
      <c r="V758" s="36" t="str">
        <f aca="false">IF(N758="","",_xlfn.IFNA(VLOOKUP(F758,TabelleFisse!$B$33:$C$34,2,0),1))</f>
        <v/>
      </c>
      <c r="W758" s="36" t="str">
        <f aca="false">IF(N758="","",_xlfn.IFNA(IF(VLOOKUP(CONCATENATE(N758," SI"),AC$10:AC$1203,1,0)=CONCATENATE(N758," SI"),"",1),1))</f>
        <v/>
      </c>
      <c r="Y758" s="36" t="str">
        <f aca="false">IF(OR(N758="",G758=""),"",_xlfn.IFNA(VLOOKUP(H758,TabelleFisse!$B$25:$C$29,2,0),1))</f>
        <v/>
      </c>
      <c r="Z758" s="36" t="str">
        <f aca="false">IF(AND(G758="",H758&lt;&gt;""),1,"")</f>
        <v/>
      </c>
      <c r="AA758" s="36" t="str">
        <f aca="false">IF(N758="","",IF(COUNTIF(AD$10:AD$1203,AD758)=1,1,""))</f>
        <v/>
      </c>
      <c r="AC758" s="37" t="str">
        <f aca="false">IF(N758="","",CONCATENATE(N758," ",F758))</f>
        <v/>
      </c>
      <c r="AD758" s="37" t="str">
        <f aca="false">IF(OR(N758="",CONCATENATE(G758,H758)=""),"",CONCATENATE(N758," ",G758))</f>
        <v/>
      </c>
      <c r="AE758" s="37" t="str">
        <f aca="false">IF(K758=1,CONCATENATE(N758," ",1),"")</f>
        <v/>
      </c>
    </row>
    <row r="759" customFormat="false" ht="32.25" hidden="false" customHeight="true" outlineLevel="0" collapsed="false">
      <c r="A759" s="21" t="str">
        <f aca="false">IF(J759="","",J759)</f>
        <v/>
      </c>
      <c r="B759" s="69"/>
      <c r="C759" s="44"/>
      <c r="D759" s="42"/>
      <c r="E759" s="42"/>
      <c r="F759" s="68"/>
      <c r="G759" s="42"/>
      <c r="H759" s="42"/>
      <c r="J759" s="20" t="str">
        <f aca="false">IF(AND(K759="",L759="",N759=""),"",IF(OR(K759=1,L759=1),"ERRORI / ANOMALIE","OK"))</f>
        <v/>
      </c>
      <c r="K759" s="20" t="str">
        <f aca="false">IF(N759="","",IF(SUM(Q759:AA759)&gt;0,1,""))</f>
        <v/>
      </c>
      <c r="L759" s="20" t="str">
        <f aca="false">IF(N759="","",IF(_xlfn.IFNA(VLOOKUP(CONCATENATE(N759," ",1),Lotti!AS$7:AT$601,2,0),1)=1,"",1))</f>
        <v/>
      </c>
      <c r="N759" s="36" t="str">
        <f aca="false">TRIM(B759)</f>
        <v/>
      </c>
      <c r="O759" s="36"/>
      <c r="P759" s="36" t="str">
        <f aca="false">IF(K759="","",1)</f>
        <v/>
      </c>
      <c r="Q759" s="36" t="str">
        <f aca="false">IF(N759="","",_xlfn.IFNA(VLOOKUP(N759,Lotti!C$7:D$1000,2,0),1))</f>
        <v/>
      </c>
      <c r="S759" s="36" t="str">
        <f aca="false">IF(N759="","",IF(OR(AND(E759="",LEN(TRIM(D759))&lt;&gt;11,LEN(TRIM(D759))&lt;&gt;16),AND(D759="",E759=""),AND(D759&lt;&gt;"",E759&lt;&gt;"")),1,""))</f>
        <v/>
      </c>
      <c r="U759" s="36" t="str">
        <f aca="false">IF(N759="","",IF(C759="",1,""))</f>
        <v/>
      </c>
      <c r="V759" s="36" t="str">
        <f aca="false">IF(N759="","",_xlfn.IFNA(VLOOKUP(F759,TabelleFisse!$B$33:$C$34,2,0),1))</f>
        <v/>
      </c>
      <c r="W759" s="36" t="str">
        <f aca="false">IF(N759="","",_xlfn.IFNA(IF(VLOOKUP(CONCATENATE(N759," SI"),AC$10:AC$1203,1,0)=CONCATENATE(N759," SI"),"",1),1))</f>
        <v/>
      </c>
      <c r="Y759" s="36" t="str">
        <f aca="false">IF(OR(N759="",G759=""),"",_xlfn.IFNA(VLOOKUP(H759,TabelleFisse!$B$25:$C$29,2,0),1))</f>
        <v/>
      </c>
      <c r="Z759" s="36" t="str">
        <f aca="false">IF(AND(G759="",H759&lt;&gt;""),1,"")</f>
        <v/>
      </c>
      <c r="AA759" s="36" t="str">
        <f aca="false">IF(N759="","",IF(COUNTIF(AD$10:AD$1203,AD759)=1,1,""))</f>
        <v/>
      </c>
      <c r="AC759" s="37" t="str">
        <f aca="false">IF(N759="","",CONCATENATE(N759," ",F759))</f>
        <v/>
      </c>
      <c r="AD759" s="37" t="str">
        <f aca="false">IF(OR(N759="",CONCATENATE(G759,H759)=""),"",CONCATENATE(N759," ",G759))</f>
        <v/>
      </c>
      <c r="AE759" s="37" t="str">
        <f aca="false">IF(K759=1,CONCATENATE(N759," ",1),"")</f>
        <v/>
      </c>
    </row>
    <row r="760" customFormat="false" ht="32.25" hidden="false" customHeight="true" outlineLevel="0" collapsed="false">
      <c r="A760" s="21" t="str">
        <f aca="false">IF(J760="","",J760)</f>
        <v/>
      </c>
      <c r="B760" s="69"/>
      <c r="C760" s="44"/>
      <c r="D760" s="42"/>
      <c r="E760" s="42"/>
      <c r="F760" s="68"/>
      <c r="G760" s="42"/>
      <c r="H760" s="42"/>
      <c r="J760" s="20" t="str">
        <f aca="false">IF(AND(K760="",L760="",N760=""),"",IF(OR(K760=1,L760=1),"ERRORI / ANOMALIE","OK"))</f>
        <v/>
      </c>
      <c r="K760" s="20" t="str">
        <f aca="false">IF(N760="","",IF(SUM(Q760:AA760)&gt;0,1,""))</f>
        <v/>
      </c>
      <c r="L760" s="20" t="str">
        <f aca="false">IF(N760="","",IF(_xlfn.IFNA(VLOOKUP(CONCATENATE(N760," ",1),Lotti!AS$7:AT$601,2,0),1)=1,"",1))</f>
        <v/>
      </c>
      <c r="N760" s="36" t="str">
        <f aca="false">TRIM(B760)</f>
        <v/>
      </c>
      <c r="O760" s="36"/>
      <c r="P760" s="36" t="str">
        <f aca="false">IF(K760="","",1)</f>
        <v/>
      </c>
      <c r="Q760" s="36" t="str">
        <f aca="false">IF(N760="","",_xlfn.IFNA(VLOOKUP(N760,Lotti!C$7:D$1000,2,0),1))</f>
        <v/>
      </c>
      <c r="S760" s="36" t="str">
        <f aca="false">IF(N760="","",IF(OR(AND(E760="",LEN(TRIM(D760))&lt;&gt;11,LEN(TRIM(D760))&lt;&gt;16),AND(D760="",E760=""),AND(D760&lt;&gt;"",E760&lt;&gt;"")),1,""))</f>
        <v/>
      </c>
      <c r="U760" s="36" t="str">
        <f aca="false">IF(N760="","",IF(C760="",1,""))</f>
        <v/>
      </c>
      <c r="V760" s="36" t="str">
        <f aca="false">IF(N760="","",_xlfn.IFNA(VLOOKUP(F760,TabelleFisse!$B$33:$C$34,2,0),1))</f>
        <v/>
      </c>
      <c r="W760" s="36" t="str">
        <f aca="false">IF(N760="","",_xlfn.IFNA(IF(VLOOKUP(CONCATENATE(N760," SI"),AC$10:AC$1203,1,0)=CONCATENATE(N760," SI"),"",1),1))</f>
        <v/>
      </c>
      <c r="Y760" s="36" t="str">
        <f aca="false">IF(OR(N760="",G760=""),"",_xlfn.IFNA(VLOOKUP(H760,TabelleFisse!$B$25:$C$29,2,0),1))</f>
        <v/>
      </c>
      <c r="Z760" s="36" t="str">
        <f aca="false">IF(AND(G760="",H760&lt;&gt;""),1,"")</f>
        <v/>
      </c>
      <c r="AA760" s="36" t="str">
        <f aca="false">IF(N760="","",IF(COUNTIF(AD$10:AD$1203,AD760)=1,1,""))</f>
        <v/>
      </c>
      <c r="AC760" s="37" t="str">
        <f aca="false">IF(N760="","",CONCATENATE(N760," ",F760))</f>
        <v/>
      </c>
      <c r="AD760" s="37" t="str">
        <f aca="false">IF(OR(N760="",CONCATENATE(G760,H760)=""),"",CONCATENATE(N760," ",G760))</f>
        <v/>
      </c>
      <c r="AE760" s="37" t="str">
        <f aca="false">IF(K760=1,CONCATENATE(N760," ",1),"")</f>
        <v/>
      </c>
    </row>
    <row r="761" customFormat="false" ht="32.25" hidden="false" customHeight="true" outlineLevel="0" collapsed="false">
      <c r="A761" s="21" t="str">
        <f aca="false">IF(J761="","",J761)</f>
        <v/>
      </c>
      <c r="B761" s="69"/>
      <c r="C761" s="44"/>
      <c r="D761" s="42"/>
      <c r="E761" s="42"/>
      <c r="F761" s="68"/>
      <c r="G761" s="42"/>
      <c r="H761" s="42"/>
      <c r="J761" s="20" t="str">
        <f aca="false">IF(AND(K761="",L761="",N761=""),"",IF(OR(K761=1,L761=1),"ERRORI / ANOMALIE","OK"))</f>
        <v/>
      </c>
      <c r="K761" s="20" t="str">
        <f aca="false">IF(N761="","",IF(SUM(Q761:AA761)&gt;0,1,""))</f>
        <v/>
      </c>
      <c r="L761" s="20" t="str">
        <f aca="false">IF(N761="","",IF(_xlfn.IFNA(VLOOKUP(CONCATENATE(N761," ",1),Lotti!AS$7:AT$601,2,0),1)=1,"",1))</f>
        <v/>
      </c>
      <c r="N761" s="36" t="str">
        <f aca="false">TRIM(B761)</f>
        <v/>
      </c>
      <c r="O761" s="36"/>
      <c r="P761" s="36" t="str">
        <f aca="false">IF(K761="","",1)</f>
        <v/>
      </c>
      <c r="Q761" s="36" t="str">
        <f aca="false">IF(N761="","",_xlfn.IFNA(VLOOKUP(N761,Lotti!C$7:D$1000,2,0),1))</f>
        <v/>
      </c>
      <c r="S761" s="36" t="str">
        <f aca="false">IF(N761="","",IF(OR(AND(E761="",LEN(TRIM(D761))&lt;&gt;11,LEN(TRIM(D761))&lt;&gt;16),AND(D761="",E761=""),AND(D761&lt;&gt;"",E761&lt;&gt;"")),1,""))</f>
        <v/>
      </c>
      <c r="U761" s="36" t="str">
        <f aca="false">IF(N761="","",IF(C761="",1,""))</f>
        <v/>
      </c>
      <c r="V761" s="36" t="str">
        <f aca="false">IF(N761="","",_xlfn.IFNA(VLOOKUP(F761,TabelleFisse!$B$33:$C$34,2,0),1))</f>
        <v/>
      </c>
      <c r="W761" s="36" t="str">
        <f aca="false">IF(N761="","",_xlfn.IFNA(IF(VLOOKUP(CONCATENATE(N761," SI"),AC$10:AC$1203,1,0)=CONCATENATE(N761," SI"),"",1),1))</f>
        <v/>
      </c>
      <c r="Y761" s="36" t="str">
        <f aca="false">IF(OR(N761="",G761=""),"",_xlfn.IFNA(VLOOKUP(H761,TabelleFisse!$B$25:$C$29,2,0),1))</f>
        <v/>
      </c>
      <c r="Z761" s="36" t="str">
        <f aca="false">IF(AND(G761="",H761&lt;&gt;""),1,"")</f>
        <v/>
      </c>
      <c r="AA761" s="36" t="str">
        <f aca="false">IF(N761="","",IF(COUNTIF(AD$10:AD$1203,AD761)=1,1,""))</f>
        <v/>
      </c>
      <c r="AC761" s="37" t="str">
        <f aca="false">IF(N761="","",CONCATENATE(N761," ",F761))</f>
        <v/>
      </c>
      <c r="AD761" s="37" t="str">
        <f aca="false">IF(OR(N761="",CONCATENATE(G761,H761)=""),"",CONCATENATE(N761," ",G761))</f>
        <v/>
      </c>
      <c r="AE761" s="37" t="str">
        <f aca="false">IF(K761=1,CONCATENATE(N761," ",1),"")</f>
        <v/>
      </c>
    </row>
    <row r="762" customFormat="false" ht="32.25" hidden="false" customHeight="true" outlineLevel="0" collapsed="false">
      <c r="A762" s="21" t="str">
        <f aca="false">IF(J762="","",J762)</f>
        <v/>
      </c>
      <c r="B762" s="69"/>
      <c r="C762" s="44"/>
      <c r="D762" s="42"/>
      <c r="E762" s="42"/>
      <c r="F762" s="68"/>
      <c r="G762" s="42"/>
      <c r="H762" s="42"/>
      <c r="J762" s="20" t="str">
        <f aca="false">IF(AND(K762="",L762="",N762=""),"",IF(OR(K762=1,L762=1),"ERRORI / ANOMALIE","OK"))</f>
        <v/>
      </c>
      <c r="K762" s="20" t="str">
        <f aca="false">IF(N762="","",IF(SUM(Q762:AA762)&gt;0,1,""))</f>
        <v/>
      </c>
      <c r="L762" s="20" t="str">
        <f aca="false">IF(N762="","",IF(_xlfn.IFNA(VLOOKUP(CONCATENATE(N762," ",1),Lotti!AS$7:AT$601,2,0),1)=1,"",1))</f>
        <v/>
      </c>
      <c r="N762" s="36" t="str">
        <f aca="false">TRIM(B762)</f>
        <v/>
      </c>
      <c r="O762" s="36"/>
      <c r="P762" s="36" t="str">
        <f aca="false">IF(K762="","",1)</f>
        <v/>
      </c>
      <c r="Q762" s="36" t="str">
        <f aca="false">IF(N762="","",_xlfn.IFNA(VLOOKUP(N762,Lotti!C$7:D$1000,2,0),1))</f>
        <v/>
      </c>
      <c r="S762" s="36" t="str">
        <f aca="false">IF(N762="","",IF(OR(AND(E762="",LEN(TRIM(D762))&lt;&gt;11,LEN(TRIM(D762))&lt;&gt;16),AND(D762="",E762=""),AND(D762&lt;&gt;"",E762&lt;&gt;"")),1,""))</f>
        <v/>
      </c>
      <c r="U762" s="36" t="str">
        <f aca="false">IF(N762="","",IF(C762="",1,""))</f>
        <v/>
      </c>
      <c r="V762" s="36" t="str">
        <f aca="false">IF(N762="","",_xlfn.IFNA(VLOOKUP(F762,TabelleFisse!$B$33:$C$34,2,0),1))</f>
        <v/>
      </c>
      <c r="W762" s="36" t="str">
        <f aca="false">IF(N762="","",_xlfn.IFNA(IF(VLOOKUP(CONCATENATE(N762," SI"),AC$10:AC$1203,1,0)=CONCATENATE(N762," SI"),"",1),1))</f>
        <v/>
      </c>
      <c r="Y762" s="36" t="str">
        <f aca="false">IF(OR(N762="",G762=""),"",_xlfn.IFNA(VLOOKUP(H762,TabelleFisse!$B$25:$C$29,2,0),1))</f>
        <v/>
      </c>
      <c r="Z762" s="36" t="str">
        <f aca="false">IF(AND(G762="",H762&lt;&gt;""),1,"")</f>
        <v/>
      </c>
      <c r="AA762" s="36" t="str">
        <f aca="false">IF(N762="","",IF(COUNTIF(AD$10:AD$1203,AD762)=1,1,""))</f>
        <v/>
      </c>
      <c r="AC762" s="37" t="str">
        <f aca="false">IF(N762="","",CONCATENATE(N762," ",F762))</f>
        <v/>
      </c>
      <c r="AD762" s="37" t="str">
        <f aca="false">IF(OR(N762="",CONCATENATE(G762,H762)=""),"",CONCATENATE(N762," ",G762))</f>
        <v/>
      </c>
      <c r="AE762" s="37" t="str">
        <f aca="false">IF(K762=1,CONCATENATE(N762," ",1),"")</f>
        <v/>
      </c>
    </row>
    <row r="763" customFormat="false" ht="32.25" hidden="false" customHeight="true" outlineLevel="0" collapsed="false">
      <c r="A763" s="21" t="str">
        <f aca="false">IF(J763="","",J763)</f>
        <v/>
      </c>
      <c r="B763" s="69"/>
      <c r="C763" s="44"/>
      <c r="D763" s="42"/>
      <c r="E763" s="42"/>
      <c r="F763" s="68"/>
      <c r="G763" s="42"/>
      <c r="H763" s="42"/>
      <c r="J763" s="20" t="str">
        <f aca="false">IF(AND(K763="",L763="",N763=""),"",IF(OR(K763=1,L763=1),"ERRORI / ANOMALIE","OK"))</f>
        <v/>
      </c>
      <c r="K763" s="20" t="str">
        <f aca="false">IF(N763="","",IF(SUM(Q763:AA763)&gt;0,1,""))</f>
        <v/>
      </c>
      <c r="L763" s="20" t="str">
        <f aca="false">IF(N763="","",IF(_xlfn.IFNA(VLOOKUP(CONCATENATE(N763," ",1),Lotti!AS$7:AT$601,2,0),1)=1,"",1))</f>
        <v/>
      </c>
      <c r="N763" s="36" t="str">
        <f aca="false">TRIM(B763)</f>
        <v/>
      </c>
      <c r="O763" s="36"/>
      <c r="P763" s="36" t="str">
        <f aca="false">IF(K763="","",1)</f>
        <v/>
      </c>
      <c r="Q763" s="36" t="str">
        <f aca="false">IF(N763="","",_xlfn.IFNA(VLOOKUP(N763,Lotti!C$7:D$1000,2,0),1))</f>
        <v/>
      </c>
      <c r="S763" s="36" t="str">
        <f aca="false">IF(N763="","",IF(OR(AND(E763="",LEN(TRIM(D763))&lt;&gt;11,LEN(TRIM(D763))&lt;&gt;16),AND(D763="",E763=""),AND(D763&lt;&gt;"",E763&lt;&gt;"")),1,""))</f>
        <v/>
      </c>
      <c r="U763" s="36" t="str">
        <f aca="false">IF(N763="","",IF(C763="",1,""))</f>
        <v/>
      </c>
      <c r="V763" s="36" t="str">
        <f aca="false">IF(N763="","",_xlfn.IFNA(VLOOKUP(F763,TabelleFisse!$B$33:$C$34,2,0),1))</f>
        <v/>
      </c>
      <c r="W763" s="36" t="str">
        <f aca="false">IF(N763="","",_xlfn.IFNA(IF(VLOOKUP(CONCATENATE(N763," SI"),AC$10:AC$1203,1,0)=CONCATENATE(N763," SI"),"",1),1))</f>
        <v/>
      </c>
      <c r="Y763" s="36" t="str">
        <f aca="false">IF(OR(N763="",G763=""),"",_xlfn.IFNA(VLOOKUP(H763,TabelleFisse!$B$25:$C$29,2,0),1))</f>
        <v/>
      </c>
      <c r="Z763" s="36" t="str">
        <f aca="false">IF(AND(G763="",H763&lt;&gt;""),1,"")</f>
        <v/>
      </c>
      <c r="AA763" s="36" t="str">
        <f aca="false">IF(N763="","",IF(COUNTIF(AD$10:AD$1203,AD763)=1,1,""))</f>
        <v/>
      </c>
      <c r="AC763" s="37" t="str">
        <f aca="false">IF(N763="","",CONCATENATE(N763," ",F763))</f>
        <v/>
      </c>
      <c r="AD763" s="37" t="str">
        <f aca="false">IF(OR(N763="",CONCATENATE(G763,H763)=""),"",CONCATENATE(N763," ",G763))</f>
        <v/>
      </c>
      <c r="AE763" s="37" t="str">
        <f aca="false">IF(K763=1,CONCATENATE(N763," ",1),"")</f>
        <v/>
      </c>
    </row>
    <row r="764" customFormat="false" ht="32.25" hidden="false" customHeight="true" outlineLevel="0" collapsed="false">
      <c r="A764" s="21" t="str">
        <f aca="false">IF(J764="","",J764)</f>
        <v/>
      </c>
      <c r="B764" s="69"/>
      <c r="C764" s="44"/>
      <c r="D764" s="42"/>
      <c r="E764" s="42"/>
      <c r="F764" s="68"/>
      <c r="G764" s="42"/>
      <c r="H764" s="42"/>
      <c r="J764" s="20" t="str">
        <f aca="false">IF(AND(K764="",L764="",N764=""),"",IF(OR(K764=1,L764=1),"ERRORI / ANOMALIE","OK"))</f>
        <v/>
      </c>
      <c r="K764" s="20" t="str">
        <f aca="false">IF(N764="","",IF(SUM(Q764:AA764)&gt;0,1,""))</f>
        <v/>
      </c>
      <c r="L764" s="20" t="str">
        <f aca="false">IF(N764="","",IF(_xlfn.IFNA(VLOOKUP(CONCATENATE(N764," ",1),Lotti!AS$7:AT$601,2,0),1)=1,"",1))</f>
        <v/>
      </c>
      <c r="N764" s="36" t="str">
        <f aca="false">TRIM(B764)</f>
        <v/>
      </c>
      <c r="O764" s="36"/>
      <c r="P764" s="36" t="str">
        <f aca="false">IF(K764="","",1)</f>
        <v/>
      </c>
      <c r="Q764" s="36" t="str">
        <f aca="false">IF(N764="","",_xlfn.IFNA(VLOOKUP(N764,Lotti!C$7:D$1000,2,0),1))</f>
        <v/>
      </c>
      <c r="S764" s="36" t="str">
        <f aca="false">IF(N764="","",IF(OR(AND(E764="",LEN(TRIM(D764))&lt;&gt;11,LEN(TRIM(D764))&lt;&gt;16),AND(D764="",E764=""),AND(D764&lt;&gt;"",E764&lt;&gt;"")),1,""))</f>
        <v/>
      </c>
      <c r="U764" s="36" t="str">
        <f aca="false">IF(N764="","",IF(C764="",1,""))</f>
        <v/>
      </c>
      <c r="V764" s="36" t="str">
        <f aca="false">IF(N764="","",_xlfn.IFNA(VLOOKUP(F764,TabelleFisse!$B$33:$C$34,2,0),1))</f>
        <v/>
      </c>
      <c r="W764" s="36" t="str">
        <f aca="false">IF(N764="","",_xlfn.IFNA(IF(VLOOKUP(CONCATENATE(N764," SI"),AC$10:AC$1203,1,0)=CONCATENATE(N764," SI"),"",1),1))</f>
        <v/>
      </c>
      <c r="Y764" s="36" t="str">
        <f aca="false">IF(OR(N764="",G764=""),"",_xlfn.IFNA(VLOOKUP(H764,TabelleFisse!$B$25:$C$29,2,0),1))</f>
        <v/>
      </c>
      <c r="Z764" s="36" t="str">
        <f aca="false">IF(AND(G764="",H764&lt;&gt;""),1,"")</f>
        <v/>
      </c>
      <c r="AA764" s="36" t="str">
        <f aca="false">IF(N764="","",IF(COUNTIF(AD$10:AD$1203,AD764)=1,1,""))</f>
        <v/>
      </c>
      <c r="AC764" s="37" t="str">
        <f aca="false">IF(N764="","",CONCATENATE(N764," ",F764))</f>
        <v/>
      </c>
      <c r="AD764" s="37" t="str">
        <f aca="false">IF(OR(N764="",CONCATENATE(G764,H764)=""),"",CONCATENATE(N764," ",G764))</f>
        <v/>
      </c>
      <c r="AE764" s="37" t="str">
        <f aca="false">IF(K764=1,CONCATENATE(N764," ",1),"")</f>
        <v/>
      </c>
    </row>
    <row r="765" customFormat="false" ht="32.25" hidden="false" customHeight="true" outlineLevel="0" collapsed="false">
      <c r="A765" s="21" t="str">
        <f aca="false">IF(J765="","",J765)</f>
        <v/>
      </c>
      <c r="B765" s="69"/>
      <c r="C765" s="44"/>
      <c r="D765" s="42"/>
      <c r="E765" s="42"/>
      <c r="F765" s="68"/>
      <c r="G765" s="42"/>
      <c r="H765" s="42"/>
      <c r="J765" s="20" t="str">
        <f aca="false">IF(AND(K765="",L765="",N765=""),"",IF(OR(K765=1,L765=1),"ERRORI / ANOMALIE","OK"))</f>
        <v/>
      </c>
      <c r="K765" s="20" t="str">
        <f aca="false">IF(N765="","",IF(SUM(Q765:AA765)&gt;0,1,""))</f>
        <v/>
      </c>
      <c r="L765" s="20" t="str">
        <f aca="false">IF(N765="","",IF(_xlfn.IFNA(VLOOKUP(CONCATENATE(N765," ",1),Lotti!AS$7:AT$601,2,0),1)=1,"",1))</f>
        <v/>
      </c>
      <c r="N765" s="36" t="str">
        <f aca="false">TRIM(B765)</f>
        <v/>
      </c>
      <c r="O765" s="36"/>
      <c r="P765" s="36" t="str">
        <f aca="false">IF(K765="","",1)</f>
        <v/>
      </c>
      <c r="Q765" s="36" t="str">
        <f aca="false">IF(N765="","",_xlfn.IFNA(VLOOKUP(N765,Lotti!C$7:D$1000,2,0),1))</f>
        <v/>
      </c>
      <c r="S765" s="36" t="str">
        <f aca="false">IF(N765="","",IF(OR(AND(E765="",LEN(TRIM(D765))&lt;&gt;11,LEN(TRIM(D765))&lt;&gt;16),AND(D765="",E765=""),AND(D765&lt;&gt;"",E765&lt;&gt;"")),1,""))</f>
        <v/>
      </c>
      <c r="U765" s="36" t="str">
        <f aca="false">IF(N765="","",IF(C765="",1,""))</f>
        <v/>
      </c>
      <c r="V765" s="36" t="str">
        <f aca="false">IF(N765="","",_xlfn.IFNA(VLOOKUP(F765,TabelleFisse!$B$33:$C$34,2,0),1))</f>
        <v/>
      </c>
      <c r="W765" s="36" t="str">
        <f aca="false">IF(N765="","",_xlfn.IFNA(IF(VLOOKUP(CONCATENATE(N765," SI"),AC$10:AC$1203,1,0)=CONCATENATE(N765," SI"),"",1),1))</f>
        <v/>
      </c>
      <c r="Y765" s="36" t="str">
        <f aca="false">IF(OR(N765="",G765=""),"",_xlfn.IFNA(VLOOKUP(H765,TabelleFisse!$B$25:$C$29,2,0),1))</f>
        <v/>
      </c>
      <c r="Z765" s="36" t="str">
        <f aca="false">IF(AND(G765="",H765&lt;&gt;""),1,"")</f>
        <v/>
      </c>
      <c r="AA765" s="36" t="str">
        <f aca="false">IF(N765="","",IF(COUNTIF(AD$10:AD$1203,AD765)=1,1,""))</f>
        <v/>
      </c>
      <c r="AC765" s="37" t="str">
        <f aca="false">IF(N765="","",CONCATENATE(N765," ",F765))</f>
        <v/>
      </c>
      <c r="AD765" s="37" t="str">
        <f aca="false">IF(OR(N765="",CONCATENATE(G765,H765)=""),"",CONCATENATE(N765," ",G765))</f>
        <v/>
      </c>
      <c r="AE765" s="37" t="str">
        <f aca="false">IF(K765=1,CONCATENATE(N765," ",1),"")</f>
        <v/>
      </c>
    </row>
    <row r="766" customFormat="false" ht="32.25" hidden="false" customHeight="true" outlineLevel="0" collapsed="false">
      <c r="A766" s="21" t="str">
        <f aca="false">IF(J766="","",J766)</f>
        <v/>
      </c>
      <c r="B766" s="69"/>
      <c r="C766" s="44"/>
      <c r="D766" s="42"/>
      <c r="E766" s="42"/>
      <c r="F766" s="68"/>
      <c r="G766" s="42"/>
      <c r="H766" s="42"/>
      <c r="J766" s="20" t="str">
        <f aca="false">IF(AND(K766="",L766="",N766=""),"",IF(OR(K766=1,L766=1),"ERRORI / ANOMALIE","OK"))</f>
        <v/>
      </c>
      <c r="K766" s="20" t="str">
        <f aca="false">IF(N766="","",IF(SUM(Q766:AA766)&gt;0,1,""))</f>
        <v/>
      </c>
      <c r="L766" s="20" t="str">
        <f aca="false">IF(N766="","",IF(_xlfn.IFNA(VLOOKUP(CONCATENATE(N766," ",1),Lotti!AS$7:AT$601,2,0),1)=1,"",1))</f>
        <v/>
      </c>
      <c r="N766" s="36" t="str">
        <f aca="false">TRIM(B766)</f>
        <v/>
      </c>
      <c r="O766" s="36"/>
      <c r="P766" s="36" t="str">
        <f aca="false">IF(K766="","",1)</f>
        <v/>
      </c>
      <c r="Q766" s="36" t="str">
        <f aca="false">IF(N766="","",_xlfn.IFNA(VLOOKUP(N766,Lotti!C$7:D$1000,2,0),1))</f>
        <v/>
      </c>
      <c r="S766" s="36" t="str">
        <f aca="false">IF(N766="","",IF(OR(AND(E766="",LEN(TRIM(D766))&lt;&gt;11,LEN(TRIM(D766))&lt;&gt;16),AND(D766="",E766=""),AND(D766&lt;&gt;"",E766&lt;&gt;"")),1,""))</f>
        <v/>
      </c>
      <c r="U766" s="36" t="str">
        <f aca="false">IF(N766="","",IF(C766="",1,""))</f>
        <v/>
      </c>
      <c r="V766" s="36" t="str">
        <f aca="false">IF(N766="","",_xlfn.IFNA(VLOOKUP(F766,TabelleFisse!$B$33:$C$34,2,0),1))</f>
        <v/>
      </c>
      <c r="W766" s="36" t="str">
        <f aca="false">IF(N766="","",_xlfn.IFNA(IF(VLOOKUP(CONCATENATE(N766," SI"),AC$10:AC$1203,1,0)=CONCATENATE(N766," SI"),"",1),1))</f>
        <v/>
      </c>
      <c r="Y766" s="36" t="str">
        <f aca="false">IF(OR(N766="",G766=""),"",_xlfn.IFNA(VLOOKUP(H766,TabelleFisse!$B$25:$C$29,2,0),1))</f>
        <v/>
      </c>
      <c r="Z766" s="36" t="str">
        <f aca="false">IF(AND(G766="",H766&lt;&gt;""),1,"")</f>
        <v/>
      </c>
      <c r="AA766" s="36" t="str">
        <f aca="false">IF(N766="","",IF(COUNTIF(AD$10:AD$1203,AD766)=1,1,""))</f>
        <v/>
      </c>
      <c r="AC766" s="37" t="str">
        <f aca="false">IF(N766="","",CONCATENATE(N766," ",F766))</f>
        <v/>
      </c>
      <c r="AD766" s="37" t="str">
        <f aca="false">IF(OR(N766="",CONCATENATE(G766,H766)=""),"",CONCATENATE(N766," ",G766))</f>
        <v/>
      </c>
      <c r="AE766" s="37" t="str">
        <f aca="false">IF(K766=1,CONCATENATE(N766," ",1),"")</f>
        <v/>
      </c>
    </row>
    <row r="767" customFormat="false" ht="32.25" hidden="false" customHeight="true" outlineLevel="0" collapsed="false">
      <c r="A767" s="21" t="str">
        <f aca="false">IF(J767="","",J767)</f>
        <v/>
      </c>
      <c r="B767" s="69"/>
      <c r="C767" s="44"/>
      <c r="D767" s="42"/>
      <c r="E767" s="42"/>
      <c r="F767" s="68"/>
      <c r="G767" s="42"/>
      <c r="H767" s="42"/>
      <c r="J767" s="20" t="str">
        <f aca="false">IF(AND(K767="",L767="",N767=""),"",IF(OR(K767=1,L767=1),"ERRORI / ANOMALIE","OK"))</f>
        <v/>
      </c>
      <c r="K767" s="20" t="str">
        <f aca="false">IF(N767="","",IF(SUM(Q767:AA767)&gt;0,1,""))</f>
        <v/>
      </c>
      <c r="L767" s="20" t="str">
        <f aca="false">IF(N767="","",IF(_xlfn.IFNA(VLOOKUP(CONCATENATE(N767," ",1),Lotti!AS$7:AT$601,2,0),1)=1,"",1))</f>
        <v/>
      </c>
      <c r="N767" s="36" t="str">
        <f aca="false">TRIM(B767)</f>
        <v/>
      </c>
      <c r="O767" s="36"/>
      <c r="P767" s="36" t="str">
        <f aca="false">IF(K767="","",1)</f>
        <v/>
      </c>
      <c r="Q767" s="36" t="str">
        <f aca="false">IF(N767="","",_xlfn.IFNA(VLOOKUP(N767,Lotti!C$7:D$1000,2,0),1))</f>
        <v/>
      </c>
      <c r="S767" s="36" t="str">
        <f aca="false">IF(N767="","",IF(OR(AND(E767="",LEN(TRIM(D767))&lt;&gt;11,LEN(TRIM(D767))&lt;&gt;16),AND(D767="",E767=""),AND(D767&lt;&gt;"",E767&lt;&gt;"")),1,""))</f>
        <v/>
      </c>
      <c r="U767" s="36" t="str">
        <f aca="false">IF(N767="","",IF(C767="",1,""))</f>
        <v/>
      </c>
      <c r="V767" s="36" t="str">
        <f aca="false">IF(N767="","",_xlfn.IFNA(VLOOKUP(F767,TabelleFisse!$B$33:$C$34,2,0),1))</f>
        <v/>
      </c>
      <c r="W767" s="36" t="str">
        <f aca="false">IF(N767="","",_xlfn.IFNA(IF(VLOOKUP(CONCATENATE(N767," SI"),AC$10:AC$1203,1,0)=CONCATENATE(N767," SI"),"",1),1))</f>
        <v/>
      </c>
      <c r="Y767" s="36" t="str">
        <f aca="false">IF(OR(N767="",G767=""),"",_xlfn.IFNA(VLOOKUP(H767,TabelleFisse!$B$25:$C$29,2,0),1))</f>
        <v/>
      </c>
      <c r="Z767" s="36" t="str">
        <f aca="false">IF(AND(G767="",H767&lt;&gt;""),1,"")</f>
        <v/>
      </c>
      <c r="AA767" s="36" t="str">
        <f aca="false">IF(N767="","",IF(COUNTIF(AD$10:AD$1203,AD767)=1,1,""))</f>
        <v/>
      </c>
      <c r="AC767" s="37" t="str">
        <f aca="false">IF(N767="","",CONCATENATE(N767," ",F767))</f>
        <v/>
      </c>
      <c r="AD767" s="37" t="str">
        <f aca="false">IF(OR(N767="",CONCATENATE(G767,H767)=""),"",CONCATENATE(N767," ",G767))</f>
        <v/>
      </c>
      <c r="AE767" s="37" t="str">
        <f aca="false">IF(K767=1,CONCATENATE(N767," ",1),"")</f>
        <v/>
      </c>
    </row>
    <row r="768" customFormat="false" ht="32.25" hidden="false" customHeight="true" outlineLevel="0" collapsed="false">
      <c r="A768" s="21" t="str">
        <f aca="false">IF(J768="","",J768)</f>
        <v/>
      </c>
      <c r="B768" s="69"/>
      <c r="C768" s="44"/>
      <c r="D768" s="42"/>
      <c r="E768" s="42"/>
      <c r="F768" s="68"/>
      <c r="G768" s="42"/>
      <c r="H768" s="42"/>
      <c r="J768" s="20" t="str">
        <f aca="false">IF(AND(K768="",L768="",N768=""),"",IF(OR(K768=1,L768=1),"ERRORI / ANOMALIE","OK"))</f>
        <v/>
      </c>
      <c r="K768" s="20" t="str">
        <f aca="false">IF(N768="","",IF(SUM(Q768:AA768)&gt;0,1,""))</f>
        <v/>
      </c>
      <c r="L768" s="20" t="str">
        <f aca="false">IF(N768="","",IF(_xlfn.IFNA(VLOOKUP(CONCATENATE(N768," ",1),Lotti!AS$7:AT$601,2,0),1)=1,"",1))</f>
        <v/>
      </c>
      <c r="N768" s="36" t="str">
        <f aca="false">TRIM(B768)</f>
        <v/>
      </c>
      <c r="O768" s="36"/>
      <c r="P768" s="36" t="str">
        <f aca="false">IF(K768="","",1)</f>
        <v/>
      </c>
      <c r="Q768" s="36" t="str">
        <f aca="false">IF(N768="","",_xlfn.IFNA(VLOOKUP(N768,Lotti!C$7:D$1000,2,0),1))</f>
        <v/>
      </c>
      <c r="S768" s="36" t="str">
        <f aca="false">IF(N768="","",IF(OR(AND(E768="",LEN(TRIM(D768))&lt;&gt;11,LEN(TRIM(D768))&lt;&gt;16),AND(D768="",E768=""),AND(D768&lt;&gt;"",E768&lt;&gt;"")),1,""))</f>
        <v/>
      </c>
      <c r="U768" s="36" t="str">
        <f aca="false">IF(N768="","",IF(C768="",1,""))</f>
        <v/>
      </c>
      <c r="V768" s="36" t="str">
        <f aca="false">IF(N768="","",_xlfn.IFNA(VLOOKUP(F768,TabelleFisse!$B$33:$C$34,2,0),1))</f>
        <v/>
      </c>
      <c r="W768" s="36" t="str">
        <f aca="false">IF(N768="","",_xlfn.IFNA(IF(VLOOKUP(CONCATENATE(N768," SI"),AC$10:AC$1203,1,0)=CONCATENATE(N768," SI"),"",1),1))</f>
        <v/>
      </c>
      <c r="Y768" s="36" t="str">
        <f aca="false">IF(OR(N768="",G768=""),"",_xlfn.IFNA(VLOOKUP(H768,TabelleFisse!$B$25:$C$29,2,0),1))</f>
        <v/>
      </c>
      <c r="Z768" s="36" t="str">
        <f aca="false">IF(AND(G768="",H768&lt;&gt;""),1,"")</f>
        <v/>
      </c>
      <c r="AA768" s="36" t="str">
        <f aca="false">IF(N768="","",IF(COUNTIF(AD$10:AD$1203,AD768)=1,1,""))</f>
        <v/>
      </c>
      <c r="AC768" s="37" t="str">
        <f aca="false">IF(N768="","",CONCATENATE(N768," ",F768))</f>
        <v/>
      </c>
      <c r="AD768" s="37" t="str">
        <f aca="false">IF(OR(N768="",CONCATENATE(G768,H768)=""),"",CONCATENATE(N768," ",G768))</f>
        <v/>
      </c>
      <c r="AE768" s="37" t="str">
        <f aca="false">IF(K768=1,CONCATENATE(N768," ",1),"")</f>
        <v/>
      </c>
    </row>
    <row r="769" customFormat="false" ht="32.25" hidden="false" customHeight="true" outlineLevel="0" collapsed="false">
      <c r="A769" s="21" t="str">
        <f aca="false">IF(J769="","",J769)</f>
        <v/>
      </c>
      <c r="B769" s="69"/>
      <c r="C769" s="44"/>
      <c r="D769" s="42"/>
      <c r="E769" s="42"/>
      <c r="F769" s="68"/>
      <c r="G769" s="42"/>
      <c r="H769" s="42"/>
      <c r="J769" s="20" t="str">
        <f aca="false">IF(AND(K769="",L769="",N769=""),"",IF(OR(K769=1,L769=1),"ERRORI / ANOMALIE","OK"))</f>
        <v/>
      </c>
      <c r="K769" s="20" t="str">
        <f aca="false">IF(N769="","",IF(SUM(Q769:AA769)&gt;0,1,""))</f>
        <v/>
      </c>
      <c r="L769" s="20" t="str">
        <f aca="false">IF(N769="","",IF(_xlfn.IFNA(VLOOKUP(CONCATENATE(N769," ",1),Lotti!AS$7:AT$601,2,0),1)=1,"",1))</f>
        <v/>
      </c>
      <c r="N769" s="36" t="str">
        <f aca="false">TRIM(B769)</f>
        <v/>
      </c>
      <c r="O769" s="36"/>
      <c r="P769" s="36" t="str">
        <f aca="false">IF(K769="","",1)</f>
        <v/>
      </c>
      <c r="Q769" s="36" t="str">
        <f aca="false">IF(N769="","",_xlfn.IFNA(VLOOKUP(N769,Lotti!C$7:D$1000,2,0),1))</f>
        <v/>
      </c>
      <c r="S769" s="36" t="str">
        <f aca="false">IF(N769="","",IF(OR(AND(E769="",LEN(TRIM(D769))&lt;&gt;11,LEN(TRIM(D769))&lt;&gt;16),AND(D769="",E769=""),AND(D769&lt;&gt;"",E769&lt;&gt;"")),1,""))</f>
        <v/>
      </c>
      <c r="U769" s="36" t="str">
        <f aca="false">IF(N769="","",IF(C769="",1,""))</f>
        <v/>
      </c>
      <c r="V769" s="36" t="str">
        <f aca="false">IF(N769="","",_xlfn.IFNA(VLOOKUP(F769,TabelleFisse!$B$33:$C$34,2,0),1))</f>
        <v/>
      </c>
      <c r="W769" s="36" t="str">
        <f aca="false">IF(N769="","",_xlfn.IFNA(IF(VLOOKUP(CONCATENATE(N769," SI"),AC$10:AC$1203,1,0)=CONCATENATE(N769," SI"),"",1),1))</f>
        <v/>
      </c>
      <c r="Y769" s="36" t="str">
        <f aca="false">IF(OR(N769="",G769=""),"",_xlfn.IFNA(VLOOKUP(H769,TabelleFisse!$B$25:$C$29,2,0),1))</f>
        <v/>
      </c>
      <c r="Z769" s="36" t="str">
        <f aca="false">IF(AND(G769="",H769&lt;&gt;""),1,"")</f>
        <v/>
      </c>
      <c r="AA769" s="36" t="str">
        <f aca="false">IF(N769="","",IF(COUNTIF(AD$10:AD$1203,AD769)=1,1,""))</f>
        <v/>
      </c>
      <c r="AC769" s="37" t="str">
        <f aca="false">IF(N769="","",CONCATENATE(N769," ",F769))</f>
        <v/>
      </c>
      <c r="AD769" s="37" t="str">
        <f aca="false">IF(OR(N769="",CONCATENATE(G769,H769)=""),"",CONCATENATE(N769," ",G769))</f>
        <v/>
      </c>
      <c r="AE769" s="37" t="str">
        <f aca="false">IF(K769=1,CONCATENATE(N769," ",1),"")</f>
        <v/>
      </c>
    </row>
    <row r="770" customFormat="false" ht="32.25" hidden="false" customHeight="true" outlineLevel="0" collapsed="false">
      <c r="A770" s="21" t="str">
        <f aca="false">IF(J770="","",J770)</f>
        <v/>
      </c>
      <c r="B770" s="69"/>
      <c r="C770" s="44"/>
      <c r="D770" s="42"/>
      <c r="E770" s="42"/>
      <c r="F770" s="68"/>
      <c r="G770" s="42"/>
      <c r="H770" s="42"/>
      <c r="J770" s="20" t="str">
        <f aca="false">IF(AND(K770="",L770="",N770=""),"",IF(OR(K770=1,L770=1),"ERRORI / ANOMALIE","OK"))</f>
        <v/>
      </c>
      <c r="K770" s="20" t="str">
        <f aca="false">IF(N770="","",IF(SUM(Q770:AA770)&gt;0,1,""))</f>
        <v/>
      </c>
      <c r="L770" s="20" t="str">
        <f aca="false">IF(N770="","",IF(_xlfn.IFNA(VLOOKUP(CONCATENATE(N770," ",1),Lotti!AS$7:AT$601,2,0),1)=1,"",1))</f>
        <v/>
      </c>
      <c r="N770" s="36" t="str">
        <f aca="false">TRIM(B770)</f>
        <v/>
      </c>
      <c r="O770" s="36"/>
      <c r="P770" s="36" t="str">
        <f aca="false">IF(K770="","",1)</f>
        <v/>
      </c>
      <c r="Q770" s="36" t="str">
        <f aca="false">IF(N770="","",_xlfn.IFNA(VLOOKUP(N770,Lotti!C$7:D$1000,2,0),1))</f>
        <v/>
      </c>
      <c r="S770" s="36" t="str">
        <f aca="false">IF(N770="","",IF(OR(AND(E770="",LEN(TRIM(D770))&lt;&gt;11,LEN(TRIM(D770))&lt;&gt;16),AND(D770="",E770=""),AND(D770&lt;&gt;"",E770&lt;&gt;"")),1,""))</f>
        <v/>
      </c>
      <c r="U770" s="36" t="str">
        <f aca="false">IF(N770="","",IF(C770="",1,""))</f>
        <v/>
      </c>
      <c r="V770" s="36" t="str">
        <f aca="false">IF(N770="","",_xlfn.IFNA(VLOOKUP(F770,TabelleFisse!$B$33:$C$34,2,0),1))</f>
        <v/>
      </c>
      <c r="W770" s="36" t="str">
        <f aca="false">IF(N770="","",_xlfn.IFNA(IF(VLOOKUP(CONCATENATE(N770," SI"),AC$10:AC$1203,1,0)=CONCATENATE(N770," SI"),"",1),1))</f>
        <v/>
      </c>
      <c r="Y770" s="36" t="str">
        <f aca="false">IF(OR(N770="",G770=""),"",_xlfn.IFNA(VLOOKUP(H770,TabelleFisse!$B$25:$C$29,2,0),1))</f>
        <v/>
      </c>
      <c r="Z770" s="36" t="str">
        <f aca="false">IF(AND(G770="",H770&lt;&gt;""),1,"")</f>
        <v/>
      </c>
      <c r="AA770" s="36" t="str">
        <f aca="false">IF(N770="","",IF(COUNTIF(AD$10:AD$1203,AD770)=1,1,""))</f>
        <v/>
      </c>
      <c r="AC770" s="37" t="str">
        <f aca="false">IF(N770="","",CONCATENATE(N770," ",F770))</f>
        <v/>
      </c>
      <c r="AD770" s="37" t="str">
        <f aca="false">IF(OR(N770="",CONCATENATE(G770,H770)=""),"",CONCATENATE(N770," ",G770))</f>
        <v/>
      </c>
      <c r="AE770" s="37" t="str">
        <f aca="false">IF(K770=1,CONCATENATE(N770," ",1),"")</f>
        <v/>
      </c>
    </row>
    <row r="771" customFormat="false" ht="32.25" hidden="false" customHeight="true" outlineLevel="0" collapsed="false">
      <c r="A771" s="21" t="str">
        <f aca="false">IF(J771="","",J771)</f>
        <v/>
      </c>
      <c r="B771" s="69"/>
      <c r="C771" s="44"/>
      <c r="D771" s="42"/>
      <c r="E771" s="42"/>
      <c r="F771" s="68"/>
      <c r="G771" s="42"/>
      <c r="H771" s="42"/>
      <c r="J771" s="20" t="str">
        <f aca="false">IF(AND(K771="",L771="",N771=""),"",IF(OR(K771=1,L771=1),"ERRORI / ANOMALIE","OK"))</f>
        <v/>
      </c>
      <c r="K771" s="20" t="str">
        <f aca="false">IF(N771="","",IF(SUM(Q771:AA771)&gt;0,1,""))</f>
        <v/>
      </c>
      <c r="L771" s="20" t="str">
        <f aca="false">IF(N771="","",IF(_xlfn.IFNA(VLOOKUP(CONCATENATE(N771," ",1),Lotti!AS$7:AT$601,2,0),1)=1,"",1))</f>
        <v/>
      </c>
      <c r="N771" s="36" t="str">
        <f aca="false">TRIM(B771)</f>
        <v/>
      </c>
      <c r="O771" s="36"/>
      <c r="P771" s="36" t="str">
        <f aca="false">IF(K771="","",1)</f>
        <v/>
      </c>
      <c r="Q771" s="36" t="str">
        <f aca="false">IF(N771="","",_xlfn.IFNA(VLOOKUP(N771,Lotti!C$7:D$1000,2,0),1))</f>
        <v/>
      </c>
      <c r="S771" s="36" t="str">
        <f aca="false">IF(N771="","",IF(OR(AND(E771="",LEN(TRIM(D771))&lt;&gt;11,LEN(TRIM(D771))&lt;&gt;16),AND(D771="",E771=""),AND(D771&lt;&gt;"",E771&lt;&gt;"")),1,""))</f>
        <v/>
      </c>
      <c r="U771" s="36" t="str">
        <f aca="false">IF(N771="","",IF(C771="",1,""))</f>
        <v/>
      </c>
      <c r="V771" s="36" t="str">
        <f aca="false">IF(N771="","",_xlfn.IFNA(VLOOKUP(F771,TabelleFisse!$B$33:$C$34,2,0),1))</f>
        <v/>
      </c>
      <c r="W771" s="36" t="str">
        <f aca="false">IF(N771="","",_xlfn.IFNA(IF(VLOOKUP(CONCATENATE(N771," SI"),AC$10:AC$1203,1,0)=CONCATENATE(N771," SI"),"",1),1))</f>
        <v/>
      </c>
      <c r="Y771" s="36" t="str">
        <f aca="false">IF(OR(N771="",G771=""),"",_xlfn.IFNA(VLOOKUP(H771,TabelleFisse!$B$25:$C$29,2,0),1))</f>
        <v/>
      </c>
      <c r="Z771" s="36" t="str">
        <f aca="false">IF(AND(G771="",H771&lt;&gt;""),1,"")</f>
        <v/>
      </c>
      <c r="AA771" s="36" t="str">
        <f aca="false">IF(N771="","",IF(COUNTIF(AD$10:AD$1203,AD771)=1,1,""))</f>
        <v/>
      </c>
      <c r="AC771" s="37" t="str">
        <f aca="false">IF(N771="","",CONCATENATE(N771," ",F771))</f>
        <v/>
      </c>
      <c r="AD771" s="37" t="str">
        <f aca="false">IF(OR(N771="",CONCATENATE(G771,H771)=""),"",CONCATENATE(N771," ",G771))</f>
        <v/>
      </c>
      <c r="AE771" s="37" t="str">
        <f aca="false">IF(K771=1,CONCATENATE(N771," ",1),"")</f>
        <v/>
      </c>
    </row>
    <row r="772" customFormat="false" ht="32.25" hidden="false" customHeight="true" outlineLevel="0" collapsed="false">
      <c r="A772" s="21" t="str">
        <f aca="false">IF(J772="","",J772)</f>
        <v/>
      </c>
      <c r="B772" s="69"/>
      <c r="C772" s="44"/>
      <c r="D772" s="42"/>
      <c r="E772" s="42"/>
      <c r="F772" s="68"/>
      <c r="G772" s="42"/>
      <c r="H772" s="42"/>
      <c r="J772" s="20" t="str">
        <f aca="false">IF(AND(K772="",L772="",N772=""),"",IF(OR(K772=1,L772=1),"ERRORI / ANOMALIE","OK"))</f>
        <v/>
      </c>
      <c r="K772" s="20" t="str">
        <f aca="false">IF(N772="","",IF(SUM(Q772:AA772)&gt;0,1,""))</f>
        <v/>
      </c>
      <c r="L772" s="20" t="str">
        <f aca="false">IF(N772="","",IF(_xlfn.IFNA(VLOOKUP(CONCATENATE(N772," ",1),Lotti!AS$7:AT$601,2,0),1)=1,"",1))</f>
        <v/>
      </c>
      <c r="N772" s="36" t="str">
        <f aca="false">TRIM(B772)</f>
        <v/>
      </c>
      <c r="O772" s="36"/>
      <c r="P772" s="36" t="str">
        <f aca="false">IF(K772="","",1)</f>
        <v/>
      </c>
      <c r="Q772" s="36" t="str">
        <f aca="false">IF(N772="","",_xlfn.IFNA(VLOOKUP(N772,Lotti!C$7:D$1000,2,0),1))</f>
        <v/>
      </c>
      <c r="S772" s="36" t="str">
        <f aca="false">IF(N772="","",IF(OR(AND(E772="",LEN(TRIM(D772))&lt;&gt;11,LEN(TRIM(D772))&lt;&gt;16),AND(D772="",E772=""),AND(D772&lt;&gt;"",E772&lt;&gt;"")),1,""))</f>
        <v/>
      </c>
      <c r="U772" s="36" t="str">
        <f aca="false">IF(N772="","",IF(C772="",1,""))</f>
        <v/>
      </c>
      <c r="V772" s="36" t="str">
        <f aca="false">IF(N772="","",_xlfn.IFNA(VLOOKUP(F772,TabelleFisse!$B$33:$C$34,2,0),1))</f>
        <v/>
      </c>
      <c r="W772" s="36" t="str">
        <f aca="false">IF(N772="","",_xlfn.IFNA(IF(VLOOKUP(CONCATENATE(N772," SI"),AC$10:AC$1203,1,0)=CONCATENATE(N772," SI"),"",1),1))</f>
        <v/>
      </c>
      <c r="Y772" s="36" t="str">
        <f aca="false">IF(OR(N772="",G772=""),"",_xlfn.IFNA(VLOOKUP(H772,TabelleFisse!$B$25:$C$29,2,0),1))</f>
        <v/>
      </c>
      <c r="Z772" s="36" t="str">
        <f aca="false">IF(AND(G772="",H772&lt;&gt;""),1,"")</f>
        <v/>
      </c>
      <c r="AA772" s="36" t="str">
        <f aca="false">IF(N772="","",IF(COUNTIF(AD$10:AD$1203,AD772)=1,1,""))</f>
        <v/>
      </c>
      <c r="AC772" s="37" t="str">
        <f aca="false">IF(N772="","",CONCATENATE(N772," ",F772))</f>
        <v/>
      </c>
      <c r="AD772" s="37" t="str">
        <f aca="false">IF(OR(N772="",CONCATENATE(G772,H772)=""),"",CONCATENATE(N772," ",G772))</f>
        <v/>
      </c>
      <c r="AE772" s="37" t="str">
        <f aca="false">IF(K772=1,CONCATENATE(N772," ",1),"")</f>
        <v/>
      </c>
    </row>
    <row r="773" customFormat="false" ht="32.25" hidden="false" customHeight="true" outlineLevel="0" collapsed="false">
      <c r="A773" s="21" t="str">
        <f aca="false">IF(J773="","",J773)</f>
        <v/>
      </c>
      <c r="B773" s="69"/>
      <c r="C773" s="44"/>
      <c r="D773" s="42"/>
      <c r="E773" s="42"/>
      <c r="F773" s="68"/>
      <c r="G773" s="42"/>
      <c r="H773" s="42"/>
      <c r="J773" s="20" t="str">
        <f aca="false">IF(AND(K773="",L773="",N773=""),"",IF(OR(K773=1,L773=1),"ERRORI / ANOMALIE","OK"))</f>
        <v/>
      </c>
      <c r="K773" s="20" t="str">
        <f aca="false">IF(N773="","",IF(SUM(Q773:AA773)&gt;0,1,""))</f>
        <v/>
      </c>
      <c r="L773" s="20" t="str">
        <f aca="false">IF(N773="","",IF(_xlfn.IFNA(VLOOKUP(CONCATENATE(N773," ",1),Lotti!AS$7:AT$601,2,0),1)=1,"",1))</f>
        <v/>
      </c>
      <c r="N773" s="36" t="str">
        <f aca="false">TRIM(B773)</f>
        <v/>
      </c>
      <c r="O773" s="36"/>
      <c r="P773" s="36" t="str">
        <f aca="false">IF(K773="","",1)</f>
        <v/>
      </c>
      <c r="Q773" s="36" t="str">
        <f aca="false">IF(N773="","",_xlfn.IFNA(VLOOKUP(N773,Lotti!C$7:D$1000,2,0),1))</f>
        <v/>
      </c>
      <c r="S773" s="36" t="str">
        <f aca="false">IF(N773="","",IF(OR(AND(E773="",LEN(TRIM(D773))&lt;&gt;11,LEN(TRIM(D773))&lt;&gt;16),AND(D773="",E773=""),AND(D773&lt;&gt;"",E773&lt;&gt;"")),1,""))</f>
        <v/>
      </c>
      <c r="U773" s="36" t="str">
        <f aca="false">IF(N773="","",IF(C773="",1,""))</f>
        <v/>
      </c>
      <c r="V773" s="36" t="str">
        <f aca="false">IF(N773="","",_xlfn.IFNA(VLOOKUP(F773,TabelleFisse!$B$33:$C$34,2,0),1))</f>
        <v/>
      </c>
      <c r="W773" s="36" t="str">
        <f aca="false">IF(N773="","",_xlfn.IFNA(IF(VLOOKUP(CONCATENATE(N773," SI"),AC$10:AC$1203,1,0)=CONCATENATE(N773," SI"),"",1),1))</f>
        <v/>
      </c>
      <c r="Y773" s="36" t="str">
        <f aca="false">IF(OR(N773="",G773=""),"",_xlfn.IFNA(VLOOKUP(H773,TabelleFisse!$B$25:$C$29,2,0),1))</f>
        <v/>
      </c>
      <c r="Z773" s="36" t="str">
        <f aca="false">IF(AND(G773="",H773&lt;&gt;""),1,"")</f>
        <v/>
      </c>
      <c r="AA773" s="36" t="str">
        <f aca="false">IF(N773="","",IF(COUNTIF(AD$10:AD$1203,AD773)=1,1,""))</f>
        <v/>
      </c>
      <c r="AC773" s="37" t="str">
        <f aca="false">IF(N773="","",CONCATENATE(N773," ",F773))</f>
        <v/>
      </c>
      <c r="AD773" s="37" t="str">
        <f aca="false">IF(OR(N773="",CONCATENATE(G773,H773)=""),"",CONCATENATE(N773," ",G773))</f>
        <v/>
      </c>
      <c r="AE773" s="37" t="str">
        <f aca="false">IF(K773=1,CONCATENATE(N773," ",1),"")</f>
        <v/>
      </c>
    </row>
    <row r="774" customFormat="false" ht="32.25" hidden="false" customHeight="true" outlineLevel="0" collapsed="false">
      <c r="A774" s="21" t="str">
        <f aca="false">IF(J774="","",J774)</f>
        <v/>
      </c>
      <c r="B774" s="69"/>
      <c r="C774" s="44"/>
      <c r="D774" s="42"/>
      <c r="E774" s="42"/>
      <c r="F774" s="68"/>
      <c r="G774" s="42"/>
      <c r="H774" s="42"/>
      <c r="J774" s="20" t="str">
        <f aca="false">IF(AND(K774="",L774="",N774=""),"",IF(OR(K774=1,L774=1),"ERRORI / ANOMALIE","OK"))</f>
        <v/>
      </c>
      <c r="K774" s="20" t="str">
        <f aca="false">IF(N774="","",IF(SUM(Q774:AA774)&gt;0,1,""))</f>
        <v/>
      </c>
      <c r="L774" s="20" t="str">
        <f aca="false">IF(N774="","",IF(_xlfn.IFNA(VLOOKUP(CONCATENATE(N774," ",1),Lotti!AS$7:AT$601,2,0),1)=1,"",1))</f>
        <v/>
      </c>
      <c r="N774" s="36" t="str">
        <f aca="false">TRIM(B774)</f>
        <v/>
      </c>
      <c r="O774" s="36"/>
      <c r="P774" s="36" t="str">
        <f aca="false">IF(K774="","",1)</f>
        <v/>
      </c>
      <c r="Q774" s="36" t="str">
        <f aca="false">IF(N774="","",_xlfn.IFNA(VLOOKUP(N774,Lotti!C$7:D$1000,2,0),1))</f>
        <v/>
      </c>
      <c r="S774" s="36" t="str">
        <f aca="false">IF(N774="","",IF(OR(AND(E774="",LEN(TRIM(D774))&lt;&gt;11,LEN(TRIM(D774))&lt;&gt;16),AND(D774="",E774=""),AND(D774&lt;&gt;"",E774&lt;&gt;"")),1,""))</f>
        <v/>
      </c>
      <c r="U774" s="36" t="str">
        <f aca="false">IF(N774="","",IF(C774="",1,""))</f>
        <v/>
      </c>
      <c r="V774" s="36" t="str">
        <f aca="false">IF(N774="","",_xlfn.IFNA(VLOOKUP(F774,TabelleFisse!$B$33:$C$34,2,0),1))</f>
        <v/>
      </c>
      <c r="W774" s="36" t="str">
        <f aca="false">IF(N774="","",_xlfn.IFNA(IF(VLOOKUP(CONCATENATE(N774," SI"),AC$10:AC$1203,1,0)=CONCATENATE(N774," SI"),"",1),1))</f>
        <v/>
      </c>
      <c r="Y774" s="36" t="str">
        <f aca="false">IF(OR(N774="",G774=""),"",_xlfn.IFNA(VLOOKUP(H774,TabelleFisse!$B$25:$C$29,2,0),1))</f>
        <v/>
      </c>
      <c r="Z774" s="36" t="str">
        <f aca="false">IF(AND(G774="",H774&lt;&gt;""),1,"")</f>
        <v/>
      </c>
      <c r="AA774" s="36" t="str">
        <f aca="false">IF(N774="","",IF(COUNTIF(AD$10:AD$1203,AD774)=1,1,""))</f>
        <v/>
      </c>
      <c r="AC774" s="37" t="str">
        <f aca="false">IF(N774="","",CONCATENATE(N774," ",F774))</f>
        <v/>
      </c>
      <c r="AD774" s="37" t="str">
        <f aca="false">IF(OR(N774="",CONCATENATE(G774,H774)=""),"",CONCATENATE(N774," ",G774))</f>
        <v/>
      </c>
      <c r="AE774" s="37" t="str">
        <f aca="false">IF(K774=1,CONCATENATE(N774," ",1),"")</f>
        <v/>
      </c>
    </row>
    <row r="775" customFormat="false" ht="32.25" hidden="false" customHeight="true" outlineLevel="0" collapsed="false">
      <c r="A775" s="21" t="str">
        <f aca="false">IF(J775="","",J775)</f>
        <v/>
      </c>
      <c r="B775" s="69"/>
      <c r="C775" s="44"/>
      <c r="D775" s="42"/>
      <c r="E775" s="42"/>
      <c r="F775" s="68"/>
      <c r="G775" s="42"/>
      <c r="H775" s="42"/>
      <c r="J775" s="20" t="str">
        <f aca="false">IF(AND(K775="",L775="",N775=""),"",IF(OR(K775=1,L775=1),"ERRORI / ANOMALIE","OK"))</f>
        <v/>
      </c>
      <c r="K775" s="20" t="str">
        <f aca="false">IF(N775="","",IF(SUM(Q775:AA775)&gt;0,1,""))</f>
        <v/>
      </c>
      <c r="L775" s="20" t="str">
        <f aca="false">IF(N775="","",IF(_xlfn.IFNA(VLOOKUP(CONCATENATE(N775," ",1),Lotti!AS$7:AT$601,2,0),1)=1,"",1))</f>
        <v/>
      </c>
      <c r="N775" s="36" t="str">
        <f aca="false">TRIM(B775)</f>
        <v/>
      </c>
      <c r="O775" s="36"/>
      <c r="P775" s="36" t="str">
        <f aca="false">IF(K775="","",1)</f>
        <v/>
      </c>
      <c r="Q775" s="36" t="str">
        <f aca="false">IF(N775="","",_xlfn.IFNA(VLOOKUP(N775,Lotti!C$7:D$1000,2,0),1))</f>
        <v/>
      </c>
      <c r="S775" s="36" t="str">
        <f aca="false">IF(N775="","",IF(OR(AND(E775="",LEN(TRIM(D775))&lt;&gt;11,LEN(TRIM(D775))&lt;&gt;16),AND(D775="",E775=""),AND(D775&lt;&gt;"",E775&lt;&gt;"")),1,""))</f>
        <v/>
      </c>
      <c r="U775" s="36" t="str">
        <f aca="false">IF(N775="","",IF(C775="",1,""))</f>
        <v/>
      </c>
      <c r="V775" s="36" t="str">
        <f aca="false">IF(N775="","",_xlfn.IFNA(VLOOKUP(F775,TabelleFisse!$B$33:$C$34,2,0),1))</f>
        <v/>
      </c>
      <c r="W775" s="36" t="str">
        <f aca="false">IF(N775="","",_xlfn.IFNA(IF(VLOOKUP(CONCATENATE(N775," SI"),AC$10:AC$1203,1,0)=CONCATENATE(N775," SI"),"",1),1))</f>
        <v/>
      </c>
      <c r="Y775" s="36" t="str">
        <f aca="false">IF(OR(N775="",G775=""),"",_xlfn.IFNA(VLOOKUP(H775,TabelleFisse!$B$25:$C$29,2,0),1))</f>
        <v/>
      </c>
      <c r="Z775" s="36" t="str">
        <f aca="false">IF(AND(G775="",H775&lt;&gt;""),1,"")</f>
        <v/>
      </c>
      <c r="AA775" s="36" t="str">
        <f aca="false">IF(N775="","",IF(COUNTIF(AD$10:AD$1203,AD775)=1,1,""))</f>
        <v/>
      </c>
      <c r="AC775" s="37" t="str">
        <f aca="false">IF(N775="","",CONCATENATE(N775," ",F775))</f>
        <v/>
      </c>
      <c r="AD775" s="37" t="str">
        <f aca="false">IF(OR(N775="",CONCATENATE(G775,H775)=""),"",CONCATENATE(N775," ",G775))</f>
        <v/>
      </c>
      <c r="AE775" s="37" t="str">
        <f aca="false">IF(K775=1,CONCATENATE(N775," ",1),"")</f>
        <v/>
      </c>
    </row>
    <row r="776" customFormat="false" ht="32.25" hidden="false" customHeight="true" outlineLevel="0" collapsed="false">
      <c r="A776" s="21" t="str">
        <f aca="false">IF(J776="","",J776)</f>
        <v/>
      </c>
      <c r="B776" s="69"/>
      <c r="C776" s="44"/>
      <c r="D776" s="42"/>
      <c r="E776" s="42"/>
      <c r="F776" s="68"/>
      <c r="G776" s="42"/>
      <c r="H776" s="42"/>
      <c r="J776" s="20" t="str">
        <f aca="false">IF(AND(K776="",L776="",N776=""),"",IF(OR(K776=1,L776=1),"ERRORI / ANOMALIE","OK"))</f>
        <v/>
      </c>
      <c r="K776" s="20" t="str">
        <f aca="false">IF(N776="","",IF(SUM(Q776:AA776)&gt;0,1,""))</f>
        <v/>
      </c>
      <c r="L776" s="20" t="str">
        <f aca="false">IF(N776="","",IF(_xlfn.IFNA(VLOOKUP(CONCATENATE(N776," ",1),Lotti!AS$7:AT$601,2,0),1)=1,"",1))</f>
        <v/>
      </c>
      <c r="N776" s="36" t="str">
        <f aca="false">TRIM(B776)</f>
        <v/>
      </c>
      <c r="O776" s="36"/>
      <c r="P776" s="36" t="str">
        <f aca="false">IF(K776="","",1)</f>
        <v/>
      </c>
      <c r="Q776" s="36" t="str">
        <f aca="false">IF(N776="","",_xlfn.IFNA(VLOOKUP(N776,Lotti!C$7:D$1000,2,0),1))</f>
        <v/>
      </c>
      <c r="S776" s="36" t="str">
        <f aca="false">IF(N776="","",IF(OR(AND(E776="",LEN(TRIM(D776))&lt;&gt;11,LEN(TRIM(D776))&lt;&gt;16),AND(D776="",E776=""),AND(D776&lt;&gt;"",E776&lt;&gt;"")),1,""))</f>
        <v/>
      </c>
      <c r="U776" s="36" t="str">
        <f aca="false">IF(N776="","",IF(C776="",1,""))</f>
        <v/>
      </c>
      <c r="V776" s="36" t="str">
        <f aca="false">IF(N776="","",_xlfn.IFNA(VLOOKUP(F776,TabelleFisse!$B$33:$C$34,2,0),1))</f>
        <v/>
      </c>
      <c r="W776" s="36" t="str">
        <f aca="false">IF(N776="","",_xlfn.IFNA(IF(VLOOKUP(CONCATENATE(N776," SI"),AC$10:AC$1203,1,0)=CONCATENATE(N776," SI"),"",1),1))</f>
        <v/>
      </c>
      <c r="Y776" s="36" t="str">
        <f aca="false">IF(OR(N776="",G776=""),"",_xlfn.IFNA(VLOOKUP(H776,TabelleFisse!$B$25:$C$29,2,0),1))</f>
        <v/>
      </c>
      <c r="Z776" s="36" t="str">
        <f aca="false">IF(AND(G776="",H776&lt;&gt;""),1,"")</f>
        <v/>
      </c>
      <c r="AA776" s="36" t="str">
        <f aca="false">IF(N776="","",IF(COUNTIF(AD$10:AD$1203,AD776)=1,1,""))</f>
        <v/>
      </c>
      <c r="AC776" s="37" t="str">
        <f aca="false">IF(N776="","",CONCATENATE(N776," ",F776))</f>
        <v/>
      </c>
      <c r="AD776" s="37" t="str">
        <f aca="false">IF(OR(N776="",CONCATENATE(G776,H776)=""),"",CONCATENATE(N776," ",G776))</f>
        <v/>
      </c>
      <c r="AE776" s="37" t="str">
        <f aca="false">IF(K776=1,CONCATENATE(N776," ",1),"")</f>
        <v/>
      </c>
    </row>
    <row r="777" customFormat="false" ht="32.25" hidden="false" customHeight="true" outlineLevel="0" collapsed="false">
      <c r="A777" s="21" t="str">
        <f aca="false">IF(J777="","",J777)</f>
        <v/>
      </c>
      <c r="B777" s="69"/>
      <c r="C777" s="44"/>
      <c r="D777" s="42"/>
      <c r="E777" s="42"/>
      <c r="F777" s="68"/>
      <c r="G777" s="42"/>
      <c r="H777" s="42"/>
      <c r="J777" s="20" t="str">
        <f aca="false">IF(AND(K777="",L777="",N777=""),"",IF(OR(K777=1,L777=1),"ERRORI / ANOMALIE","OK"))</f>
        <v/>
      </c>
      <c r="K777" s="20" t="str">
        <f aca="false">IF(N777="","",IF(SUM(Q777:AA777)&gt;0,1,""))</f>
        <v/>
      </c>
      <c r="L777" s="20" t="str">
        <f aca="false">IF(N777="","",IF(_xlfn.IFNA(VLOOKUP(CONCATENATE(N777," ",1),Lotti!AS$7:AT$601,2,0),1)=1,"",1))</f>
        <v/>
      </c>
      <c r="N777" s="36" t="str">
        <f aca="false">TRIM(B777)</f>
        <v/>
      </c>
      <c r="O777" s="36"/>
      <c r="P777" s="36" t="str">
        <f aca="false">IF(K777="","",1)</f>
        <v/>
      </c>
      <c r="Q777" s="36" t="str">
        <f aca="false">IF(N777="","",_xlfn.IFNA(VLOOKUP(N777,Lotti!C$7:D$1000,2,0),1))</f>
        <v/>
      </c>
      <c r="S777" s="36" t="str">
        <f aca="false">IF(N777="","",IF(OR(AND(E777="",LEN(TRIM(D777))&lt;&gt;11,LEN(TRIM(D777))&lt;&gt;16),AND(D777="",E777=""),AND(D777&lt;&gt;"",E777&lt;&gt;"")),1,""))</f>
        <v/>
      </c>
      <c r="U777" s="36" t="str">
        <f aca="false">IF(N777="","",IF(C777="",1,""))</f>
        <v/>
      </c>
      <c r="V777" s="36" t="str">
        <f aca="false">IF(N777="","",_xlfn.IFNA(VLOOKUP(F777,TabelleFisse!$B$33:$C$34,2,0),1))</f>
        <v/>
      </c>
      <c r="W777" s="36" t="str">
        <f aca="false">IF(N777="","",_xlfn.IFNA(IF(VLOOKUP(CONCATENATE(N777," SI"),AC$10:AC$1203,1,0)=CONCATENATE(N777," SI"),"",1),1))</f>
        <v/>
      </c>
      <c r="Y777" s="36" t="str">
        <f aca="false">IF(OR(N777="",G777=""),"",_xlfn.IFNA(VLOOKUP(H777,TabelleFisse!$B$25:$C$29,2,0),1))</f>
        <v/>
      </c>
      <c r="Z777" s="36" t="str">
        <f aca="false">IF(AND(G777="",H777&lt;&gt;""),1,"")</f>
        <v/>
      </c>
      <c r="AA777" s="36" t="str">
        <f aca="false">IF(N777="","",IF(COUNTIF(AD$10:AD$1203,AD777)=1,1,""))</f>
        <v/>
      </c>
      <c r="AC777" s="37" t="str">
        <f aca="false">IF(N777="","",CONCATENATE(N777," ",F777))</f>
        <v/>
      </c>
      <c r="AD777" s="37" t="str">
        <f aca="false">IF(OR(N777="",CONCATENATE(G777,H777)=""),"",CONCATENATE(N777," ",G777))</f>
        <v/>
      </c>
      <c r="AE777" s="37" t="str">
        <f aca="false">IF(K777=1,CONCATENATE(N777," ",1),"")</f>
        <v/>
      </c>
    </row>
    <row r="778" customFormat="false" ht="32.25" hidden="false" customHeight="true" outlineLevel="0" collapsed="false">
      <c r="A778" s="21" t="str">
        <f aca="false">IF(J778="","",J778)</f>
        <v/>
      </c>
      <c r="B778" s="69"/>
      <c r="C778" s="44"/>
      <c r="D778" s="42"/>
      <c r="E778" s="42"/>
      <c r="F778" s="68"/>
      <c r="G778" s="42"/>
      <c r="H778" s="42"/>
      <c r="J778" s="20" t="str">
        <f aca="false">IF(AND(K778="",L778="",N778=""),"",IF(OR(K778=1,L778=1),"ERRORI / ANOMALIE","OK"))</f>
        <v/>
      </c>
      <c r="K778" s="20" t="str">
        <f aca="false">IF(N778="","",IF(SUM(Q778:AA778)&gt;0,1,""))</f>
        <v/>
      </c>
      <c r="L778" s="20" t="str">
        <f aca="false">IF(N778="","",IF(_xlfn.IFNA(VLOOKUP(CONCATENATE(N778," ",1),Lotti!AS$7:AT$601,2,0),1)=1,"",1))</f>
        <v/>
      </c>
      <c r="N778" s="36" t="str">
        <f aca="false">TRIM(B778)</f>
        <v/>
      </c>
      <c r="O778" s="36"/>
      <c r="P778" s="36" t="str">
        <f aca="false">IF(K778="","",1)</f>
        <v/>
      </c>
      <c r="Q778" s="36" t="str">
        <f aca="false">IF(N778="","",_xlfn.IFNA(VLOOKUP(N778,Lotti!C$7:D$1000,2,0),1))</f>
        <v/>
      </c>
      <c r="S778" s="36" t="str">
        <f aca="false">IF(N778="","",IF(OR(AND(E778="",LEN(TRIM(D778))&lt;&gt;11,LEN(TRIM(D778))&lt;&gt;16),AND(D778="",E778=""),AND(D778&lt;&gt;"",E778&lt;&gt;"")),1,""))</f>
        <v/>
      </c>
      <c r="U778" s="36" t="str">
        <f aca="false">IF(N778="","",IF(C778="",1,""))</f>
        <v/>
      </c>
      <c r="V778" s="36" t="str">
        <f aca="false">IF(N778="","",_xlfn.IFNA(VLOOKUP(F778,TabelleFisse!$B$33:$C$34,2,0),1))</f>
        <v/>
      </c>
      <c r="W778" s="36" t="str">
        <f aca="false">IF(N778="","",_xlfn.IFNA(IF(VLOOKUP(CONCATENATE(N778," SI"),AC$10:AC$1203,1,0)=CONCATENATE(N778," SI"),"",1),1))</f>
        <v/>
      </c>
      <c r="Y778" s="36" t="str">
        <f aca="false">IF(OR(N778="",G778=""),"",_xlfn.IFNA(VLOOKUP(H778,TabelleFisse!$B$25:$C$29,2,0),1))</f>
        <v/>
      </c>
      <c r="Z778" s="36" t="str">
        <f aca="false">IF(AND(G778="",H778&lt;&gt;""),1,"")</f>
        <v/>
      </c>
      <c r="AA778" s="36" t="str">
        <f aca="false">IF(N778="","",IF(COUNTIF(AD$10:AD$1203,AD778)=1,1,""))</f>
        <v/>
      </c>
      <c r="AC778" s="37" t="str">
        <f aca="false">IF(N778="","",CONCATENATE(N778," ",F778))</f>
        <v/>
      </c>
      <c r="AD778" s="37" t="str">
        <f aca="false">IF(OR(N778="",CONCATENATE(G778,H778)=""),"",CONCATENATE(N778," ",G778))</f>
        <v/>
      </c>
      <c r="AE778" s="37" t="str">
        <f aca="false">IF(K778=1,CONCATENATE(N778," ",1),"")</f>
        <v/>
      </c>
    </row>
    <row r="779" customFormat="false" ht="32.25" hidden="false" customHeight="true" outlineLevel="0" collapsed="false">
      <c r="A779" s="21" t="str">
        <f aca="false">IF(J779="","",J779)</f>
        <v/>
      </c>
      <c r="B779" s="69"/>
      <c r="C779" s="44"/>
      <c r="D779" s="42"/>
      <c r="E779" s="42"/>
      <c r="F779" s="68"/>
      <c r="G779" s="42"/>
      <c r="H779" s="42"/>
      <c r="J779" s="20" t="str">
        <f aca="false">IF(AND(K779="",L779="",N779=""),"",IF(OR(K779=1,L779=1),"ERRORI / ANOMALIE","OK"))</f>
        <v/>
      </c>
      <c r="K779" s="20" t="str">
        <f aca="false">IF(N779="","",IF(SUM(Q779:AA779)&gt;0,1,""))</f>
        <v/>
      </c>
      <c r="L779" s="20" t="str">
        <f aca="false">IF(N779="","",IF(_xlfn.IFNA(VLOOKUP(CONCATENATE(N779," ",1),Lotti!AS$7:AT$601,2,0),1)=1,"",1))</f>
        <v/>
      </c>
      <c r="N779" s="36" t="str">
        <f aca="false">TRIM(B779)</f>
        <v/>
      </c>
      <c r="O779" s="36"/>
      <c r="P779" s="36" t="str">
        <f aca="false">IF(K779="","",1)</f>
        <v/>
      </c>
      <c r="Q779" s="36" t="str">
        <f aca="false">IF(N779="","",_xlfn.IFNA(VLOOKUP(N779,Lotti!C$7:D$1000,2,0),1))</f>
        <v/>
      </c>
      <c r="S779" s="36" t="str">
        <f aca="false">IF(N779="","",IF(OR(AND(E779="",LEN(TRIM(D779))&lt;&gt;11,LEN(TRIM(D779))&lt;&gt;16),AND(D779="",E779=""),AND(D779&lt;&gt;"",E779&lt;&gt;"")),1,""))</f>
        <v/>
      </c>
      <c r="U779" s="36" t="str">
        <f aca="false">IF(N779="","",IF(C779="",1,""))</f>
        <v/>
      </c>
      <c r="V779" s="36" t="str">
        <f aca="false">IF(N779="","",_xlfn.IFNA(VLOOKUP(F779,TabelleFisse!$B$33:$C$34,2,0),1))</f>
        <v/>
      </c>
      <c r="W779" s="36" t="str">
        <f aca="false">IF(N779="","",_xlfn.IFNA(IF(VLOOKUP(CONCATENATE(N779," SI"),AC$10:AC$1203,1,0)=CONCATENATE(N779," SI"),"",1),1))</f>
        <v/>
      </c>
      <c r="Y779" s="36" t="str">
        <f aca="false">IF(OR(N779="",G779=""),"",_xlfn.IFNA(VLOOKUP(H779,TabelleFisse!$B$25:$C$29,2,0),1))</f>
        <v/>
      </c>
      <c r="Z779" s="36" t="str">
        <f aca="false">IF(AND(G779="",H779&lt;&gt;""),1,"")</f>
        <v/>
      </c>
      <c r="AA779" s="36" t="str">
        <f aca="false">IF(N779="","",IF(COUNTIF(AD$10:AD$1203,AD779)=1,1,""))</f>
        <v/>
      </c>
      <c r="AC779" s="37" t="str">
        <f aca="false">IF(N779="","",CONCATENATE(N779," ",F779))</f>
        <v/>
      </c>
      <c r="AD779" s="37" t="str">
        <f aca="false">IF(OR(N779="",CONCATENATE(G779,H779)=""),"",CONCATENATE(N779," ",G779))</f>
        <v/>
      </c>
      <c r="AE779" s="37" t="str">
        <f aca="false">IF(K779=1,CONCATENATE(N779," ",1),"")</f>
        <v/>
      </c>
    </row>
    <row r="780" customFormat="false" ht="32.25" hidden="false" customHeight="true" outlineLevel="0" collapsed="false">
      <c r="A780" s="21" t="str">
        <f aca="false">IF(J780="","",J780)</f>
        <v/>
      </c>
      <c r="B780" s="69"/>
      <c r="C780" s="44"/>
      <c r="D780" s="42"/>
      <c r="E780" s="42"/>
      <c r="F780" s="68"/>
      <c r="G780" s="42"/>
      <c r="H780" s="42"/>
      <c r="J780" s="20" t="str">
        <f aca="false">IF(AND(K780="",L780="",N780=""),"",IF(OR(K780=1,L780=1),"ERRORI / ANOMALIE","OK"))</f>
        <v/>
      </c>
      <c r="K780" s="20" t="str">
        <f aca="false">IF(N780="","",IF(SUM(Q780:AA780)&gt;0,1,""))</f>
        <v/>
      </c>
      <c r="L780" s="20" t="str">
        <f aca="false">IF(N780="","",IF(_xlfn.IFNA(VLOOKUP(CONCATENATE(N780," ",1),Lotti!AS$7:AT$601,2,0),1)=1,"",1))</f>
        <v/>
      </c>
      <c r="N780" s="36" t="str">
        <f aca="false">TRIM(B780)</f>
        <v/>
      </c>
      <c r="O780" s="36"/>
      <c r="P780" s="36" t="str">
        <f aca="false">IF(K780="","",1)</f>
        <v/>
      </c>
      <c r="Q780" s="36" t="str">
        <f aca="false">IF(N780="","",_xlfn.IFNA(VLOOKUP(N780,Lotti!C$7:D$1000,2,0),1))</f>
        <v/>
      </c>
      <c r="S780" s="36" t="str">
        <f aca="false">IF(N780="","",IF(OR(AND(E780="",LEN(TRIM(D780))&lt;&gt;11,LEN(TRIM(D780))&lt;&gt;16),AND(D780="",E780=""),AND(D780&lt;&gt;"",E780&lt;&gt;"")),1,""))</f>
        <v/>
      </c>
      <c r="U780" s="36" t="str">
        <f aca="false">IF(N780="","",IF(C780="",1,""))</f>
        <v/>
      </c>
      <c r="V780" s="36" t="str">
        <f aca="false">IF(N780="","",_xlfn.IFNA(VLOOKUP(F780,TabelleFisse!$B$33:$C$34,2,0),1))</f>
        <v/>
      </c>
      <c r="W780" s="36" t="str">
        <f aca="false">IF(N780="","",_xlfn.IFNA(IF(VLOOKUP(CONCATENATE(N780," SI"),AC$10:AC$1203,1,0)=CONCATENATE(N780," SI"),"",1),1))</f>
        <v/>
      </c>
      <c r="Y780" s="36" t="str">
        <f aca="false">IF(OR(N780="",G780=""),"",_xlfn.IFNA(VLOOKUP(H780,TabelleFisse!$B$25:$C$29,2,0),1))</f>
        <v/>
      </c>
      <c r="Z780" s="36" t="str">
        <f aca="false">IF(AND(G780="",H780&lt;&gt;""),1,"")</f>
        <v/>
      </c>
      <c r="AA780" s="36" t="str">
        <f aca="false">IF(N780="","",IF(COUNTIF(AD$10:AD$1203,AD780)=1,1,""))</f>
        <v/>
      </c>
      <c r="AC780" s="37" t="str">
        <f aca="false">IF(N780="","",CONCATENATE(N780," ",F780))</f>
        <v/>
      </c>
      <c r="AD780" s="37" t="str">
        <f aca="false">IF(OR(N780="",CONCATENATE(G780,H780)=""),"",CONCATENATE(N780," ",G780))</f>
        <v/>
      </c>
      <c r="AE780" s="37" t="str">
        <f aca="false">IF(K780=1,CONCATENATE(N780," ",1),"")</f>
        <v/>
      </c>
    </row>
    <row r="781" customFormat="false" ht="32.25" hidden="false" customHeight="true" outlineLevel="0" collapsed="false">
      <c r="A781" s="21" t="str">
        <f aca="false">IF(J781="","",J781)</f>
        <v/>
      </c>
      <c r="B781" s="69"/>
      <c r="C781" s="44"/>
      <c r="D781" s="42"/>
      <c r="E781" s="42"/>
      <c r="F781" s="68"/>
      <c r="G781" s="42"/>
      <c r="H781" s="42"/>
      <c r="J781" s="20" t="str">
        <f aca="false">IF(AND(K781="",L781="",N781=""),"",IF(OR(K781=1,L781=1),"ERRORI / ANOMALIE","OK"))</f>
        <v/>
      </c>
      <c r="K781" s="20" t="str">
        <f aca="false">IF(N781="","",IF(SUM(Q781:AA781)&gt;0,1,""))</f>
        <v/>
      </c>
      <c r="L781" s="20" t="str">
        <f aca="false">IF(N781="","",IF(_xlfn.IFNA(VLOOKUP(CONCATENATE(N781," ",1),Lotti!AS$7:AT$601,2,0),1)=1,"",1))</f>
        <v/>
      </c>
      <c r="N781" s="36" t="str">
        <f aca="false">TRIM(B781)</f>
        <v/>
      </c>
      <c r="O781" s="36"/>
      <c r="P781" s="36" t="str">
        <f aca="false">IF(K781="","",1)</f>
        <v/>
      </c>
      <c r="Q781" s="36" t="str">
        <f aca="false">IF(N781="","",_xlfn.IFNA(VLOOKUP(N781,Lotti!C$7:D$1000,2,0),1))</f>
        <v/>
      </c>
      <c r="S781" s="36" t="str">
        <f aca="false">IF(N781="","",IF(OR(AND(E781="",LEN(TRIM(D781))&lt;&gt;11,LEN(TRIM(D781))&lt;&gt;16),AND(D781="",E781=""),AND(D781&lt;&gt;"",E781&lt;&gt;"")),1,""))</f>
        <v/>
      </c>
      <c r="U781" s="36" t="str">
        <f aca="false">IF(N781="","",IF(C781="",1,""))</f>
        <v/>
      </c>
      <c r="V781" s="36" t="str">
        <f aca="false">IF(N781="","",_xlfn.IFNA(VLOOKUP(F781,TabelleFisse!$B$33:$C$34,2,0),1))</f>
        <v/>
      </c>
      <c r="W781" s="36" t="str">
        <f aca="false">IF(N781="","",_xlfn.IFNA(IF(VLOOKUP(CONCATENATE(N781," SI"),AC$10:AC$1203,1,0)=CONCATENATE(N781," SI"),"",1),1))</f>
        <v/>
      </c>
      <c r="Y781" s="36" t="str">
        <f aca="false">IF(OR(N781="",G781=""),"",_xlfn.IFNA(VLOOKUP(H781,TabelleFisse!$B$25:$C$29,2,0),1))</f>
        <v/>
      </c>
      <c r="Z781" s="36" t="str">
        <f aca="false">IF(AND(G781="",H781&lt;&gt;""),1,"")</f>
        <v/>
      </c>
      <c r="AA781" s="36" t="str">
        <f aca="false">IF(N781="","",IF(COUNTIF(AD$10:AD$1203,AD781)=1,1,""))</f>
        <v/>
      </c>
      <c r="AC781" s="37" t="str">
        <f aca="false">IF(N781="","",CONCATENATE(N781," ",F781))</f>
        <v/>
      </c>
      <c r="AD781" s="37" t="str">
        <f aca="false">IF(OR(N781="",CONCATENATE(G781,H781)=""),"",CONCATENATE(N781," ",G781))</f>
        <v/>
      </c>
      <c r="AE781" s="37" t="str">
        <f aca="false">IF(K781=1,CONCATENATE(N781," ",1),"")</f>
        <v/>
      </c>
    </row>
    <row r="782" customFormat="false" ht="32.25" hidden="false" customHeight="true" outlineLevel="0" collapsed="false">
      <c r="A782" s="21" t="str">
        <f aca="false">IF(J782="","",J782)</f>
        <v/>
      </c>
      <c r="B782" s="69"/>
      <c r="C782" s="44"/>
      <c r="D782" s="42"/>
      <c r="E782" s="42"/>
      <c r="F782" s="68"/>
      <c r="G782" s="42"/>
      <c r="H782" s="42"/>
      <c r="J782" s="20" t="str">
        <f aca="false">IF(AND(K782="",L782="",N782=""),"",IF(OR(K782=1,L782=1),"ERRORI / ANOMALIE","OK"))</f>
        <v/>
      </c>
      <c r="K782" s="20" t="str">
        <f aca="false">IF(N782="","",IF(SUM(Q782:AA782)&gt;0,1,""))</f>
        <v/>
      </c>
      <c r="L782" s="20" t="str">
        <f aca="false">IF(N782="","",IF(_xlfn.IFNA(VLOOKUP(CONCATENATE(N782," ",1),Lotti!AS$7:AT$601,2,0),1)=1,"",1))</f>
        <v/>
      </c>
      <c r="N782" s="36" t="str">
        <f aca="false">TRIM(B782)</f>
        <v/>
      </c>
      <c r="O782" s="36"/>
      <c r="P782" s="36" t="str">
        <f aca="false">IF(K782="","",1)</f>
        <v/>
      </c>
      <c r="Q782" s="36" t="str">
        <f aca="false">IF(N782="","",_xlfn.IFNA(VLOOKUP(N782,Lotti!C$7:D$1000,2,0),1))</f>
        <v/>
      </c>
      <c r="S782" s="36" t="str">
        <f aca="false">IF(N782="","",IF(OR(AND(E782="",LEN(TRIM(D782))&lt;&gt;11,LEN(TRIM(D782))&lt;&gt;16),AND(D782="",E782=""),AND(D782&lt;&gt;"",E782&lt;&gt;"")),1,""))</f>
        <v/>
      </c>
      <c r="U782" s="36" t="str">
        <f aca="false">IF(N782="","",IF(C782="",1,""))</f>
        <v/>
      </c>
      <c r="V782" s="36" t="str">
        <f aca="false">IF(N782="","",_xlfn.IFNA(VLOOKUP(F782,TabelleFisse!$B$33:$C$34,2,0),1))</f>
        <v/>
      </c>
      <c r="W782" s="36" t="str">
        <f aca="false">IF(N782="","",_xlfn.IFNA(IF(VLOOKUP(CONCATENATE(N782," SI"),AC$10:AC$1203,1,0)=CONCATENATE(N782," SI"),"",1),1))</f>
        <v/>
      </c>
      <c r="Y782" s="36" t="str">
        <f aca="false">IF(OR(N782="",G782=""),"",_xlfn.IFNA(VLOOKUP(H782,TabelleFisse!$B$25:$C$29,2,0),1))</f>
        <v/>
      </c>
      <c r="Z782" s="36" t="str">
        <f aca="false">IF(AND(G782="",H782&lt;&gt;""),1,"")</f>
        <v/>
      </c>
      <c r="AA782" s="36" t="str">
        <f aca="false">IF(N782="","",IF(COUNTIF(AD$10:AD$1203,AD782)=1,1,""))</f>
        <v/>
      </c>
      <c r="AC782" s="37" t="str">
        <f aca="false">IF(N782="","",CONCATENATE(N782," ",F782))</f>
        <v/>
      </c>
      <c r="AD782" s="37" t="str">
        <f aca="false">IF(OR(N782="",CONCATENATE(G782,H782)=""),"",CONCATENATE(N782," ",G782))</f>
        <v/>
      </c>
      <c r="AE782" s="37" t="str">
        <f aca="false">IF(K782=1,CONCATENATE(N782," ",1),"")</f>
        <v/>
      </c>
    </row>
    <row r="783" customFormat="false" ht="32.25" hidden="false" customHeight="true" outlineLevel="0" collapsed="false">
      <c r="A783" s="21" t="str">
        <f aca="false">IF(J783="","",J783)</f>
        <v/>
      </c>
      <c r="B783" s="69"/>
      <c r="C783" s="44"/>
      <c r="D783" s="42"/>
      <c r="E783" s="42"/>
      <c r="F783" s="68"/>
      <c r="G783" s="42"/>
      <c r="H783" s="42"/>
      <c r="J783" s="20" t="str">
        <f aca="false">IF(AND(K783="",L783="",N783=""),"",IF(OR(K783=1,L783=1),"ERRORI / ANOMALIE","OK"))</f>
        <v/>
      </c>
      <c r="K783" s="20" t="str">
        <f aca="false">IF(N783="","",IF(SUM(Q783:AA783)&gt;0,1,""))</f>
        <v/>
      </c>
      <c r="L783" s="20" t="str">
        <f aca="false">IF(N783="","",IF(_xlfn.IFNA(VLOOKUP(CONCATENATE(N783," ",1),Lotti!AS$7:AT$601,2,0),1)=1,"",1))</f>
        <v/>
      </c>
      <c r="N783" s="36" t="str">
        <f aca="false">TRIM(B783)</f>
        <v/>
      </c>
      <c r="O783" s="36"/>
      <c r="P783" s="36" t="str">
        <f aca="false">IF(K783="","",1)</f>
        <v/>
      </c>
      <c r="Q783" s="36" t="str">
        <f aca="false">IF(N783="","",_xlfn.IFNA(VLOOKUP(N783,Lotti!C$7:D$1000,2,0),1))</f>
        <v/>
      </c>
      <c r="S783" s="36" t="str">
        <f aca="false">IF(N783="","",IF(OR(AND(E783="",LEN(TRIM(D783))&lt;&gt;11,LEN(TRIM(D783))&lt;&gt;16),AND(D783="",E783=""),AND(D783&lt;&gt;"",E783&lt;&gt;"")),1,""))</f>
        <v/>
      </c>
      <c r="U783" s="36" t="str">
        <f aca="false">IF(N783="","",IF(C783="",1,""))</f>
        <v/>
      </c>
      <c r="V783" s="36" t="str">
        <f aca="false">IF(N783="","",_xlfn.IFNA(VLOOKUP(F783,TabelleFisse!$B$33:$C$34,2,0),1))</f>
        <v/>
      </c>
      <c r="W783" s="36" t="str">
        <f aca="false">IF(N783="","",_xlfn.IFNA(IF(VLOOKUP(CONCATENATE(N783," SI"),AC$10:AC$1203,1,0)=CONCATENATE(N783," SI"),"",1),1))</f>
        <v/>
      </c>
      <c r="Y783" s="36" t="str">
        <f aca="false">IF(OR(N783="",G783=""),"",_xlfn.IFNA(VLOOKUP(H783,TabelleFisse!$B$25:$C$29,2,0),1))</f>
        <v/>
      </c>
      <c r="Z783" s="36" t="str">
        <f aca="false">IF(AND(G783="",H783&lt;&gt;""),1,"")</f>
        <v/>
      </c>
      <c r="AA783" s="36" t="str">
        <f aca="false">IF(N783="","",IF(COUNTIF(AD$10:AD$1203,AD783)=1,1,""))</f>
        <v/>
      </c>
      <c r="AC783" s="37" t="str">
        <f aca="false">IF(N783="","",CONCATENATE(N783," ",F783))</f>
        <v/>
      </c>
      <c r="AD783" s="37" t="str">
        <f aca="false">IF(OR(N783="",CONCATENATE(G783,H783)=""),"",CONCATENATE(N783," ",G783))</f>
        <v/>
      </c>
      <c r="AE783" s="37" t="str">
        <f aca="false">IF(K783=1,CONCATENATE(N783," ",1),"")</f>
        <v/>
      </c>
    </row>
    <row r="784" customFormat="false" ht="32.25" hidden="false" customHeight="true" outlineLevel="0" collapsed="false">
      <c r="A784" s="21" t="str">
        <f aca="false">IF(J784="","",J784)</f>
        <v/>
      </c>
      <c r="B784" s="69"/>
      <c r="C784" s="44"/>
      <c r="D784" s="42"/>
      <c r="E784" s="42"/>
      <c r="F784" s="68"/>
      <c r="G784" s="42"/>
      <c r="H784" s="42"/>
      <c r="J784" s="20" t="str">
        <f aca="false">IF(AND(K784="",L784="",N784=""),"",IF(OR(K784=1,L784=1),"ERRORI / ANOMALIE","OK"))</f>
        <v/>
      </c>
      <c r="K784" s="20" t="str">
        <f aca="false">IF(N784="","",IF(SUM(Q784:AA784)&gt;0,1,""))</f>
        <v/>
      </c>
      <c r="L784" s="20" t="str">
        <f aca="false">IF(N784="","",IF(_xlfn.IFNA(VLOOKUP(CONCATENATE(N784," ",1),Lotti!AS$7:AT$601,2,0),1)=1,"",1))</f>
        <v/>
      </c>
      <c r="N784" s="36" t="str">
        <f aca="false">TRIM(B784)</f>
        <v/>
      </c>
      <c r="O784" s="36"/>
      <c r="P784" s="36" t="str">
        <f aca="false">IF(K784="","",1)</f>
        <v/>
      </c>
      <c r="Q784" s="36" t="str">
        <f aca="false">IF(N784="","",_xlfn.IFNA(VLOOKUP(N784,Lotti!C$7:D$1000,2,0),1))</f>
        <v/>
      </c>
      <c r="S784" s="36" t="str">
        <f aca="false">IF(N784="","",IF(OR(AND(E784="",LEN(TRIM(D784))&lt;&gt;11,LEN(TRIM(D784))&lt;&gt;16),AND(D784="",E784=""),AND(D784&lt;&gt;"",E784&lt;&gt;"")),1,""))</f>
        <v/>
      </c>
      <c r="U784" s="36" t="str">
        <f aca="false">IF(N784="","",IF(C784="",1,""))</f>
        <v/>
      </c>
      <c r="V784" s="36" t="str">
        <f aca="false">IF(N784="","",_xlfn.IFNA(VLOOKUP(F784,TabelleFisse!$B$33:$C$34,2,0),1))</f>
        <v/>
      </c>
      <c r="W784" s="36" t="str">
        <f aca="false">IF(N784="","",_xlfn.IFNA(IF(VLOOKUP(CONCATENATE(N784," SI"),AC$10:AC$1203,1,0)=CONCATENATE(N784," SI"),"",1),1))</f>
        <v/>
      </c>
      <c r="Y784" s="36" t="str">
        <f aca="false">IF(OR(N784="",G784=""),"",_xlfn.IFNA(VLOOKUP(H784,TabelleFisse!$B$25:$C$29,2,0),1))</f>
        <v/>
      </c>
      <c r="Z784" s="36" t="str">
        <f aca="false">IF(AND(G784="",H784&lt;&gt;""),1,"")</f>
        <v/>
      </c>
      <c r="AA784" s="36" t="str">
        <f aca="false">IF(N784="","",IF(COUNTIF(AD$10:AD$1203,AD784)=1,1,""))</f>
        <v/>
      </c>
      <c r="AC784" s="37" t="str">
        <f aca="false">IF(N784="","",CONCATENATE(N784," ",F784))</f>
        <v/>
      </c>
      <c r="AD784" s="37" t="str">
        <f aca="false">IF(OR(N784="",CONCATENATE(G784,H784)=""),"",CONCATENATE(N784," ",G784))</f>
        <v/>
      </c>
      <c r="AE784" s="37" t="str">
        <f aca="false">IF(K784=1,CONCATENATE(N784," ",1),"")</f>
        <v/>
      </c>
    </row>
    <row r="785" customFormat="false" ht="32.25" hidden="false" customHeight="true" outlineLevel="0" collapsed="false">
      <c r="A785" s="21" t="str">
        <f aca="false">IF(J785="","",J785)</f>
        <v/>
      </c>
      <c r="B785" s="69"/>
      <c r="C785" s="44"/>
      <c r="D785" s="42"/>
      <c r="E785" s="42"/>
      <c r="F785" s="68"/>
      <c r="G785" s="42"/>
      <c r="H785" s="42"/>
      <c r="J785" s="20" t="str">
        <f aca="false">IF(AND(K785="",L785="",N785=""),"",IF(OR(K785=1,L785=1),"ERRORI / ANOMALIE","OK"))</f>
        <v/>
      </c>
      <c r="K785" s="20" t="str">
        <f aca="false">IF(N785="","",IF(SUM(Q785:AA785)&gt;0,1,""))</f>
        <v/>
      </c>
      <c r="L785" s="20" t="str">
        <f aca="false">IF(N785="","",IF(_xlfn.IFNA(VLOOKUP(CONCATENATE(N785," ",1),Lotti!AS$7:AT$601,2,0),1)=1,"",1))</f>
        <v/>
      </c>
      <c r="N785" s="36" t="str">
        <f aca="false">TRIM(B785)</f>
        <v/>
      </c>
      <c r="O785" s="36"/>
      <c r="P785" s="36" t="str">
        <f aca="false">IF(K785="","",1)</f>
        <v/>
      </c>
      <c r="Q785" s="36" t="str">
        <f aca="false">IF(N785="","",_xlfn.IFNA(VLOOKUP(N785,Lotti!C$7:D$1000,2,0),1))</f>
        <v/>
      </c>
      <c r="S785" s="36" t="str">
        <f aca="false">IF(N785="","",IF(OR(AND(E785="",LEN(TRIM(D785))&lt;&gt;11,LEN(TRIM(D785))&lt;&gt;16),AND(D785="",E785=""),AND(D785&lt;&gt;"",E785&lt;&gt;"")),1,""))</f>
        <v/>
      </c>
      <c r="U785" s="36" t="str">
        <f aca="false">IF(N785="","",IF(C785="",1,""))</f>
        <v/>
      </c>
      <c r="V785" s="36" t="str">
        <f aca="false">IF(N785="","",_xlfn.IFNA(VLOOKUP(F785,TabelleFisse!$B$33:$C$34,2,0),1))</f>
        <v/>
      </c>
      <c r="W785" s="36" t="str">
        <f aca="false">IF(N785="","",_xlfn.IFNA(IF(VLOOKUP(CONCATENATE(N785," SI"),AC$10:AC$1203,1,0)=CONCATENATE(N785," SI"),"",1),1))</f>
        <v/>
      </c>
      <c r="Y785" s="36" t="str">
        <f aca="false">IF(OR(N785="",G785=""),"",_xlfn.IFNA(VLOOKUP(H785,TabelleFisse!$B$25:$C$29,2,0),1))</f>
        <v/>
      </c>
      <c r="Z785" s="36" t="str">
        <f aca="false">IF(AND(G785="",H785&lt;&gt;""),1,"")</f>
        <v/>
      </c>
      <c r="AA785" s="36" t="str">
        <f aca="false">IF(N785="","",IF(COUNTIF(AD$10:AD$1203,AD785)=1,1,""))</f>
        <v/>
      </c>
      <c r="AC785" s="37" t="str">
        <f aca="false">IF(N785="","",CONCATENATE(N785," ",F785))</f>
        <v/>
      </c>
      <c r="AD785" s="37" t="str">
        <f aca="false">IF(OR(N785="",CONCATENATE(G785,H785)=""),"",CONCATENATE(N785," ",G785))</f>
        <v/>
      </c>
      <c r="AE785" s="37" t="str">
        <f aca="false">IF(K785=1,CONCATENATE(N785," ",1),"")</f>
        <v/>
      </c>
    </row>
    <row r="786" customFormat="false" ht="32.25" hidden="false" customHeight="true" outlineLevel="0" collapsed="false">
      <c r="A786" s="21" t="str">
        <f aca="false">IF(J786="","",J786)</f>
        <v/>
      </c>
      <c r="B786" s="69"/>
      <c r="C786" s="44"/>
      <c r="D786" s="42"/>
      <c r="E786" s="42"/>
      <c r="F786" s="68"/>
      <c r="G786" s="42"/>
      <c r="H786" s="42"/>
      <c r="J786" s="20" t="str">
        <f aca="false">IF(AND(K786="",L786="",N786=""),"",IF(OR(K786=1,L786=1),"ERRORI / ANOMALIE","OK"))</f>
        <v/>
      </c>
      <c r="K786" s="20" t="str">
        <f aca="false">IF(N786="","",IF(SUM(Q786:AA786)&gt;0,1,""))</f>
        <v/>
      </c>
      <c r="L786" s="20" t="str">
        <f aca="false">IF(N786="","",IF(_xlfn.IFNA(VLOOKUP(CONCATENATE(N786," ",1),Lotti!AS$7:AT$601,2,0),1)=1,"",1))</f>
        <v/>
      </c>
      <c r="N786" s="36" t="str">
        <f aca="false">TRIM(B786)</f>
        <v/>
      </c>
      <c r="O786" s="36"/>
      <c r="P786" s="36" t="str">
        <f aca="false">IF(K786="","",1)</f>
        <v/>
      </c>
      <c r="Q786" s="36" t="str">
        <f aca="false">IF(N786="","",_xlfn.IFNA(VLOOKUP(N786,Lotti!C$7:D$1000,2,0),1))</f>
        <v/>
      </c>
      <c r="S786" s="36" t="str">
        <f aca="false">IF(N786="","",IF(OR(AND(E786="",LEN(TRIM(D786))&lt;&gt;11,LEN(TRIM(D786))&lt;&gt;16),AND(D786="",E786=""),AND(D786&lt;&gt;"",E786&lt;&gt;"")),1,""))</f>
        <v/>
      </c>
      <c r="U786" s="36" t="str">
        <f aca="false">IF(N786="","",IF(C786="",1,""))</f>
        <v/>
      </c>
      <c r="V786" s="36" t="str">
        <f aca="false">IF(N786="","",_xlfn.IFNA(VLOOKUP(F786,TabelleFisse!$B$33:$C$34,2,0),1))</f>
        <v/>
      </c>
      <c r="W786" s="36" t="str">
        <f aca="false">IF(N786="","",_xlfn.IFNA(IF(VLOOKUP(CONCATENATE(N786," SI"),AC$10:AC$1203,1,0)=CONCATENATE(N786," SI"),"",1),1))</f>
        <v/>
      </c>
      <c r="Y786" s="36" t="str">
        <f aca="false">IF(OR(N786="",G786=""),"",_xlfn.IFNA(VLOOKUP(H786,TabelleFisse!$B$25:$C$29,2,0),1))</f>
        <v/>
      </c>
      <c r="Z786" s="36" t="str">
        <f aca="false">IF(AND(G786="",H786&lt;&gt;""),1,"")</f>
        <v/>
      </c>
      <c r="AA786" s="36" t="str">
        <f aca="false">IF(N786="","",IF(COUNTIF(AD$10:AD$1203,AD786)=1,1,""))</f>
        <v/>
      </c>
      <c r="AC786" s="37" t="str">
        <f aca="false">IF(N786="","",CONCATENATE(N786," ",F786))</f>
        <v/>
      </c>
      <c r="AD786" s="37" t="str">
        <f aca="false">IF(OR(N786="",CONCATENATE(G786,H786)=""),"",CONCATENATE(N786," ",G786))</f>
        <v/>
      </c>
      <c r="AE786" s="37" t="str">
        <f aca="false">IF(K786=1,CONCATENATE(N786," ",1),"")</f>
        <v/>
      </c>
    </row>
    <row r="787" customFormat="false" ht="32.25" hidden="false" customHeight="true" outlineLevel="0" collapsed="false">
      <c r="A787" s="21" t="str">
        <f aca="false">IF(J787="","",J787)</f>
        <v/>
      </c>
      <c r="B787" s="69"/>
      <c r="C787" s="44"/>
      <c r="D787" s="42"/>
      <c r="E787" s="42"/>
      <c r="F787" s="68"/>
      <c r="G787" s="42"/>
      <c r="H787" s="42"/>
      <c r="J787" s="20" t="str">
        <f aca="false">IF(AND(K787="",L787="",N787=""),"",IF(OR(K787=1,L787=1),"ERRORI / ANOMALIE","OK"))</f>
        <v/>
      </c>
      <c r="K787" s="20" t="str">
        <f aca="false">IF(N787="","",IF(SUM(Q787:AA787)&gt;0,1,""))</f>
        <v/>
      </c>
      <c r="L787" s="20" t="str">
        <f aca="false">IF(N787="","",IF(_xlfn.IFNA(VLOOKUP(CONCATENATE(N787," ",1),Lotti!AS$7:AT$601,2,0),1)=1,"",1))</f>
        <v/>
      </c>
      <c r="N787" s="36" t="str">
        <f aca="false">TRIM(B787)</f>
        <v/>
      </c>
      <c r="O787" s="36"/>
      <c r="P787" s="36" t="str">
        <f aca="false">IF(K787="","",1)</f>
        <v/>
      </c>
      <c r="Q787" s="36" t="str">
        <f aca="false">IF(N787="","",_xlfn.IFNA(VLOOKUP(N787,Lotti!C$7:D$1000,2,0),1))</f>
        <v/>
      </c>
      <c r="S787" s="36" t="str">
        <f aca="false">IF(N787="","",IF(OR(AND(E787="",LEN(TRIM(D787))&lt;&gt;11,LEN(TRIM(D787))&lt;&gt;16),AND(D787="",E787=""),AND(D787&lt;&gt;"",E787&lt;&gt;"")),1,""))</f>
        <v/>
      </c>
      <c r="U787" s="36" t="str">
        <f aca="false">IF(N787="","",IF(C787="",1,""))</f>
        <v/>
      </c>
      <c r="V787" s="36" t="str">
        <f aca="false">IF(N787="","",_xlfn.IFNA(VLOOKUP(F787,TabelleFisse!$B$33:$C$34,2,0),1))</f>
        <v/>
      </c>
      <c r="W787" s="36" t="str">
        <f aca="false">IF(N787="","",_xlfn.IFNA(IF(VLOOKUP(CONCATENATE(N787," SI"),AC$10:AC$1203,1,0)=CONCATENATE(N787," SI"),"",1),1))</f>
        <v/>
      </c>
      <c r="Y787" s="36" t="str">
        <f aca="false">IF(OR(N787="",G787=""),"",_xlfn.IFNA(VLOOKUP(H787,TabelleFisse!$B$25:$C$29,2,0),1))</f>
        <v/>
      </c>
      <c r="Z787" s="36" t="str">
        <f aca="false">IF(AND(G787="",H787&lt;&gt;""),1,"")</f>
        <v/>
      </c>
      <c r="AA787" s="36" t="str">
        <f aca="false">IF(N787="","",IF(COUNTIF(AD$10:AD$1203,AD787)=1,1,""))</f>
        <v/>
      </c>
      <c r="AC787" s="37" t="str">
        <f aca="false">IF(N787="","",CONCATENATE(N787," ",F787))</f>
        <v/>
      </c>
      <c r="AD787" s="37" t="str">
        <f aca="false">IF(OR(N787="",CONCATENATE(G787,H787)=""),"",CONCATENATE(N787," ",G787))</f>
        <v/>
      </c>
      <c r="AE787" s="37" t="str">
        <f aca="false">IF(K787=1,CONCATENATE(N787," ",1),"")</f>
        <v/>
      </c>
    </row>
    <row r="788" customFormat="false" ht="32.25" hidden="false" customHeight="true" outlineLevel="0" collapsed="false">
      <c r="A788" s="21" t="str">
        <f aca="false">IF(J788="","",J788)</f>
        <v/>
      </c>
      <c r="B788" s="69"/>
      <c r="C788" s="44"/>
      <c r="D788" s="42"/>
      <c r="E788" s="42"/>
      <c r="F788" s="68"/>
      <c r="G788" s="42"/>
      <c r="H788" s="42"/>
      <c r="J788" s="20" t="str">
        <f aca="false">IF(AND(K788="",L788="",N788=""),"",IF(OR(K788=1,L788=1),"ERRORI / ANOMALIE","OK"))</f>
        <v/>
      </c>
      <c r="K788" s="20" t="str">
        <f aca="false">IF(N788="","",IF(SUM(Q788:AA788)&gt;0,1,""))</f>
        <v/>
      </c>
      <c r="L788" s="20" t="str">
        <f aca="false">IF(N788="","",IF(_xlfn.IFNA(VLOOKUP(CONCATENATE(N788," ",1),Lotti!AS$7:AT$601,2,0),1)=1,"",1))</f>
        <v/>
      </c>
      <c r="N788" s="36" t="str">
        <f aca="false">TRIM(B788)</f>
        <v/>
      </c>
      <c r="O788" s="36"/>
      <c r="P788" s="36" t="str">
        <f aca="false">IF(K788="","",1)</f>
        <v/>
      </c>
      <c r="Q788" s="36" t="str">
        <f aca="false">IF(N788="","",_xlfn.IFNA(VLOOKUP(N788,Lotti!C$7:D$1000,2,0),1))</f>
        <v/>
      </c>
      <c r="S788" s="36" t="str">
        <f aca="false">IF(N788="","",IF(OR(AND(E788="",LEN(TRIM(D788))&lt;&gt;11,LEN(TRIM(D788))&lt;&gt;16),AND(D788="",E788=""),AND(D788&lt;&gt;"",E788&lt;&gt;"")),1,""))</f>
        <v/>
      </c>
      <c r="U788" s="36" t="str">
        <f aca="false">IF(N788="","",IF(C788="",1,""))</f>
        <v/>
      </c>
      <c r="V788" s="36" t="str">
        <f aca="false">IF(N788="","",_xlfn.IFNA(VLOOKUP(F788,TabelleFisse!$B$33:$C$34,2,0),1))</f>
        <v/>
      </c>
      <c r="W788" s="36" t="str">
        <f aca="false">IF(N788="","",_xlfn.IFNA(IF(VLOOKUP(CONCATENATE(N788," SI"),AC$10:AC$1203,1,0)=CONCATENATE(N788," SI"),"",1),1))</f>
        <v/>
      </c>
      <c r="Y788" s="36" t="str">
        <f aca="false">IF(OR(N788="",G788=""),"",_xlfn.IFNA(VLOOKUP(H788,TabelleFisse!$B$25:$C$29,2,0),1))</f>
        <v/>
      </c>
      <c r="Z788" s="36" t="str">
        <f aca="false">IF(AND(G788="",H788&lt;&gt;""),1,"")</f>
        <v/>
      </c>
      <c r="AA788" s="36" t="str">
        <f aca="false">IF(N788="","",IF(COUNTIF(AD$10:AD$1203,AD788)=1,1,""))</f>
        <v/>
      </c>
      <c r="AC788" s="37" t="str">
        <f aca="false">IF(N788="","",CONCATENATE(N788," ",F788))</f>
        <v/>
      </c>
      <c r="AD788" s="37" t="str">
        <f aca="false">IF(OR(N788="",CONCATENATE(G788,H788)=""),"",CONCATENATE(N788," ",G788))</f>
        <v/>
      </c>
      <c r="AE788" s="37" t="str">
        <f aca="false">IF(K788=1,CONCATENATE(N788," ",1),"")</f>
        <v/>
      </c>
    </row>
    <row r="789" customFormat="false" ht="32.25" hidden="false" customHeight="true" outlineLevel="0" collapsed="false">
      <c r="A789" s="21" t="str">
        <f aca="false">IF(J789="","",J789)</f>
        <v/>
      </c>
      <c r="B789" s="69"/>
      <c r="C789" s="44"/>
      <c r="D789" s="42"/>
      <c r="E789" s="42"/>
      <c r="F789" s="68"/>
      <c r="G789" s="42"/>
      <c r="H789" s="42"/>
      <c r="J789" s="20" t="str">
        <f aca="false">IF(AND(K789="",L789="",N789=""),"",IF(OR(K789=1,L789=1),"ERRORI / ANOMALIE","OK"))</f>
        <v/>
      </c>
      <c r="K789" s="20" t="str">
        <f aca="false">IF(N789="","",IF(SUM(Q789:AA789)&gt;0,1,""))</f>
        <v/>
      </c>
      <c r="L789" s="20" t="str">
        <f aca="false">IF(N789="","",IF(_xlfn.IFNA(VLOOKUP(CONCATENATE(N789," ",1),Lotti!AS$7:AT$601,2,0),1)=1,"",1))</f>
        <v/>
      </c>
      <c r="N789" s="36" t="str">
        <f aca="false">TRIM(B789)</f>
        <v/>
      </c>
      <c r="O789" s="36"/>
      <c r="P789" s="36" t="str">
        <f aca="false">IF(K789="","",1)</f>
        <v/>
      </c>
      <c r="Q789" s="36" t="str">
        <f aca="false">IF(N789="","",_xlfn.IFNA(VLOOKUP(N789,Lotti!C$7:D$1000,2,0),1))</f>
        <v/>
      </c>
      <c r="S789" s="36" t="str">
        <f aca="false">IF(N789="","",IF(OR(AND(E789="",LEN(TRIM(D789))&lt;&gt;11,LEN(TRIM(D789))&lt;&gt;16),AND(D789="",E789=""),AND(D789&lt;&gt;"",E789&lt;&gt;"")),1,""))</f>
        <v/>
      </c>
      <c r="U789" s="36" t="str">
        <f aca="false">IF(N789="","",IF(C789="",1,""))</f>
        <v/>
      </c>
      <c r="V789" s="36" t="str">
        <f aca="false">IF(N789="","",_xlfn.IFNA(VLOOKUP(F789,TabelleFisse!$B$33:$C$34,2,0),1))</f>
        <v/>
      </c>
      <c r="W789" s="36" t="str">
        <f aca="false">IF(N789="","",_xlfn.IFNA(IF(VLOOKUP(CONCATENATE(N789," SI"),AC$10:AC$1203,1,0)=CONCATENATE(N789," SI"),"",1),1))</f>
        <v/>
      </c>
      <c r="Y789" s="36" t="str">
        <f aca="false">IF(OR(N789="",G789=""),"",_xlfn.IFNA(VLOOKUP(H789,TabelleFisse!$B$25:$C$29,2,0),1))</f>
        <v/>
      </c>
      <c r="Z789" s="36" t="str">
        <f aca="false">IF(AND(G789="",H789&lt;&gt;""),1,"")</f>
        <v/>
      </c>
      <c r="AA789" s="36" t="str">
        <f aca="false">IF(N789="","",IF(COUNTIF(AD$10:AD$1203,AD789)=1,1,""))</f>
        <v/>
      </c>
      <c r="AC789" s="37" t="str">
        <f aca="false">IF(N789="","",CONCATENATE(N789," ",F789))</f>
        <v/>
      </c>
      <c r="AD789" s="37" t="str">
        <f aca="false">IF(OR(N789="",CONCATENATE(G789,H789)=""),"",CONCATENATE(N789," ",G789))</f>
        <v/>
      </c>
      <c r="AE789" s="37" t="str">
        <f aca="false">IF(K789=1,CONCATENATE(N789," ",1),"")</f>
        <v/>
      </c>
    </row>
    <row r="790" customFormat="false" ht="32.25" hidden="false" customHeight="true" outlineLevel="0" collapsed="false">
      <c r="A790" s="21" t="str">
        <f aca="false">IF(J790="","",J790)</f>
        <v/>
      </c>
      <c r="B790" s="69"/>
      <c r="C790" s="44"/>
      <c r="D790" s="42"/>
      <c r="E790" s="42"/>
      <c r="F790" s="68"/>
      <c r="G790" s="42"/>
      <c r="H790" s="42"/>
      <c r="J790" s="20" t="str">
        <f aca="false">IF(AND(K790="",L790="",N790=""),"",IF(OR(K790=1,L790=1),"ERRORI / ANOMALIE","OK"))</f>
        <v/>
      </c>
      <c r="K790" s="20" t="str">
        <f aca="false">IF(N790="","",IF(SUM(Q790:AA790)&gt;0,1,""))</f>
        <v/>
      </c>
      <c r="L790" s="20" t="str">
        <f aca="false">IF(N790="","",IF(_xlfn.IFNA(VLOOKUP(CONCATENATE(N790," ",1),Lotti!AS$7:AT$601,2,0),1)=1,"",1))</f>
        <v/>
      </c>
      <c r="N790" s="36" t="str">
        <f aca="false">TRIM(B790)</f>
        <v/>
      </c>
      <c r="O790" s="36"/>
      <c r="P790" s="36" t="str">
        <f aca="false">IF(K790="","",1)</f>
        <v/>
      </c>
      <c r="Q790" s="36" t="str">
        <f aca="false">IF(N790="","",_xlfn.IFNA(VLOOKUP(N790,Lotti!C$7:D$1000,2,0),1))</f>
        <v/>
      </c>
      <c r="S790" s="36" t="str">
        <f aca="false">IF(N790="","",IF(OR(AND(E790="",LEN(TRIM(D790))&lt;&gt;11,LEN(TRIM(D790))&lt;&gt;16),AND(D790="",E790=""),AND(D790&lt;&gt;"",E790&lt;&gt;"")),1,""))</f>
        <v/>
      </c>
      <c r="U790" s="36" t="str">
        <f aca="false">IF(N790="","",IF(C790="",1,""))</f>
        <v/>
      </c>
      <c r="V790" s="36" t="str">
        <f aca="false">IF(N790="","",_xlfn.IFNA(VLOOKUP(F790,TabelleFisse!$B$33:$C$34,2,0),1))</f>
        <v/>
      </c>
      <c r="W790" s="36" t="str">
        <f aca="false">IF(N790="","",_xlfn.IFNA(IF(VLOOKUP(CONCATENATE(N790," SI"),AC$10:AC$1203,1,0)=CONCATENATE(N790," SI"),"",1),1))</f>
        <v/>
      </c>
      <c r="Y790" s="36" t="str">
        <f aca="false">IF(OR(N790="",G790=""),"",_xlfn.IFNA(VLOOKUP(H790,TabelleFisse!$B$25:$C$29,2,0),1))</f>
        <v/>
      </c>
      <c r="Z790" s="36" t="str">
        <f aca="false">IF(AND(G790="",H790&lt;&gt;""),1,"")</f>
        <v/>
      </c>
      <c r="AA790" s="36" t="str">
        <f aca="false">IF(N790="","",IF(COUNTIF(AD$10:AD$1203,AD790)=1,1,""))</f>
        <v/>
      </c>
      <c r="AC790" s="37" t="str">
        <f aca="false">IF(N790="","",CONCATENATE(N790," ",F790))</f>
        <v/>
      </c>
      <c r="AD790" s="37" t="str">
        <f aca="false">IF(OR(N790="",CONCATENATE(G790,H790)=""),"",CONCATENATE(N790," ",G790))</f>
        <v/>
      </c>
      <c r="AE790" s="37" t="str">
        <f aca="false">IF(K790=1,CONCATENATE(N790," ",1),"")</f>
        <v/>
      </c>
    </row>
    <row r="791" customFormat="false" ht="32.25" hidden="false" customHeight="true" outlineLevel="0" collapsed="false">
      <c r="A791" s="21" t="str">
        <f aca="false">IF(J791="","",J791)</f>
        <v/>
      </c>
      <c r="B791" s="69"/>
      <c r="C791" s="44"/>
      <c r="D791" s="42"/>
      <c r="E791" s="42"/>
      <c r="F791" s="68"/>
      <c r="G791" s="42"/>
      <c r="H791" s="42"/>
      <c r="J791" s="20" t="str">
        <f aca="false">IF(AND(K791="",L791="",N791=""),"",IF(OR(K791=1,L791=1),"ERRORI / ANOMALIE","OK"))</f>
        <v/>
      </c>
      <c r="K791" s="20" t="str">
        <f aca="false">IF(N791="","",IF(SUM(Q791:AA791)&gt;0,1,""))</f>
        <v/>
      </c>
      <c r="L791" s="20" t="str">
        <f aca="false">IF(N791="","",IF(_xlfn.IFNA(VLOOKUP(CONCATENATE(N791," ",1),Lotti!AS$7:AT$601,2,0),1)=1,"",1))</f>
        <v/>
      </c>
      <c r="N791" s="36" t="str">
        <f aca="false">TRIM(B791)</f>
        <v/>
      </c>
      <c r="O791" s="36"/>
      <c r="P791" s="36" t="str">
        <f aca="false">IF(K791="","",1)</f>
        <v/>
      </c>
      <c r="Q791" s="36" t="str">
        <f aca="false">IF(N791="","",_xlfn.IFNA(VLOOKUP(N791,Lotti!C$7:D$1000,2,0),1))</f>
        <v/>
      </c>
      <c r="S791" s="36" t="str">
        <f aca="false">IF(N791="","",IF(OR(AND(E791="",LEN(TRIM(D791))&lt;&gt;11,LEN(TRIM(D791))&lt;&gt;16),AND(D791="",E791=""),AND(D791&lt;&gt;"",E791&lt;&gt;"")),1,""))</f>
        <v/>
      </c>
      <c r="U791" s="36" t="str">
        <f aca="false">IF(N791="","",IF(C791="",1,""))</f>
        <v/>
      </c>
      <c r="V791" s="36" t="str">
        <f aca="false">IF(N791="","",_xlfn.IFNA(VLOOKUP(F791,TabelleFisse!$B$33:$C$34,2,0),1))</f>
        <v/>
      </c>
      <c r="W791" s="36" t="str">
        <f aca="false">IF(N791="","",_xlfn.IFNA(IF(VLOOKUP(CONCATENATE(N791," SI"),AC$10:AC$1203,1,0)=CONCATENATE(N791," SI"),"",1),1))</f>
        <v/>
      </c>
      <c r="Y791" s="36" t="str">
        <f aca="false">IF(OR(N791="",G791=""),"",_xlfn.IFNA(VLOOKUP(H791,TabelleFisse!$B$25:$C$29,2,0),1))</f>
        <v/>
      </c>
      <c r="Z791" s="36" t="str">
        <f aca="false">IF(AND(G791="",H791&lt;&gt;""),1,"")</f>
        <v/>
      </c>
      <c r="AA791" s="36" t="str">
        <f aca="false">IF(N791="","",IF(COUNTIF(AD$10:AD$1203,AD791)=1,1,""))</f>
        <v/>
      </c>
      <c r="AC791" s="37" t="str">
        <f aca="false">IF(N791="","",CONCATENATE(N791," ",F791))</f>
        <v/>
      </c>
      <c r="AD791" s="37" t="str">
        <f aca="false">IF(OR(N791="",CONCATENATE(G791,H791)=""),"",CONCATENATE(N791," ",G791))</f>
        <v/>
      </c>
      <c r="AE791" s="37" t="str">
        <f aca="false">IF(K791=1,CONCATENATE(N791," ",1),"")</f>
        <v/>
      </c>
    </row>
    <row r="792" customFormat="false" ht="32.25" hidden="false" customHeight="true" outlineLevel="0" collapsed="false">
      <c r="A792" s="21" t="str">
        <f aca="false">IF(J792="","",J792)</f>
        <v/>
      </c>
      <c r="B792" s="69"/>
      <c r="C792" s="44"/>
      <c r="D792" s="42"/>
      <c r="E792" s="42"/>
      <c r="F792" s="68"/>
      <c r="G792" s="42"/>
      <c r="H792" s="42"/>
      <c r="J792" s="20" t="str">
        <f aca="false">IF(AND(K792="",L792="",N792=""),"",IF(OR(K792=1,L792=1),"ERRORI / ANOMALIE","OK"))</f>
        <v/>
      </c>
      <c r="K792" s="20" t="str">
        <f aca="false">IF(N792="","",IF(SUM(Q792:AA792)&gt;0,1,""))</f>
        <v/>
      </c>
      <c r="L792" s="20" t="str">
        <f aca="false">IF(N792="","",IF(_xlfn.IFNA(VLOOKUP(CONCATENATE(N792," ",1),Lotti!AS$7:AT$601,2,0),1)=1,"",1))</f>
        <v/>
      </c>
      <c r="N792" s="36" t="str">
        <f aca="false">TRIM(B792)</f>
        <v/>
      </c>
      <c r="O792" s="36"/>
      <c r="P792" s="36" t="str">
        <f aca="false">IF(K792="","",1)</f>
        <v/>
      </c>
      <c r="Q792" s="36" t="str">
        <f aca="false">IF(N792="","",_xlfn.IFNA(VLOOKUP(N792,Lotti!C$7:D$1000,2,0),1))</f>
        <v/>
      </c>
      <c r="S792" s="36" t="str">
        <f aca="false">IF(N792="","",IF(OR(AND(E792="",LEN(TRIM(D792))&lt;&gt;11,LEN(TRIM(D792))&lt;&gt;16),AND(D792="",E792=""),AND(D792&lt;&gt;"",E792&lt;&gt;"")),1,""))</f>
        <v/>
      </c>
      <c r="U792" s="36" t="str">
        <f aca="false">IF(N792="","",IF(C792="",1,""))</f>
        <v/>
      </c>
      <c r="V792" s="36" t="str">
        <f aca="false">IF(N792="","",_xlfn.IFNA(VLOOKUP(F792,TabelleFisse!$B$33:$C$34,2,0),1))</f>
        <v/>
      </c>
      <c r="W792" s="36" t="str">
        <f aca="false">IF(N792="","",_xlfn.IFNA(IF(VLOOKUP(CONCATENATE(N792," SI"),AC$10:AC$1203,1,0)=CONCATENATE(N792," SI"),"",1),1))</f>
        <v/>
      </c>
      <c r="Y792" s="36" t="str">
        <f aca="false">IF(OR(N792="",G792=""),"",_xlfn.IFNA(VLOOKUP(H792,TabelleFisse!$B$25:$C$29,2,0),1))</f>
        <v/>
      </c>
      <c r="Z792" s="36" t="str">
        <f aca="false">IF(AND(G792="",H792&lt;&gt;""),1,"")</f>
        <v/>
      </c>
      <c r="AA792" s="36" t="str">
        <f aca="false">IF(N792="","",IF(COUNTIF(AD$10:AD$1203,AD792)=1,1,""))</f>
        <v/>
      </c>
      <c r="AC792" s="37" t="str">
        <f aca="false">IF(N792="","",CONCATENATE(N792," ",F792))</f>
        <v/>
      </c>
      <c r="AD792" s="37" t="str">
        <f aca="false">IF(OR(N792="",CONCATENATE(G792,H792)=""),"",CONCATENATE(N792," ",G792))</f>
        <v/>
      </c>
      <c r="AE792" s="37" t="str">
        <f aca="false">IF(K792=1,CONCATENATE(N792," ",1),"")</f>
        <v/>
      </c>
    </row>
    <row r="793" customFormat="false" ht="32.25" hidden="false" customHeight="true" outlineLevel="0" collapsed="false">
      <c r="A793" s="21" t="str">
        <f aca="false">IF(J793="","",J793)</f>
        <v/>
      </c>
      <c r="B793" s="69"/>
      <c r="C793" s="44"/>
      <c r="D793" s="42"/>
      <c r="E793" s="42"/>
      <c r="F793" s="68"/>
      <c r="G793" s="42"/>
      <c r="H793" s="42"/>
      <c r="J793" s="20" t="str">
        <f aca="false">IF(AND(K793="",L793="",N793=""),"",IF(OR(K793=1,L793=1),"ERRORI / ANOMALIE","OK"))</f>
        <v/>
      </c>
      <c r="K793" s="20" t="str">
        <f aca="false">IF(N793="","",IF(SUM(Q793:AA793)&gt;0,1,""))</f>
        <v/>
      </c>
      <c r="L793" s="20" t="str">
        <f aca="false">IF(N793="","",IF(_xlfn.IFNA(VLOOKUP(CONCATENATE(N793," ",1),Lotti!AS$7:AT$601,2,0),1)=1,"",1))</f>
        <v/>
      </c>
      <c r="N793" s="36" t="str">
        <f aca="false">TRIM(B793)</f>
        <v/>
      </c>
      <c r="O793" s="36"/>
      <c r="P793" s="36" t="str">
        <f aca="false">IF(K793="","",1)</f>
        <v/>
      </c>
      <c r="Q793" s="36" t="str">
        <f aca="false">IF(N793="","",_xlfn.IFNA(VLOOKUP(N793,Lotti!C$7:D$1000,2,0),1))</f>
        <v/>
      </c>
      <c r="S793" s="36" t="str">
        <f aca="false">IF(N793="","",IF(OR(AND(E793="",LEN(TRIM(D793))&lt;&gt;11,LEN(TRIM(D793))&lt;&gt;16),AND(D793="",E793=""),AND(D793&lt;&gt;"",E793&lt;&gt;"")),1,""))</f>
        <v/>
      </c>
      <c r="U793" s="36" t="str">
        <f aca="false">IF(N793="","",IF(C793="",1,""))</f>
        <v/>
      </c>
      <c r="V793" s="36" t="str">
        <f aca="false">IF(N793="","",_xlfn.IFNA(VLOOKUP(F793,TabelleFisse!$B$33:$C$34,2,0),1))</f>
        <v/>
      </c>
      <c r="W793" s="36" t="str">
        <f aca="false">IF(N793="","",_xlfn.IFNA(IF(VLOOKUP(CONCATENATE(N793," SI"),AC$10:AC$1203,1,0)=CONCATENATE(N793," SI"),"",1),1))</f>
        <v/>
      </c>
      <c r="Y793" s="36" t="str">
        <f aca="false">IF(OR(N793="",G793=""),"",_xlfn.IFNA(VLOOKUP(H793,TabelleFisse!$B$25:$C$29,2,0),1))</f>
        <v/>
      </c>
      <c r="Z793" s="36" t="str">
        <f aca="false">IF(AND(G793="",H793&lt;&gt;""),1,"")</f>
        <v/>
      </c>
      <c r="AA793" s="36" t="str">
        <f aca="false">IF(N793="","",IF(COUNTIF(AD$10:AD$1203,AD793)=1,1,""))</f>
        <v/>
      </c>
      <c r="AC793" s="37" t="str">
        <f aca="false">IF(N793="","",CONCATENATE(N793," ",F793))</f>
        <v/>
      </c>
      <c r="AD793" s="37" t="str">
        <f aca="false">IF(OR(N793="",CONCATENATE(G793,H793)=""),"",CONCATENATE(N793," ",G793))</f>
        <v/>
      </c>
      <c r="AE793" s="37" t="str">
        <f aca="false">IF(K793=1,CONCATENATE(N793," ",1),"")</f>
        <v/>
      </c>
    </row>
    <row r="794" customFormat="false" ht="32.25" hidden="false" customHeight="true" outlineLevel="0" collapsed="false">
      <c r="A794" s="21" t="str">
        <f aca="false">IF(J794="","",J794)</f>
        <v/>
      </c>
      <c r="B794" s="69"/>
      <c r="C794" s="44"/>
      <c r="D794" s="42"/>
      <c r="E794" s="42"/>
      <c r="F794" s="68"/>
      <c r="G794" s="42"/>
      <c r="H794" s="42"/>
      <c r="J794" s="20" t="str">
        <f aca="false">IF(AND(K794="",L794="",N794=""),"",IF(OR(K794=1,L794=1),"ERRORI / ANOMALIE","OK"))</f>
        <v/>
      </c>
      <c r="K794" s="20" t="str">
        <f aca="false">IF(N794="","",IF(SUM(Q794:AA794)&gt;0,1,""))</f>
        <v/>
      </c>
      <c r="L794" s="20" t="str">
        <f aca="false">IF(N794="","",IF(_xlfn.IFNA(VLOOKUP(CONCATENATE(N794," ",1),Lotti!AS$7:AT$601,2,0),1)=1,"",1))</f>
        <v/>
      </c>
      <c r="N794" s="36" t="str">
        <f aca="false">TRIM(B794)</f>
        <v/>
      </c>
      <c r="O794" s="36"/>
      <c r="P794" s="36" t="str">
        <f aca="false">IF(K794="","",1)</f>
        <v/>
      </c>
      <c r="Q794" s="36" t="str">
        <f aca="false">IF(N794="","",_xlfn.IFNA(VLOOKUP(N794,Lotti!C$7:D$1000,2,0),1))</f>
        <v/>
      </c>
      <c r="S794" s="36" t="str">
        <f aca="false">IF(N794="","",IF(OR(AND(E794="",LEN(TRIM(D794))&lt;&gt;11,LEN(TRIM(D794))&lt;&gt;16),AND(D794="",E794=""),AND(D794&lt;&gt;"",E794&lt;&gt;"")),1,""))</f>
        <v/>
      </c>
      <c r="U794" s="36" t="str">
        <f aca="false">IF(N794="","",IF(C794="",1,""))</f>
        <v/>
      </c>
      <c r="V794" s="36" t="str">
        <f aca="false">IF(N794="","",_xlfn.IFNA(VLOOKUP(F794,TabelleFisse!$B$33:$C$34,2,0),1))</f>
        <v/>
      </c>
      <c r="W794" s="36" t="str">
        <f aca="false">IF(N794="","",_xlfn.IFNA(IF(VLOOKUP(CONCATENATE(N794," SI"),AC$10:AC$1203,1,0)=CONCATENATE(N794," SI"),"",1),1))</f>
        <v/>
      </c>
      <c r="Y794" s="36" t="str">
        <f aca="false">IF(OR(N794="",G794=""),"",_xlfn.IFNA(VLOOKUP(H794,TabelleFisse!$B$25:$C$29,2,0),1))</f>
        <v/>
      </c>
      <c r="Z794" s="36" t="str">
        <f aca="false">IF(AND(G794="",H794&lt;&gt;""),1,"")</f>
        <v/>
      </c>
      <c r="AA794" s="36" t="str">
        <f aca="false">IF(N794="","",IF(COUNTIF(AD$10:AD$1203,AD794)=1,1,""))</f>
        <v/>
      </c>
      <c r="AC794" s="37" t="str">
        <f aca="false">IF(N794="","",CONCATENATE(N794," ",F794))</f>
        <v/>
      </c>
      <c r="AD794" s="37" t="str">
        <f aca="false">IF(OR(N794="",CONCATENATE(G794,H794)=""),"",CONCATENATE(N794," ",G794))</f>
        <v/>
      </c>
      <c r="AE794" s="37" t="str">
        <f aca="false">IF(K794=1,CONCATENATE(N794," ",1),"")</f>
        <v/>
      </c>
    </row>
    <row r="795" customFormat="false" ht="32.25" hidden="false" customHeight="true" outlineLevel="0" collapsed="false">
      <c r="A795" s="21" t="str">
        <f aca="false">IF(J795="","",J795)</f>
        <v/>
      </c>
      <c r="B795" s="69"/>
      <c r="C795" s="44"/>
      <c r="D795" s="42"/>
      <c r="E795" s="42"/>
      <c r="F795" s="68"/>
      <c r="G795" s="42"/>
      <c r="H795" s="42"/>
      <c r="J795" s="20" t="str">
        <f aca="false">IF(AND(K795="",L795="",N795=""),"",IF(OR(K795=1,L795=1),"ERRORI / ANOMALIE","OK"))</f>
        <v/>
      </c>
      <c r="K795" s="20" t="str">
        <f aca="false">IF(N795="","",IF(SUM(Q795:AA795)&gt;0,1,""))</f>
        <v/>
      </c>
      <c r="L795" s="20" t="str">
        <f aca="false">IF(N795="","",IF(_xlfn.IFNA(VLOOKUP(CONCATENATE(N795," ",1),Lotti!AS$7:AT$601,2,0),1)=1,"",1))</f>
        <v/>
      </c>
      <c r="N795" s="36" t="str">
        <f aca="false">TRIM(B795)</f>
        <v/>
      </c>
      <c r="O795" s="36"/>
      <c r="P795" s="36" t="str">
        <f aca="false">IF(K795="","",1)</f>
        <v/>
      </c>
      <c r="Q795" s="36" t="str">
        <f aca="false">IF(N795="","",_xlfn.IFNA(VLOOKUP(N795,Lotti!C$7:D$1000,2,0),1))</f>
        <v/>
      </c>
      <c r="S795" s="36" t="str">
        <f aca="false">IF(N795="","",IF(OR(AND(E795="",LEN(TRIM(D795))&lt;&gt;11,LEN(TRIM(D795))&lt;&gt;16),AND(D795="",E795=""),AND(D795&lt;&gt;"",E795&lt;&gt;"")),1,""))</f>
        <v/>
      </c>
      <c r="U795" s="36" t="str">
        <f aca="false">IF(N795="","",IF(C795="",1,""))</f>
        <v/>
      </c>
      <c r="V795" s="36" t="str">
        <f aca="false">IF(N795="","",_xlfn.IFNA(VLOOKUP(F795,TabelleFisse!$B$33:$C$34,2,0),1))</f>
        <v/>
      </c>
      <c r="W795" s="36" t="str">
        <f aca="false">IF(N795="","",_xlfn.IFNA(IF(VLOOKUP(CONCATENATE(N795," SI"),AC$10:AC$1203,1,0)=CONCATENATE(N795," SI"),"",1),1))</f>
        <v/>
      </c>
      <c r="Y795" s="36" t="str">
        <f aca="false">IF(OR(N795="",G795=""),"",_xlfn.IFNA(VLOOKUP(H795,TabelleFisse!$B$25:$C$29,2,0),1))</f>
        <v/>
      </c>
      <c r="Z795" s="36" t="str">
        <f aca="false">IF(AND(G795="",H795&lt;&gt;""),1,"")</f>
        <v/>
      </c>
      <c r="AA795" s="36" t="str">
        <f aca="false">IF(N795="","",IF(COUNTIF(AD$10:AD$1203,AD795)=1,1,""))</f>
        <v/>
      </c>
      <c r="AC795" s="37" t="str">
        <f aca="false">IF(N795="","",CONCATENATE(N795," ",F795))</f>
        <v/>
      </c>
      <c r="AD795" s="37" t="str">
        <f aca="false">IF(OR(N795="",CONCATENATE(G795,H795)=""),"",CONCATENATE(N795," ",G795))</f>
        <v/>
      </c>
      <c r="AE795" s="37" t="str">
        <f aca="false">IF(K795=1,CONCATENATE(N795," ",1),"")</f>
        <v/>
      </c>
    </row>
    <row r="796" customFormat="false" ht="32.25" hidden="false" customHeight="true" outlineLevel="0" collapsed="false">
      <c r="A796" s="21" t="str">
        <f aca="false">IF(J796="","",J796)</f>
        <v/>
      </c>
      <c r="B796" s="69"/>
      <c r="C796" s="44"/>
      <c r="D796" s="42"/>
      <c r="E796" s="42"/>
      <c r="F796" s="68"/>
      <c r="G796" s="42"/>
      <c r="H796" s="42"/>
      <c r="J796" s="20" t="str">
        <f aca="false">IF(AND(K796="",L796="",N796=""),"",IF(OR(K796=1,L796=1),"ERRORI / ANOMALIE","OK"))</f>
        <v/>
      </c>
      <c r="K796" s="20" t="str">
        <f aca="false">IF(N796="","",IF(SUM(Q796:AA796)&gt;0,1,""))</f>
        <v/>
      </c>
      <c r="L796" s="20" t="str">
        <f aca="false">IF(N796="","",IF(_xlfn.IFNA(VLOOKUP(CONCATENATE(N796," ",1),Lotti!AS$7:AT$601,2,0),1)=1,"",1))</f>
        <v/>
      </c>
      <c r="N796" s="36" t="str">
        <f aca="false">TRIM(B796)</f>
        <v/>
      </c>
      <c r="O796" s="36"/>
      <c r="P796" s="36" t="str">
        <f aca="false">IF(K796="","",1)</f>
        <v/>
      </c>
      <c r="Q796" s="36" t="str">
        <f aca="false">IF(N796="","",_xlfn.IFNA(VLOOKUP(N796,Lotti!C$7:D$1000,2,0),1))</f>
        <v/>
      </c>
      <c r="S796" s="36" t="str">
        <f aca="false">IF(N796="","",IF(OR(AND(E796="",LEN(TRIM(D796))&lt;&gt;11,LEN(TRIM(D796))&lt;&gt;16),AND(D796="",E796=""),AND(D796&lt;&gt;"",E796&lt;&gt;"")),1,""))</f>
        <v/>
      </c>
      <c r="U796" s="36" t="str">
        <f aca="false">IF(N796="","",IF(C796="",1,""))</f>
        <v/>
      </c>
      <c r="V796" s="36" t="str">
        <f aca="false">IF(N796="","",_xlfn.IFNA(VLOOKUP(F796,TabelleFisse!$B$33:$C$34,2,0),1))</f>
        <v/>
      </c>
      <c r="W796" s="36" t="str">
        <f aca="false">IF(N796="","",_xlfn.IFNA(IF(VLOOKUP(CONCATENATE(N796," SI"),AC$10:AC$1203,1,0)=CONCATENATE(N796," SI"),"",1),1))</f>
        <v/>
      </c>
      <c r="Y796" s="36" t="str">
        <f aca="false">IF(OR(N796="",G796=""),"",_xlfn.IFNA(VLOOKUP(H796,TabelleFisse!$B$25:$C$29,2,0),1))</f>
        <v/>
      </c>
      <c r="Z796" s="36" t="str">
        <f aca="false">IF(AND(G796="",H796&lt;&gt;""),1,"")</f>
        <v/>
      </c>
      <c r="AA796" s="36" t="str">
        <f aca="false">IF(N796="","",IF(COUNTIF(AD$10:AD$1203,AD796)=1,1,""))</f>
        <v/>
      </c>
      <c r="AC796" s="37" t="str">
        <f aca="false">IF(N796="","",CONCATENATE(N796," ",F796))</f>
        <v/>
      </c>
      <c r="AD796" s="37" t="str">
        <f aca="false">IF(OR(N796="",CONCATENATE(G796,H796)=""),"",CONCATENATE(N796," ",G796))</f>
        <v/>
      </c>
      <c r="AE796" s="37" t="str">
        <f aca="false">IF(K796=1,CONCATENATE(N796," ",1),"")</f>
        <v/>
      </c>
    </row>
    <row r="797" customFormat="false" ht="32.25" hidden="false" customHeight="true" outlineLevel="0" collapsed="false">
      <c r="A797" s="21" t="str">
        <f aca="false">IF(J797="","",J797)</f>
        <v/>
      </c>
      <c r="B797" s="69"/>
      <c r="C797" s="44"/>
      <c r="D797" s="42"/>
      <c r="E797" s="42"/>
      <c r="F797" s="68"/>
      <c r="G797" s="42"/>
      <c r="H797" s="42"/>
      <c r="J797" s="20" t="str">
        <f aca="false">IF(AND(K797="",L797="",N797=""),"",IF(OR(K797=1,L797=1),"ERRORI / ANOMALIE","OK"))</f>
        <v/>
      </c>
      <c r="K797" s="20" t="str">
        <f aca="false">IF(N797="","",IF(SUM(Q797:AA797)&gt;0,1,""))</f>
        <v/>
      </c>
      <c r="L797" s="20" t="str">
        <f aca="false">IF(N797="","",IF(_xlfn.IFNA(VLOOKUP(CONCATENATE(N797," ",1),Lotti!AS$7:AT$601,2,0),1)=1,"",1))</f>
        <v/>
      </c>
      <c r="N797" s="36" t="str">
        <f aca="false">TRIM(B797)</f>
        <v/>
      </c>
      <c r="O797" s="36"/>
      <c r="P797" s="36" t="str">
        <f aca="false">IF(K797="","",1)</f>
        <v/>
      </c>
      <c r="Q797" s="36" t="str">
        <f aca="false">IF(N797="","",_xlfn.IFNA(VLOOKUP(N797,Lotti!C$7:D$1000,2,0),1))</f>
        <v/>
      </c>
      <c r="S797" s="36" t="str">
        <f aca="false">IF(N797="","",IF(OR(AND(E797="",LEN(TRIM(D797))&lt;&gt;11,LEN(TRIM(D797))&lt;&gt;16),AND(D797="",E797=""),AND(D797&lt;&gt;"",E797&lt;&gt;"")),1,""))</f>
        <v/>
      </c>
      <c r="U797" s="36" t="str">
        <f aca="false">IF(N797="","",IF(C797="",1,""))</f>
        <v/>
      </c>
      <c r="V797" s="36" t="str">
        <f aca="false">IF(N797="","",_xlfn.IFNA(VLOOKUP(F797,TabelleFisse!$B$33:$C$34,2,0),1))</f>
        <v/>
      </c>
      <c r="W797" s="36" t="str">
        <f aca="false">IF(N797="","",_xlfn.IFNA(IF(VLOOKUP(CONCATENATE(N797," SI"),AC$10:AC$1203,1,0)=CONCATENATE(N797," SI"),"",1),1))</f>
        <v/>
      </c>
      <c r="Y797" s="36" t="str">
        <f aca="false">IF(OR(N797="",G797=""),"",_xlfn.IFNA(VLOOKUP(H797,TabelleFisse!$B$25:$C$29,2,0),1))</f>
        <v/>
      </c>
      <c r="Z797" s="36" t="str">
        <f aca="false">IF(AND(G797="",H797&lt;&gt;""),1,"")</f>
        <v/>
      </c>
      <c r="AA797" s="36" t="str">
        <f aca="false">IF(N797="","",IF(COUNTIF(AD$10:AD$1203,AD797)=1,1,""))</f>
        <v/>
      </c>
      <c r="AC797" s="37" t="str">
        <f aca="false">IF(N797="","",CONCATENATE(N797," ",F797))</f>
        <v/>
      </c>
      <c r="AD797" s="37" t="str">
        <f aca="false">IF(OR(N797="",CONCATENATE(G797,H797)=""),"",CONCATENATE(N797," ",G797))</f>
        <v/>
      </c>
      <c r="AE797" s="37" t="str">
        <f aca="false">IF(K797=1,CONCATENATE(N797," ",1),"")</f>
        <v/>
      </c>
    </row>
    <row r="798" customFormat="false" ht="32.25" hidden="false" customHeight="true" outlineLevel="0" collapsed="false">
      <c r="A798" s="21" t="str">
        <f aca="false">IF(J798="","",J798)</f>
        <v/>
      </c>
      <c r="B798" s="69"/>
      <c r="C798" s="44"/>
      <c r="D798" s="42"/>
      <c r="E798" s="42"/>
      <c r="F798" s="68"/>
      <c r="G798" s="42"/>
      <c r="H798" s="42"/>
      <c r="J798" s="20" t="str">
        <f aca="false">IF(AND(K798="",L798="",N798=""),"",IF(OR(K798=1,L798=1),"ERRORI / ANOMALIE","OK"))</f>
        <v/>
      </c>
      <c r="K798" s="20" t="str">
        <f aca="false">IF(N798="","",IF(SUM(Q798:AA798)&gt;0,1,""))</f>
        <v/>
      </c>
      <c r="L798" s="20" t="str">
        <f aca="false">IF(N798="","",IF(_xlfn.IFNA(VLOOKUP(CONCATENATE(N798," ",1),Lotti!AS$7:AT$601,2,0),1)=1,"",1))</f>
        <v/>
      </c>
      <c r="N798" s="36" t="str">
        <f aca="false">TRIM(B798)</f>
        <v/>
      </c>
      <c r="O798" s="36"/>
      <c r="P798" s="36" t="str">
        <f aca="false">IF(K798="","",1)</f>
        <v/>
      </c>
      <c r="Q798" s="36" t="str">
        <f aca="false">IF(N798="","",_xlfn.IFNA(VLOOKUP(N798,Lotti!C$7:D$1000,2,0),1))</f>
        <v/>
      </c>
      <c r="S798" s="36" t="str">
        <f aca="false">IF(N798="","",IF(OR(AND(E798="",LEN(TRIM(D798))&lt;&gt;11,LEN(TRIM(D798))&lt;&gt;16),AND(D798="",E798=""),AND(D798&lt;&gt;"",E798&lt;&gt;"")),1,""))</f>
        <v/>
      </c>
      <c r="U798" s="36" t="str">
        <f aca="false">IF(N798="","",IF(C798="",1,""))</f>
        <v/>
      </c>
      <c r="V798" s="36" t="str">
        <f aca="false">IF(N798="","",_xlfn.IFNA(VLOOKUP(F798,TabelleFisse!$B$33:$C$34,2,0),1))</f>
        <v/>
      </c>
      <c r="W798" s="36" t="str">
        <f aca="false">IF(N798="","",_xlfn.IFNA(IF(VLOOKUP(CONCATENATE(N798," SI"),AC$10:AC$1203,1,0)=CONCATENATE(N798," SI"),"",1),1))</f>
        <v/>
      </c>
      <c r="Y798" s="36" t="str">
        <f aca="false">IF(OR(N798="",G798=""),"",_xlfn.IFNA(VLOOKUP(H798,TabelleFisse!$B$25:$C$29,2,0),1))</f>
        <v/>
      </c>
      <c r="Z798" s="36" t="str">
        <f aca="false">IF(AND(G798="",H798&lt;&gt;""),1,"")</f>
        <v/>
      </c>
      <c r="AA798" s="36" t="str">
        <f aca="false">IF(N798="","",IF(COUNTIF(AD$10:AD$1203,AD798)=1,1,""))</f>
        <v/>
      </c>
      <c r="AC798" s="37" t="str">
        <f aca="false">IF(N798="","",CONCATENATE(N798," ",F798))</f>
        <v/>
      </c>
      <c r="AD798" s="37" t="str">
        <f aca="false">IF(OR(N798="",CONCATENATE(G798,H798)=""),"",CONCATENATE(N798," ",G798))</f>
        <v/>
      </c>
      <c r="AE798" s="37" t="str">
        <f aca="false">IF(K798=1,CONCATENATE(N798," ",1),"")</f>
        <v/>
      </c>
    </row>
    <row r="799" customFormat="false" ht="32.25" hidden="false" customHeight="true" outlineLevel="0" collapsed="false">
      <c r="A799" s="21" t="str">
        <f aca="false">IF(J799="","",J799)</f>
        <v/>
      </c>
      <c r="B799" s="69"/>
      <c r="C799" s="44"/>
      <c r="D799" s="42"/>
      <c r="E799" s="42"/>
      <c r="F799" s="68"/>
      <c r="G799" s="42"/>
      <c r="H799" s="42"/>
      <c r="J799" s="20" t="str">
        <f aca="false">IF(AND(K799="",L799="",N799=""),"",IF(OR(K799=1,L799=1),"ERRORI / ANOMALIE","OK"))</f>
        <v/>
      </c>
      <c r="K799" s="20" t="str">
        <f aca="false">IF(N799="","",IF(SUM(Q799:AA799)&gt;0,1,""))</f>
        <v/>
      </c>
      <c r="L799" s="20" t="str">
        <f aca="false">IF(N799="","",IF(_xlfn.IFNA(VLOOKUP(CONCATENATE(N799," ",1),Lotti!AS$7:AT$601,2,0),1)=1,"",1))</f>
        <v/>
      </c>
      <c r="N799" s="36" t="str">
        <f aca="false">TRIM(B799)</f>
        <v/>
      </c>
      <c r="O799" s="36"/>
      <c r="P799" s="36" t="str">
        <f aca="false">IF(K799="","",1)</f>
        <v/>
      </c>
      <c r="Q799" s="36" t="str">
        <f aca="false">IF(N799="","",_xlfn.IFNA(VLOOKUP(N799,Lotti!C$7:D$1000,2,0),1))</f>
        <v/>
      </c>
      <c r="S799" s="36" t="str">
        <f aca="false">IF(N799="","",IF(OR(AND(E799="",LEN(TRIM(D799))&lt;&gt;11,LEN(TRIM(D799))&lt;&gt;16),AND(D799="",E799=""),AND(D799&lt;&gt;"",E799&lt;&gt;"")),1,""))</f>
        <v/>
      </c>
      <c r="U799" s="36" t="str">
        <f aca="false">IF(N799="","",IF(C799="",1,""))</f>
        <v/>
      </c>
      <c r="V799" s="36" t="str">
        <f aca="false">IF(N799="","",_xlfn.IFNA(VLOOKUP(F799,TabelleFisse!$B$33:$C$34,2,0),1))</f>
        <v/>
      </c>
      <c r="W799" s="36" t="str">
        <f aca="false">IF(N799="","",_xlfn.IFNA(IF(VLOOKUP(CONCATENATE(N799," SI"),AC$10:AC$1203,1,0)=CONCATENATE(N799," SI"),"",1),1))</f>
        <v/>
      </c>
      <c r="Y799" s="36" t="str">
        <f aca="false">IF(OR(N799="",G799=""),"",_xlfn.IFNA(VLOOKUP(H799,TabelleFisse!$B$25:$C$29,2,0),1))</f>
        <v/>
      </c>
      <c r="Z799" s="36" t="str">
        <f aca="false">IF(AND(G799="",H799&lt;&gt;""),1,"")</f>
        <v/>
      </c>
      <c r="AA799" s="36" t="str">
        <f aca="false">IF(N799="","",IF(COUNTIF(AD$10:AD$1203,AD799)=1,1,""))</f>
        <v/>
      </c>
      <c r="AC799" s="37" t="str">
        <f aca="false">IF(N799="","",CONCATENATE(N799," ",F799))</f>
        <v/>
      </c>
      <c r="AD799" s="37" t="str">
        <f aca="false">IF(OR(N799="",CONCATENATE(G799,H799)=""),"",CONCATENATE(N799," ",G799))</f>
        <v/>
      </c>
      <c r="AE799" s="37" t="str">
        <f aca="false">IF(K799=1,CONCATENATE(N799," ",1),"")</f>
        <v/>
      </c>
    </row>
    <row r="800" customFormat="false" ht="32.25" hidden="false" customHeight="true" outlineLevel="0" collapsed="false">
      <c r="A800" s="21" t="str">
        <f aca="false">IF(J800="","",J800)</f>
        <v/>
      </c>
      <c r="B800" s="69"/>
      <c r="C800" s="44"/>
      <c r="D800" s="42"/>
      <c r="E800" s="42"/>
      <c r="F800" s="68"/>
      <c r="G800" s="42"/>
      <c r="H800" s="42"/>
      <c r="J800" s="20" t="str">
        <f aca="false">IF(AND(K800="",L800="",N800=""),"",IF(OR(K800=1,L800=1),"ERRORI / ANOMALIE","OK"))</f>
        <v/>
      </c>
      <c r="K800" s="20" t="str">
        <f aca="false">IF(N800="","",IF(SUM(Q800:AA800)&gt;0,1,""))</f>
        <v/>
      </c>
      <c r="L800" s="20" t="str">
        <f aca="false">IF(N800="","",IF(_xlfn.IFNA(VLOOKUP(CONCATENATE(N800," ",1),Lotti!AS$7:AT$601,2,0),1)=1,"",1))</f>
        <v/>
      </c>
      <c r="N800" s="36" t="str">
        <f aca="false">TRIM(B800)</f>
        <v/>
      </c>
      <c r="O800" s="36"/>
      <c r="P800" s="36" t="str">
        <f aca="false">IF(K800="","",1)</f>
        <v/>
      </c>
      <c r="Q800" s="36" t="str">
        <f aca="false">IF(N800="","",_xlfn.IFNA(VLOOKUP(N800,Lotti!C$7:D$1000,2,0),1))</f>
        <v/>
      </c>
      <c r="S800" s="36" t="str">
        <f aca="false">IF(N800="","",IF(OR(AND(E800="",LEN(TRIM(D800))&lt;&gt;11,LEN(TRIM(D800))&lt;&gt;16),AND(D800="",E800=""),AND(D800&lt;&gt;"",E800&lt;&gt;"")),1,""))</f>
        <v/>
      </c>
      <c r="U800" s="36" t="str">
        <f aca="false">IF(N800="","",IF(C800="",1,""))</f>
        <v/>
      </c>
      <c r="V800" s="36" t="str">
        <f aca="false">IF(N800="","",_xlfn.IFNA(VLOOKUP(F800,TabelleFisse!$B$33:$C$34,2,0),1))</f>
        <v/>
      </c>
      <c r="W800" s="36" t="str">
        <f aca="false">IF(N800="","",_xlfn.IFNA(IF(VLOOKUP(CONCATENATE(N800," SI"),AC$10:AC$1203,1,0)=CONCATENATE(N800," SI"),"",1),1))</f>
        <v/>
      </c>
      <c r="Y800" s="36" t="str">
        <f aca="false">IF(OR(N800="",G800=""),"",_xlfn.IFNA(VLOOKUP(H800,TabelleFisse!$B$25:$C$29,2,0),1))</f>
        <v/>
      </c>
      <c r="Z800" s="36" t="str">
        <f aca="false">IF(AND(G800="",H800&lt;&gt;""),1,"")</f>
        <v/>
      </c>
      <c r="AA800" s="36" t="str">
        <f aca="false">IF(N800="","",IF(COUNTIF(AD$10:AD$1203,AD800)=1,1,""))</f>
        <v/>
      </c>
      <c r="AC800" s="37" t="str">
        <f aca="false">IF(N800="","",CONCATENATE(N800," ",F800))</f>
        <v/>
      </c>
      <c r="AD800" s="37" t="str">
        <f aca="false">IF(OR(N800="",CONCATENATE(G800,H800)=""),"",CONCATENATE(N800," ",G800))</f>
        <v/>
      </c>
      <c r="AE800" s="37" t="str">
        <f aca="false">IF(K800=1,CONCATENATE(N800," ",1),"")</f>
        <v/>
      </c>
    </row>
    <row r="801" customFormat="false" ht="32.25" hidden="false" customHeight="true" outlineLevel="0" collapsed="false">
      <c r="A801" s="21" t="str">
        <f aca="false">IF(J801="","",J801)</f>
        <v/>
      </c>
      <c r="B801" s="69"/>
      <c r="C801" s="44"/>
      <c r="D801" s="42"/>
      <c r="E801" s="42"/>
      <c r="F801" s="68"/>
      <c r="G801" s="42"/>
      <c r="H801" s="42"/>
      <c r="J801" s="20" t="str">
        <f aca="false">IF(AND(K801="",L801="",N801=""),"",IF(OR(K801=1,L801=1),"ERRORI / ANOMALIE","OK"))</f>
        <v/>
      </c>
      <c r="K801" s="20" t="str">
        <f aca="false">IF(N801="","",IF(SUM(Q801:AA801)&gt;0,1,""))</f>
        <v/>
      </c>
      <c r="L801" s="20" t="str">
        <f aca="false">IF(N801="","",IF(_xlfn.IFNA(VLOOKUP(CONCATENATE(N801," ",1),Lotti!AS$7:AT$601,2,0),1)=1,"",1))</f>
        <v/>
      </c>
      <c r="N801" s="36" t="str">
        <f aca="false">TRIM(B801)</f>
        <v/>
      </c>
      <c r="O801" s="36"/>
      <c r="P801" s="36" t="str">
        <f aca="false">IF(K801="","",1)</f>
        <v/>
      </c>
      <c r="Q801" s="36" t="str">
        <f aca="false">IF(N801="","",_xlfn.IFNA(VLOOKUP(N801,Lotti!C$7:D$1000,2,0),1))</f>
        <v/>
      </c>
      <c r="S801" s="36" t="str">
        <f aca="false">IF(N801="","",IF(OR(AND(E801="",LEN(TRIM(D801))&lt;&gt;11,LEN(TRIM(D801))&lt;&gt;16),AND(D801="",E801=""),AND(D801&lt;&gt;"",E801&lt;&gt;"")),1,""))</f>
        <v/>
      </c>
      <c r="U801" s="36" t="str">
        <f aca="false">IF(N801="","",IF(C801="",1,""))</f>
        <v/>
      </c>
      <c r="V801" s="36" t="str">
        <f aca="false">IF(N801="","",_xlfn.IFNA(VLOOKUP(F801,TabelleFisse!$B$33:$C$34,2,0),1))</f>
        <v/>
      </c>
      <c r="W801" s="36" t="str">
        <f aca="false">IF(N801="","",_xlfn.IFNA(IF(VLOOKUP(CONCATENATE(N801," SI"),AC$10:AC$1203,1,0)=CONCATENATE(N801," SI"),"",1),1))</f>
        <v/>
      </c>
      <c r="Y801" s="36" t="str">
        <f aca="false">IF(OR(N801="",G801=""),"",_xlfn.IFNA(VLOOKUP(H801,TabelleFisse!$B$25:$C$29,2,0),1))</f>
        <v/>
      </c>
      <c r="Z801" s="36" t="str">
        <f aca="false">IF(AND(G801="",H801&lt;&gt;""),1,"")</f>
        <v/>
      </c>
      <c r="AA801" s="36" t="str">
        <f aca="false">IF(N801="","",IF(COUNTIF(AD$10:AD$1203,AD801)=1,1,""))</f>
        <v/>
      </c>
      <c r="AC801" s="37" t="str">
        <f aca="false">IF(N801="","",CONCATENATE(N801," ",F801))</f>
        <v/>
      </c>
      <c r="AD801" s="37" t="str">
        <f aca="false">IF(OR(N801="",CONCATENATE(G801,H801)=""),"",CONCATENATE(N801," ",G801))</f>
        <v/>
      </c>
      <c r="AE801" s="37" t="str">
        <f aca="false">IF(K801=1,CONCATENATE(N801," ",1),"")</f>
        <v/>
      </c>
    </row>
    <row r="802" customFormat="false" ht="32.25" hidden="false" customHeight="true" outlineLevel="0" collapsed="false">
      <c r="A802" s="21" t="str">
        <f aca="false">IF(J802="","",J802)</f>
        <v/>
      </c>
      <c r="B802" s="69"/>
      <c r="C802" s="44"/>
      <c r="D802" s="42"/>
      <c r="E802" s="42"/>
      <c r="F802" s="68"/>
      <c r="G802" s="42"/>
      <c r="H802" s="42"/>
      <c r="J802" s="20" t="str">
        <f aca="false">IF(AND(K802="",L802="",N802=""),"",IF(OR(K802=1,L802=1),"ERRORI / ANOMALIE","OK"))</f>
        <v/>
      </c>
      <c r="K802" s="20" t="str">
        <f aca="false">IF(N802="","",IF(SUM(Q802:AA802)&gt;0,1,""))</f>
        <v/>
      </c>
      <c r="L802" s="20" t="str">
        <f aca="false">IF(N802="","",IF(_xlfn.IFNA(VLOOKUP(CONCATENATE(N802," ",1),Lotti!AS$7:AT$601,2,0),1)=1,"",1))</f>
        <v/>
      </c>
      <c r="N802" s="36" t="str">
        <f aca="false">TRIM(B802)</f>
        <v/>
      </c>
      <c r="O802" s="36"/>
      <c r="P802" s="36" t="str">
        <f aca="false">IF(K802="","",1)</f>
        <v/>
      </c>
      <c r="Q802" s="36" t="str">
        <f aca="false">IF(N802="","",_xlfn.IFNA(VLOOKUP(N802,Lotti!C$7:D$1000,2,0),1))</f>
        <v/>
      </c>
      <c r="S802" s="36" t="str">
        <f aca="false">IF(N802="","",IF(OR(AND(E802="",LEN(TRIM(D802))&lt;&gt;11,LEN(TRIM(D802))&lt;&gt;16),AND(D802="",E802=""),AND(D802&lt;&gt;"",E802&lt;&gt;"")),1,""))</f>
        <v/>
      </c>
      <c r="U802" s="36" t="str">
        <f aca="false">IF(N802="","",IF(C802="",1,""))</f>
        <v/>
      </c>
      <c r="V802" s="36" t="str">
        <f aca="false">IF(N802="","",_xlfn.IFNA(VLOOKUP(F802,TabelleFisse!$B$33:$C$34,2,0),1))</f>
        <v/>
      </c>
      <c r="W802" s="36" t="str">
        <f aca="false">IF(N802="","",_xlfn.IFNA(IF(VLOOKUP(CONCATENATE(N802," SI"),AC$10:AC$1203,1,0)=CONCATENATE(N802," SI"),"",1),1))</f>
        <v/>
      </c>
      <c r="Y802" s="36" t="str">
        <f aca="false">IF(OR(N802="",G802=""),"",_xlfn.IFNA(VLOOKUP(H802,TabelleFisse!$B$25:$C$29,2,0),1))</f>
        <v/>
      </c>
      <c r="Z802" s="36" t="str">
        <f aca="false">IF(AND(G802="",H802&lt;&gt;""),1,"")</f>
        <v/>
      </c>
      <c r="AA802" s="36" t="str">
        <f aca="false">IF(N802="","",IF(COUNTIF(AD$10:AD$1203,AD802)=1,1,""))</f>
        <v/>
      </c>
      <c r="AC802" s="37" t="str">
        <f aca="false">IF(N802="","",CONCATENATE(N802," ",F802))</f>
        <v/>
      </c>
      <c r="AD802" s="37" t="str">
        <f aca="false">IF(OR(N802="",CONCATENATE(G802,H802)=""),"",CONCATENATE(N802," ",G802))</f>
        <v/>
      </c>
      <c r="AE802" s="37" t="str">
        <f aca="false">IF(K802=1,CONCATENATE(N802," ",1),"")</f>
        <v/>
      </c>
    </row>
    <row r="803" customFormat="false" ht="32.25" hidden="false" customHeight="true" outlineLevel="0" collapsed="false">
      <c r="A803" s="21" t="str">
        <f aca="false">IF(J803="","",J803)</f>
        <v/>
      </c>
      <c r="B803" s="69"/>
      <c r="C803" s="44"/>
      <c r="D803" s="42"/>
      <c r="E803" s="42"/>
      <c r="F803" s="68"/>
      <c r="G803" s="42"/>
      <c r="H803" s="42"/>
      <c r="J803" s="20" t="str">
        <f aca="false">IF(AND(K803="",L803="",N803=""),"",IF(OR(K803=1,L803=1),"ERRORI / ANOMALIE","OK"))</f>
        <v/>
      </c>
      <c r="K803" s="20" t="str">
        <f aca="false">IF(N803="","",IF(SUM(Q803:AA803)&gt;0,1,""))</f>
        <v/>
      </c>
      <c r="L803" s="20" t="str">
        <f aca="false">IF(N803="","",IF(_xlfn.IFNA(VLOOKUP(CONCATENATE(N803," ",1),Lotti!AS$7:AT$601,2,0),1)=1,"",1))</f>
        <v/>
      </c>
      <c r="N803" s="36" t="str">
        <f aca="false">TRIM(B803)</f>
        <v/>
      </c>
      <c r="O803" s="36"/>
      <c r="P803" s="36" t="str">
        <f aca="false">IF(K803="","",1)</f>
        <v/>
      </c>
      <c r="Q803" s="36" t="str">
        <f aca="false">IF(N803="","",_xlfn.IFNA(VLOOKUP(N803,Lotti!C$7:D$1000,2,0),1))</f>
        <v/>
      </c>
      <c r="S803" s="36" t="str">
        <f aca="false">IF(N803="","",IF(OR(AND(E803="",LEN(TRIM(D803))&lt;&gt;11,LEN(TRIM(D803))&lt;&gt;16),AND(D803="",E803=""),AND(D803&lt;&gt;"",E803&lt;&gt;"")),1,""))</f>
        <v/>
      </c>
      <c r="U803" s="36" t="str">
        <f aca="false">IF(N803="","",IF(C803="",1,""))</f>
        <v/>
      </c>
      <c r="V803" s="36" t="str">
        <f aca="false">IF(N803="","",_xlfn.IFNA(VLOOKUP(F803,TabelleFisse!$B$33:$C$34,2,0),1))</f>
        <v/>
      </c>
      <c r="W803" s="36" t="str">
        <f aca="false">IF(N803="","",_xlfn.IFNA(IF(VLOOKUP(CONCATENATE(N803," SI"),AC$10:AC$1203,1,0)=CONCATENATE(N803," SI"),"",1),1))</f>
        <v/>
      </c>
      <c r="Y803" s="36" t="str">
        <f aca="false">IF(OR(N803="",G803=""),"",_xlfn.IFNA(VLOOKUP(H803,TabelleFisse!$B$25:$C$29,2,0),1))</f>
        <v/>
      </c>
      <c r="Z803" s="36" t="str">
        <f aca="false">IF(AND(G803="",H803&lt;&gt;""),1,"")</f>
        <v/>
      </c>
      <c r="AA803" s="36" t="str">
        <f aca="false">IF(N803="","",IF(COUNTIF(AD$10:AD$1203,AD803)=1,1,""))</f>
        <v/>
      </c>
      <c r="AC803" s="37" t="str">
        <f aca="false">IF(N803="","",CONCATENATE(N803," ",F803))</f>
        <v/>
      </c>
      <c r="AD803" s="37" t="str">
        <f aca="false">IF(OR(N803="",CONCATENATE(G803,H803)=""),"",CONCATENATE(N803," ",G803))</f>
        <v/>
      </c>
      <c r="AE803" s="37" t="str">
        <f aca="false">IF(K803=1,CONCATENATE(N803," ",1),"")</f>
        <v/>
      </c>
    </row>
    <row r="804" customFormat="false" ht="32.25" hidden="false" customHeight="true" outlineLevel="0" collapsed="false">
      <c r="A804" s="21" t="str">
        <f aca="false">IF(J804="","",J804)</f>
        <v/>
      </c>
      <c r="B804" s="69"/>
      <c r="C804" s="44"/>
      <c r="D804" s="42"/>
      <c r="E804" s="42"/>
      <c r="F804" s="68"/>
      <c r="G804" s="42"/>
      <c r="H804" s="42"/>
      <c r="J804" s="20" t="str">
        <f aca="false">IF(AND(K804="",L804="",N804=""),"",IF(OR(K804=1,L804=1),"ERRORI / ANOMALIE","OK"))</f>
        <v/>
      </c>
      <c r="K804" s="20" t="str">
        <f aca="false">IF(N804="","",IF(SUM(Q804:AA804)&gt;0,1,""))</f>
        <v/>
      </c>
      <c r="L804" s="20" t="str">
        <f aca="false">IF(N804="","",IF(_xlfn.IFNA(VLOOKUP(CONCATENATE(N804," ",1),Lotti!AS$7:AT$601,2,0),1)=1,"",1))</f>
        <v/>
      </c>
      <c r="N804" s="36" t="str">
        <f aca="false">TRIM(B804)</f>
        <v/>
      </c>
      <c r="O804" s="36"/>
      <c r="P804" s="36" t="str">
        <f aca="false">IF(K804="","",1)</f>
        <v/>
      </c>
      <c r="Q804" s="36" t="str">
        <f aca="false">IF(N804="","",_xlfn.IFNA(VLOOKUP(N804,Lotti!C$7:D$1000,2,0),1))</f>
        <v/>
      </c>
      <c r="S804" s="36" t="str">
        <f aca="false">IF(N804="","",IF(OR(AND(E804="",LEN(TRIM(D804))&lt;&gt;11,LEN(TRIM(D804))&lt;&gt;16),AND(D804="",E804=""),AND(D804&lt;&gt;"",E804&lt;&gt;"")),1,""))</f>
        <v/>
      </c>
      <c r="U804" s="36" t="str">
        <f aca="false">IF(N804="","",IF(C804="",1,""))</f>
        <v/>
      </c>
      <c r="V804" s="36" t="str">
        <f aca="false">IF(N804="","",_xlfn.IFNA(VLOOKUP(F804,TabelleFisse!$B$33:$C$34,2,0),1))</f>
        <v/>
      </c>
      <c r="W804" s="36" t="str">
        <f aca="false">IF(N804="","",_xlfn.IFNA(IF(VLOOKUP(CONCATENATE(N804," SI"),AC$10:AC$1203,1,0)=CONCATENATE(N804," SI"),"",1),1))</f>
        <v/>
      </c>
      <c r="Y804" s="36" t="str">
        <f aca="false">IF(OR(N804="",G804=""),"",_xlfn.IFNA(VLOOKUP(H804,TabelleFisse!$B$25:$C$29,2,0),1))</f>
        <v/>
      </c>
      <c r="Z804" s="36" t="str">
        <f aca="false">IF(AND(G804="",H804&lt;&gt;""),1,"")</f>
        <v/>
      </c>
      <c r="AA804" s="36" t="str">
        <f aca="false">IF(N804="","",IF(COUNTIF(AD$10:AD$1203,AD804)=1,1,""))</f>
        <v/>
      </c>
      <c r="AC804" s="37" t="str">
        <f aca="false">IF(N804="","",CONCATENATE(N804," ",F804))</f>
        <v/>
      </c>
      <c r="AD804" s="37" t="str">
        <f aca="false">IF(OR(N804="",CONCATENATE(G804,H804)=""),"",CONCATENATE(N804," ",G804))</f>
        <v/>
      </c>
      <c r="AE804" s="37" t="str">
        <f aca="false">IF(K804=1,CONCATENATE(N804," ",1),"")</f>
        <v/>
      </c>
    </row>
    <row r="805" customFormat="false" ht="32.25" hidden="false" customHeight="true" outlineLevel="0" collapsed="false">
      <c r="A805" s="21" t="str">
        <f aca="false">IF(J805="","",J805)</f>
        <v/>
      </c>
      <c r="B805" s="69"/>
      <c r="C805" s="44"/>
      <c r="D805" s="42"/>
      <c r="E805" s="42"/>
      <c r="F805" s="68"/>
      <c r="G805" s="42"/>
      <c r="H805" s="42"/>
      <c r="J805" s="20" t="str">
        <f aca="false">IF(AND(K805="",L805="",N805=""),"",IF(OR(K805=1,L805=1),"ERRORI / ANOMALIE","OK"))</f>
        <v/>
      </c>
      <c r="K805" s="20" t="str">
        <f aca="false">IF(N805="","",IF(SUM(Q805:AA805)&gt;0,1,""))</f>
        <v/>
      </c>
      <c r="L805" s="20" t="str">
        <f aca="false">IF(N805="","",IF(_xlfn.IFNA(VLOOKUP(CONCATENATE(N805," ",1),Lotti!AS$7:AT$601,2,0),1)=1,"",1))</f>
        <v/>
      </c>
      <c r="N805" s="36" t="str">
        <f aca="false">TRIM(B805)</f>
        <v/>
      </c>
      <c r="O805" s="36"/>
      <c r="P805" s="36" t="str">
        <f aca="false">IF(K805="","",1)</f>
        <v/>
      </c>
      <c r="Q805" s="36" t="str">
        <f aca="false">IF(N805="","",_xlfn.IFNA(VLOOKUP(N805,Lotti!C$7:D$1000,2,0),1))</f>
        <v/>
      </c>
      <c r="S805" s="36" t="str">
        <f aca="false">IF(N805="","",IF(OR(AND(E805="",LEN(TRIM(D805))&lt;&gt;11,LEN(TRIM(D805))&lt;&gt;16),AND(D805="",E805=""),AND(D805&lt;&gt;"",E805&lt;&gt;"")),1,""))</f>
        <v/>
      </c>
      <c r="U805" s="36" t="str">
        <f aca="false">IF(N805="","",IF(C805="",1,""))</f>
        <v/>
      </c>
      <c r="V805" s="36" t="str">
        <f aca="false">IF(N805="","",_xlfn.IFNA(VLOOKUP(F805,TabelleFisse!$B$33:$C$34,2,0),1))</f>
        <v/>
      </c>
      <c r="W805" s="36" t="str">
        <f aca="false">IF(N805="","",_xlfn.IFNA(IF(VLOOKUP(CONCATENATE(N805," SI"),AC$10:AC$1203,1,0)=CONCATENATE(N805," SI"),"",1),1))</f>
        <v/>
      </c>
      <c r="Y805" s="36" t="str">
        <f aca="false">IF(OR(N805="",G805=""),"",_xlfn.IFNA(VLOOKUP(H805,TabelleFisse!$B$25:$C$29,2,0),1))</f>
        <v/>
      </c>
      <c r="Z805" s="36" t="str">
        <f aca="false">IF(AND(G805="",H805&lt;&gt;""),1,"")</f>
        <v/>
      </c>
      <c r="AA805" s="36" t="str">
        <f aca="false">IF(N805="","",IF(COUNTIF(AD$10:AD$1203,AD805)=1,1,""))</f>
        <v/>
      </c>
      <c r="AC805" s="37" t="str">
        <f aca="false">IF(N805="","",CONCATENATE(N805," ",F805))</f>
        <v/>
      </c>
      <c r="AD805" s="37" t="str">
        <f aca="false">IF(OR(N805="",CONCATENATE(G805,H805)=""),"",CONCATENATE(N805," ",G805))</f>
        <v/>
      </c>
      <c r="AE805" s="37" t="str">
        <f aca="false">IF(K805=1,CONCATENATE(N805," ",1),"")</f>
        <v/>
      </c>
    </row>
    <row r="806" customFormat="false" ht="32.25" hidden="false" customHeight="true" outlineLevel="0" collapsed="false">
      <c r="A806" s="21" t="str">
        <f aca="false">IF(J806="","",J806)</f>
        <v/>
      </c>
      <c r="B806" s="69"/>
      <c r="C806" s="44"/>
      <c r="D806" s="42"/>
      <c r="E806" s="42"/>
      <c r="F806" s="68"/>
      <c r="G806" s="42"/>
      <c r="H806" s="42"/>
      <c r="J806" s="20" t="str">
        <f aca="false">IF(AND(K806="",L806="",N806=""),"",IF(OR(K806=1,L806=1),"ERRORI / ANOMALIE","OK"))</f>
        <v/>
      </c>
      <c r="K806" s="20" t="str">
        <f aca="false">IF(N806="","",IF(SUM(Q806:AA806)&gt;0,1,""))</f>
        <v/>
      </c>
      <c r="L806" s="20" t="str">
        <f aca="false">IF(N806="","",IF(_xlfn.IFNA(VLOOKUP(CONCATENATE(N806," ",1),Lotti!AS$7:AT$601,2,0),1)=1,"",1))</f>
        <v/>
      </c>
      <c r="N806" s="36" t="str">
        <f aca="false">TRIM(B806)</f>
        <v/>
      </c>
      <c r="O806" s="36"/>
      <c r="P806" s="36" t="str">
        <f aca="false">IF(K806="","",1)</f>
        <v/>
      </c>
      <c r="Q806" s="36" t="str">
        <f aca="false">IF(N806="","",_xlfn.IFNA(VLOOKUP(N806,Lotti!C$7:D$1000,2,0),1))</f>
        <v/>
      </c>
      <c r="S806" s="36" t="str">
        <f aca="false">IF(N806="","",IF(OR(AND(E806="",LEN(TRIM(D806))&lt;&gt;11,LEN(TRIM(D806))&lt;&gt;16),AND(D806="",E806=""),AND(D806&lt;&gt;"",E806&lt;&gt;"")),1,""))</f>
        <v/>
      </c>
      <c r="U806" s="36" t="str">
        <f aca="false">IF(N806="","",IF(C806="",1,""))</f>
        <v/>
      </c>
      <c r="V806" s="36" t="str">
        <f aca="false">IF(N806="","",_xlfn.IFNA(VLOOKUP(F806,TabelleFisse!$B$33:$C$34,2,0),1))</f>
        <v/>
      </c>
      <c r="W806" s="36" t="str">
        <f aca="false">IF(N806="","",_xlfn.IFNA(IF(VLOOKUP(CONCATENATE(N806," SI"),AC$10:AC$1203,1,0)=CONCATENATE(N806," SI"),"",1),1))</f>
        <v/>
      </c>
      <c r="Y806" s="36" t="str">
        <f aca="false">IF(OR(N806="",G806=""),"",_xlfn.IFNA(VLOOKUP(H806,TabelleFisse!$B$25:$C$29,2,0),1))</f>
        <v/>
      </c>
      <c r="Z806" s="36" t="str">
        <f aca="false">IF(AND(G806="",H806&lt;&gt;""),1,"")</f>
        <v/>
      </c>
      <c r="AA806" s="36" t="str">
        <f aca="false">IF(N806="","",IF(COUNTIF(AD$10:AD$1203,AD806)=1,1,""))</f>
        <v/>
      </c>
      <c r="AC806" s="37" t="str">
        <f aca="false">IF(N806="","",CONCATENATE(N806," ",F806))</f>
        <v/>
      </c>
      <c r="AD806" s="37" t="str">
        <f aca="false">IF(OR(N806="",CONCATENATE(G806,H806)=""),"",CONCATENATE(N806," ",G806))</f>
        <v/>
      </c>
      <c r="AE806" s="37" t="str">
        <f aca="false">IF(K806=1,CONCATENATE(N806," ",1),"")</f>
        <v/>
      </c>
    </row>
    <row r="807" customFormat="false" ht="32.25" hidden="false" customHeight="true" outlineLevel="0" collapsed="false">
      <c r="A807" s="21" t="str">
        <f aca="false">IF(J807="","",J807)</f>
        <v/>
      </c>
      <c r="B807" s="69"/>
      <c r="C807" s="44"/>
      <c r="D807" s="42"/>
      <c r="E807" s="42"/>
      <c r="F807" s="68"/>
      <c r="G807" s="42"/>
      <c r="H807" s="42"/>
      <c r="J807" s="20" t="str">
        <f aca="false">IF(AND(K807="",L807="",N807=""),"",IF(OR(K807=1,L807=1),"ERRORI / ANOMALIE","OK"))</f>
        <v/>
      </c>
      <c r="K807" s="20" t="str">
        <f aca="false">IF(N807="","",IF(SUM(Q807:AA807)&gt;0,1,""))</f>
        <v/>
      </c>
      <c r="L807" s="20" t="str">
        <f aca="false">IF(N807="","",IF(_xlfn.IFNA(VLOOKUP(CONCATENATE(N807," ",1),Lotti!AS$7:AT$601,2,0),1)=1,"",1))</f>
        <v/>
      </c>
      <c r="N807" s="36" t="str">
        <f aca="false">TRIM(B807)</f>
        <v/>
      </c>
      <c r="O807" s="36"/>
      <c r="P807" s="36" t="str">
        <f aca="false">IF(K807="","",1)</f>
        <v/>
      </c>
      <c r="Q807" s="36" t="str">
        <f aca="false">IF(N807="","",_xlfn.IFNA(VLOOKUP(N807,Lotti!C$7:D$1000,2,0),1))</f>
        <v/>
      </c>
      <c r="S807" s="36" t="str">
        <f aca="false">IF(N807="","",IF(OR(AND(E807="",LEN(TRIM(D807))&lt;&gt;11,LEN(TRIM(D807))&lt;&gt;16),AND(D807="",E807=""),AND(D807&lt;&gt;"",E807&lt;&gt;"")),1,""))</f>
        <v/>
      </c>
      <c r="U807" s="36" t="str">
        <f aca="false">IF(N807="","",IF(C807="",1,""))</f>
        <v/>
      </c>
      <c r="V807" s="36" t="str">
        <f aca="false">IF(N807="","",_xlfn.IFNA(VLOOKUP(F807,TabelleFisse!$B$33:$C$34,2,0),1))</f>
        <v/>
      </c>
      <c r="W807" s="36" t="str">
        <f aca="false">IF(N807="","",_xlfn.IFNA(IF(VLOOKUP(CONCATENATE(N807," SI"),AC$10:AC$1203,1,0)=CONCATENATE(N807," SI"),"",1),1))</f>
        <v/>
      </c>
      <c r="Y807" s="36" t="str">
        <f aca="false">IF(OR(N807="",G807=""),"",_xlfn.IFNA(VLOOKUP(H807,TabelleFisse!$B$25:$C$29,2,0),1))</f>
        <v/>
      </c>
      <c r="Z807" s="36" t="str">
        <f aca="false">IF(AND(G807="",H807&lt;&gt;""),1,"")</f>
        <v/>
      </c>
      <c r="AA807" s="36" t="str">
        <f aca="false">IF(N807="","",IF(COUNTIF(AD$10:AD$1203,AD807)=1,1,""))</f>
        <v/>
      </c>
      <c r="AC807" s="37" t="str">
        <f aca="false">IF(N807="","",CONCATENATE(N807," ",F807))</f>
        <v/>
      </c>
      <c r="AD807" s="37" t="str">
        <f aca="false">IF(OR(N807="",CONCATENATE(G807,H807)=""),"",CONCATENATE(N807," ",G807))</f>
        <v/>
      </c>
      <c r="AE807" s="37" t="str">
        <f aca="false">IF(K807=1,CONCATENATE(N807," ",1),"")</f>
        <v/>
      </c>
    </row>
    <row r="808" customFormat="false" ht="32.25" hidden="false" customHeight="true" outlineLevel="0" collapsed="false">
      <c r="A808" s="21" t="str">
        <f aca="false">IF(J808="","",J808)</f>
        <v/>
      </c>
      <c r="B808" s="69"/>
      <c r="C808" s="44"/>
      <c r="D808" s="42"/>
      <c r="E808" s="42"/>
      <c r="F808" s="68"/>
      <c r="G808" s="42"/>
      <c r="H808" s="42"/>
      <c r="J808" s="20" t="str">
        <f aca="false">IF(AND(K808="",L808="",N808=""),"",IF(OR(K808=1,L808=1),"ERRORI / ANOMALIE","OK"))</f>
        <v/>
      </c>
      <c r="K808" s="20" t="str">
        <f aca="false">IF(N808="","",IF(SUM(Q808:AA808)&gt;0,1,""))</f>
        <v/>
      </c>
      <c r="L808" s="20" t="str">
        <f aca="false">IF(N808="","",IF(_xlfn.IFNA(VLOOKUP(CONCATENATE(N808," ",1),Lotti!AS$7:AT$601,2,0),1)=1,"",1))</f>
        <v/>
      </c>
      <c r="N808" s="36" t="str">
        <f aca="false">TRIM(B808)</f>
        <v/>
      </c>
      <c r="O808" s="36"/>
      <c r="P808" s="36" t="str">
        <f aca="false">IF(K808="","",1)</f>
        <v/>
      </c>
      <c r="Q808" s="36" t="str">
        <f aca="false">IF(N808="","",_xlfn.IFNA(VLOOKUP(N808,Lotti!C$7:D$1000,2,0),1))</f>
        <v/>
      </c>
      <c r="S808" s="36" t="str">
        <f aca="false">IF(N808="","",IF(OR(AND(E808="",LEN(TRIM(D808))&lt;&gt;11,LEN(TRIM(D808))&lt;&gt;16),AND(D808="",E808=""),AND(D808&lt;&gt;"",E808&lt;&gt;"")),1,""))</f>
        <v/>
      </c>
      <c r="U808" s="36" t="str">
        <f aca="false">IF(N808="","",IF(C808="",1,""))</f>
        <v/>
      </c>
      <c r="V808" s="36" t="str">
        <f aca="false">IF(N808="","",_xlfn.IFNA(VLOOKUP(F808,TabelleFisse!$B$33:$C$34,2,0),1))</f>
        <v/>
      </c>
      <c r="W808" s="36" t="str">
        <f aca="false">IF(N808="","",_xlfn.IFNA(IF(VLOOKUP(CONCATENATE(N808," SI"),AC$10:AC$1203,1,0)=CONCATENATE(N808," SI"),"",1),1))</f>
        <v/>
      </c>
      <c r="Y808" s="36" t="str">
        <f aca="false">IF(OR(N808="",G808=""),"",_xlfn.IFNA(VLOOKUP(H808,TabelleFisse!$B$25:$C$29,2,0),1))</f>
        <v/>
      </c>
      <c r="Z808" s="36" t="str">
        <f aca="false">IF(AND(G808="",H808&lt;&gt;""),1,"")</f>
        <v/>
      </c>
      <c r="AA808" s="36" t="str">
        <f aca="false">IF(N808="","",IF(COUNTIF(AD$10:AD$1203,AD808)=1,1,""))</f>
        <v/>
      </c>
      <c r="AC808" s="37" t="str">
        <f aca="false">IF(N808="","",CONCATENATE(N808," ",F808))</f>
        <v/>
      </c>
      <c r="AD808" s="37" t="str">
        <f aca="false">IF(OR(N808="",CONCATENATE(G808,H808)=""),"",CONCATENATE(N808," ",G808))</f>
        <v/>
      </c>
      <c r="AE808" s="37" t="str">
        <f aca="false">IF(K808=1,CONCATENATE(N808," ",1),"")</f>
        <v/>
      </c>
    </row>
    <row r="809" customFormat="false" ht="32.25" hidden="false" customHeight="true" outlineLevel="0" collapsed="false">
      <c r="A809" s="21" t="str">
        <f aca="false">IF(J809="","",J809)</f>
        <v/>
      </c>
      <c r="B809" s="69"/>
      <c r="C809" s="44"/>
      <c r="D809" s="42"/>
      <c r="E809" s="42"/>
      <c r="F809" s="68"/>
      <c r="G809" s="42"/>
      <c r="H809" s="42"/>
      <c r="J809" s="20" t="str">
        <f aca="false">IF(AND(K809="",L809="",N809=""),"",IF(OR(K809=1,L809=1),"ERRORI / ANOMALIE","OK"))</f>
        <v/>
      </c>
      <c r="K809" s="20" t="str">
        <f aca="false">IF(N809="","",IF(SUM(Q809:AA809)&gt;0,1,""))</f>
        <v/>
      </c>
      <c r="L809" s="20" t="str">
        <f aca="false">IF(N809="","",IF(_xlfn.IFNA(VLOOKUP(CONCATENATE(N809," ",1),Lotti!AS$7:AT$601,2,0),1)=1,"",1))</f>
        <v/>
      </c>
      <c r="N809" s="36" t="str">
        <f aca="false">TRIM(B809)</f>
        <v/>
      </c>
      <c r="O809" s="36"/>
      <c r="P809" s="36" t="str">
        <f aca="false">IF(K809="","",1)</f>
        <v/>
      </c>
      <c r="Q809" s="36" t="str">
        <f aca="false">IF(N809="","",_xlfn.IFNA(VLOOKUP(N809,Lotti!C$7:D$1000,2,0),1))</f>
        <v/>
      </c>
      <c r="S809" s="36" t="str">
        <f aca="false">IF(N809="","",IF(OR(AND(E809="",LEN(TRIM(D809))&lt;&gt;11,LEN(TRIM(D809))&lt;&gt;16),AND(D809="",E809=""),AND(D809&lt;&gt;"",E809&lt;&gt;"")),1,""))</f>
        <v/>
      </c>
      <c r="U809" s="36" t="str">
        <f aca="false">IF(N809="","",IF(C809="",1,""))</f>
        <v/>
      </c>
      <c r="V809" s="36" t="str">
        <f aca="false">IF(N809="","",_xlfn.IFNA(VLOOKUP(F809,TabelleFisse!$B$33:$C$34,2,0),1))</f>
        <v/>
      </c>
      <c r="W809" s="36" t="str">
        <f aca="false">IF(N809="","",_xlfn.IFNA(IF(VLOOKUP(CONCATENATE(N809," SI"),AC$10:AC$1203,1,0)=CONCATENATE(N809," SI"),"",1),1))</f>
        <v/>
      </c>
      <c r="Y809" s="36" t="str">
        <f aca="false">IF(OR(N809="",G809=""),"",_xlfn.IFNA(VLOOKUP(H809,TabelleFisse!$B$25:$C$29,2,0),1))</f>
        <v/>
      </c>
      <c r="Z809" s="36" t="str">
        <f aca="false">IF(AND(G809="",H809&lt;&gt;""),1,"")</f>
        <v/>
      </c>
      <c r="AA809" s="36" t="str">
        <f aca="false">IF(N809="","",IF(COUNTIF(AD$10:AD$1203,AD809)=1,1,""))</f>
        <v/>
      </c>
      <c r="AC809" s="37" t="str">
        <f aca="false">IF(N809="","",CONCATENATE(N809," ",F809))</f>
        <v/>
      </c>
      <c r="AD809" s="37" t="str">
        <f aca="false">IF(OR(N809="",CONCATENATE(G809,H809)=""),"",CONCATENATE(N809," ",G809))</f>
        <v/>
      </c>
      <c r="AE809" s="37" t="str">
        <f aca="false">IF(K809=1,CONCATENATE(N809," ",1),"")</f>
        <v/>
      </c>
    </row>
    <row r="810" customFormat="false" ht="32.25" hidden="false" customHeight="true" outlineLevel="0" collapsed="false">
      <c r="A810" s="21" t="str">
        <f aca="false">IF(J810="","",J810)</f>
        <v/>
      </c>
      <c r="B810" s="69"/>
      <c r="C810" s="44"/>
      <c r="D810" s="42"/>
      <c r="E810" s="42"/>
      <c r="F810" s="68"/>
      <c r="G810" s="42"/>
      <c r="H810" s="42"/>
      <c r="J810" s="20" t="str">
        <f aca="false">IF(AND(K810="",L810="",N810=""),"",IF(OR(K810=1,L810=1),"ERRORI / ANOMALIE","OK"))</f>
        <v/>
      </c>
      <c r="K810" s="20" t="str">
        <f aca="false">IF(N810="","",IF(SUM(Q810:AA810)&gt;0,1,""))</f>
        <v/>
      </c>
      <c r="L810" s="20" t="str">
        <f aca="false">IF(N810="","",IF(_xlfn.IFNA(VLOOKUP(CONCATENATE(N810," ",1),Lotti!AS$7:AT$601,2,0),1)=1,"",1))</f>
        <v/>
      </c>
      <c r="N810" s="36" t="str">
        <f aca="false">TRIM(B810)</f>
        <v/>
      </c>
      <c r="O810" s="36"/>
      <c r="P810" s="36" t="str">
        <f aca="false">IF(K810="","",1)</f>
        <v/>
      </c>
      <c r="Q810" s="36" t="str">
        <f aca="false">IF(N810="","",_xlfn.IFNA(VLOOKUP(N810,Lotti!C$7:D$1000,2,0),1))</f>
        <v/>
      </c>
      <c r="S810" s="36" t="str">
        <f aca="false">IF(N810="","",IF(OR(AND(E810="",LEN(TRIM(D810))&lt;&gt;11,LEN(TRIM(D810))&lt;&gt;16),AND(D810="",E810=""),AND(D810&lt;&gt;"",E810&lt;&gt;"")),1,""))</f>
        <v/>
      </c>
      <c r="U810" s="36" t="str">
        <f aca="false">IF(N810="","",IF(C810="",1,""))</f>
        <v/>
      </c>
      <c r="V810" s="36" t="str">
        <f aca="false">IF(N810="","",_xlfn.IFNA(VLOOKUP(F810,TabelleFisse!$B$33:$C$34,2,0),1))</f>
        <v/>
      </c>
      <c r="W810" s="36" t="str">
        <f aca="false">IF(N810="","",_xlfn.IFNA(IF(VLOOKUP(CONCATENATE(N810," SI"),AC$10:AC$1203,1,0)=CONCATENATE(N810," SI"),"",1),1))</f>
        <v/>
      </c>
      <c r="Y810" s="36" t="str">
        <f aca="false">IF(OR(N810="",G810=""),"",_xlfn.IFNA(VLOOKUP(H810,TabelleFisse!$B$25:$C$29,2,0),1))</f>
        <v/>
      </c>
      <c r="Z810" s="36" t="str">
        <f aca="false">IF(AND(G810="",H810&lt;&gt;""),1,"")</f>
        <v/>
      </c>
      <c r="AA810" s="36" t="str">
        <f aca="false">IF(N810="","",IF(COUNTIF(AD$10:AD$1203,AD810)=1,1,""))</f>
        <v/>
      </c>
      <c r="AC810" s="37" t="str">
        <f aca="false">IF(N810="","",CONCATENATE(N810," ",F810))</f>
        <v/>
      </c>
      <c r="AD810" s="37" t="str">
        <f aca="false">IF(OR(N810="",CONCATENATE(G810,H810)=""),"",CONCATENATE(N810," ",G810))</f>
        <v/>
      </c>
      <c r="AE810" s="37" t="str">
        <f aca="false">IF(K810=1,CONCATENATE(N810," ",1),"")</f>
        <v/>
      </c>
    </row>
    <row r="811" customFormat="false" ht="32.25" hidden="false" customHeight="true" outlineLevel="0" collapsed="false">
      <c r="A811" s="21" t="str">
        <f aca="false">IF(J811="","",J811)</f>
        <v/>
      </c>
      <c r="B811" s="69"/>
      <c r="C811" s="44"/>
      <c r="D811" s="42"/>
      <c r="E811" s="42"/>
      <c r="F811" s="68"/>
      <c r="G811" s="42"/>
      <c r="H811" s="42"/>
      <c r="J811" s="20" t="str">
        <f aca="false">IF(AND(K811="",L811="",N811=""),"",IF(OR(K811=1,L811=1),"ERRORI / ANOMALIE","OK"))</f>
        <v/>
      </c>
      <c r="K811" s="20" t="str">
        <f aca="false">IF(N811="","",IF(SUM(Q811:AA811)&gt;0,1,""))</f>
        <v/>
      </c>
      <c r="L811" s="20" t="str">
        <f aca="false">IF(N811="","",IF(_xlfn.IFNA(VLOOKUP(CONCATENATE(N811," ",1),Lotti!AS$7:AT$601,2,0),1)=1,"",1))</f>
        <v/>
      </c>
      <c r="N811" s="36" t="str">
        <f aca="false">TRIM(B811)</f>
        <v/>
      </c>
      <c r="O811" s="36"/>
      <c r="P811" s="36" t="str">
        <f aca="false">IF(K811="","",1)</f>
        <v/>
      </c>
      <c r="Q811" s="36" t="str">
        <f aca="false">IF(N811="","",_xlfn.IFNA(VLOOKUP(N811,Lotti!C$7:D$1000,2,0),1))</f>
        <v/>
      </c>
      <c r="S811" s="36" t="str">
        <f aca="false">IF(N811="","",IF(OR(AND(E811="",LEN(TRIM(D811))&lt;&gt;11,LEN(TRIM(D811))&lt;&gt;16),AND(D811="",E811=""),AND(D811&lt;&gt;"",E811&lt;&gt;"")),1,""))</f>
        <v/>
      </c>
      <c r="U811" s="36" t="str">
        <f aca="false">IF(N811="","",IF(C811="",1,""))</f>
        <v/>
      </c>
      <c r="V811" s="36" t="str">
        <f aca="false">IF(N811="","",_xlfn.IFNA(VLOOKUP(F811,TabelleFisse!$B$33:$C$34,2,0),1))</f>
        <v/>
      </c>
      <c r="W811" s="36" t="str">
        <f aca="false">IF(N811="","",_xlfn.IFNA(IF(VLOOKUP(CONCATENATE(N811," SI"),AC$10:AC$1203,1,0)=CONCATENATE(N811," SI"),"",1),1))</f>
        <v/>
      </c>
      <c r="Y811" s="36" t="str">
        <f aca="false">IF(OR(N811="",G811=""),"",_xlfn.IFNA(VLOOKUP(H811,TabelleFisse!$B$25:$C$29,2,0),1))</f>
        <v/>
      </c>
      <c r="Z811" s="36" t="str">
        <f aca="false">IF(AND(G811="",H811&lt;&gt;""),1,"")</f>
        <v/>
      </c>
      <c r="AA811" s="36" t="str">
        <f aca="false">IF(N811="","",IF(COUNTIF(AD$10:AD$1203,AD811)=1,1,""))</f>
        <v/>
      </c>
      <c r="AC811" s="37" t="str">
        <f aca="false">IF(N811="","",CONCATENATE(N811," ",F811))</f>
        <v/>
      </c>
      <c r="AD811" s="37" t="str">
        <f aca="false">IF(OR(N811="",CONCATENATE(G811,H811)=""),"",CONCATENATE(N811," ",G811))</f>
        <v/>
      </c>
      <c r="AE811" s="37" t="str">
        <f aca="false">IF(K811=1,CONCATENATE(N811," ",1),"")</f>
        <v/>
      </c>
    </row>
    <row r="812" customFormat="false" ht="32.25" hidden="false" customHeight="true" outlineLevel="0" collapsed="false">
      <c r="A812" s="21" t="str">
        <f aca="false">IF(J812="","",J812)</f>
        <v/>
      </c>
      <c r="B812" s="69"/>
      <c r="C812" s="44"/>
      <c r="D812" s="42"/>
      <c r="E812" s="42"/>
      <c r="F812" s="68"/>
      <c r="G812" s="42"/>
      <c r="H812" s="42"/>
      <c r="J812" s="20" t="str">
        <f aca="false">IF(AND(K812="",L812="",N812=""),"",IF(OR(K812=1,L812=1),"ERRORI / ANOMALIE","OK"))</f>
        <v/>
      </c>
      <c r="K812" s="20" t="str">
        <f aca="false">IF(N812="","",IF(SUM(Q812:AA812)&gt;0,1,""))</f>
        <v/>
      </c>
      <c r="L812" s="20" t="str">
        <f aca="false">IF(N812="","",IF(_xlfn.IFNA(VLOOKUP(CONCATENATE(N812," ",1),Lotti!AS$7:AT$601,2,0),1)=1,"",1))</f>
        <v/>
      </c>
      <c r="N812" s="36" t="str">
        <f aca="false">TRIM(B812)</f>
        <v/>
      </c>
      <c r="O812" s="36"/>
      <c r="P812" s="36" t="str">
        <f aca="false">IF(K812="","",1)</f>
        <v/>
      </c>
      <c r="Q812" s="36" t="str">
        <f aca="false">IF(N812="","",_xlfn.IFNA(VLOOKUP(N812,Lotti!C$7:D$1000,2,0),1))</f>
        <v/>
      </c>
      <c r="S812" s="36" t="str">
        <f aca="false">IF(N812="","",IF(OR(AND(E812="",LEN(TRIM(D812))&lt;&gt;11,LEN(TRIM(D812))&lt;&gt;16),AND(D812="",E812=""),AND(D812&lt;&gt;"",E812&lt;&gt;"")),1,""))</f>
        <v/>
      </c>
      <c r="U812" s="36" t="str">
        <f aca="false">IF(N812="","",IF(C812="",1,""))</f>
        <v/>
      </c>
      <c r="V812" s="36" t="str">
        <f aca="false">IF(N812="","",_xlfn.IFNA(VLOOKUP(F812,TabelleFisse!$B$33:$C$34,2,0),1))</f>
        <v/>
      </c>
      <c r="W812" s="36" t="str">
        <f aca="false">IF(N812="","",_xlfn.IFNA(IF(VLOOKUP(CONCATENATE(N812," SI"),AC$10:AC$1203,1,0)=CONCATENATE(N812," SI"),"",1),1))</f>
        <v/>
      </c>
      <c r="Y812" s="36" t="str">
        <f aca="false">IF(OR(N812="",G812=""),"",_xlfn.IFNA(VLOOKUP(H812,TabelleFisse!$B$25:$C$29,2,0),1))</f>
        <v/>
      </c>
      <c r="Z812" s="36" t="str">
        <f aca="false">IF(AND(G812="",H812&lt;&gt;""),1,"")</f>
        <v/>
      </c>
      <c r="AA812" s="36" t="str">
        <f aca="false">IF(N812="","",IF(COUNTIF(AD$10:AD$1203,AD812)=1,1,""))</f>
        <v/>
      </c>
      <c r="AC812" s="37" t="str">
        <f aca="false">IF(N812="","",CONCATENATE(N812," ",F812))</f>
        <v/>
      </c>
      <c r="AD812" s="37" t="str">
        <f aca="false">IF(OR(N812="",CONCATENATE(G812,H812)=""),"",CONCATENATE(N812," ",G812))</f>
        <v/>
      </c>
      <c r="AE812" s="37" t="str">
        <f aca="false">IF(K812=1,CONCATENATE(N812," ",1),"")</f>
        <v/>
      </c>
    </row>
    <row r="813" customFormat="false" ht="32.25" hidden="false" customHeight="true" outlineLevel="0" collapsed="false">
      <c r="A813" s="21" t="str">
        <f aca="false">IF(J813="","",J813)</f>
        <v/>
      </c>
      <c r="B813" s="69"/>
      <c r="C813" s="44"/>
      <c r="D813" s="42"/>
      <c r="E813" s="42"/>
      <c r="F813" s="68"/>
      <c r="G813" s="42"/>
      <c r="H813" s="42"/>
      <c r="J813" s="20" t="str">
        <f aca="false">IF(AND(K813="",L813="",N813=""),"",IF(OR(K813=1,L813=1),"ERRORI / ANOMALIE","OK"))</f>
        <v/>
      </c>
      <c r="K813" s="20" t="str">
        <f aca="false">IF(N813="","",IF(SUM(Q813:AA813)&gt;0,1,""))</f>
        <v/>
      </c>
      <c r="L813" s="20" t="str">
        <f aca="false">IF(N813="","",IF(_xlfn.IFNA(VLOOKUP(CONCATENATE(N813," ",1),Lotti!AS$7:AT$601,2,0),1)=1,"",1))</f>
        <v/>
      </c>
      <c r="N813" s="36" t="str">
        <f aca="false">TRIM(B813)</f>
        <v/>
      </c>
      <c r="O813" s="36"/>
      <c r="P813" s="36" t="str">
        <f aca="false">IF(K813="","",1)</f>
        <v/>
      </c>
      <c r="Q813" s="36" t="str">
        <f aca="false">IF(N813="","",_xlfn.IFNA(VLOOKUP(N813,Lotti!C$7:D$1000,2,0),1))</f>
        <v/>
      </c>
      <c r="S813" s="36" t="str">
        <f aca="false">IF(N813="","",IF(OR(AND(E813="",LEN(TRIM(D813))&lt;&gt;11,LEN(TRIM(D813))&lt;&gt;16),AND(D813="",E813=""),AND(D813&lt;&gt;"",E813&lt;&gt;"")),1,""))</f>
        <v/>
      </c>
      <c r="U813" s="36" t="str">
        <f aca="false">IF(N813="","",IF(C813="",1,""))</f>
        <v/>
      </c>
      <c r="V813" s="36" t="str">
        <f aca="false">IF(N813="","",_xlfn.IFNA(VLOOKUP(F813,TabelleFisse!$B$33:$C$34,2,0),1))</f>
        <v/>
      </c>
      <c r="W813" s="36" t="str">
        <f aca="false">IF(N813="","",_xlfn.IFNA(IF(VLOOKUP(CONCATENATE(N813," SI"),AC$10:AC$1203,1,0)=CONCATENATE(N813," SI"),"",1),1))</f>
        <v/>
      </c>
      <c r="Y813" s="36" t="str">
        <f aca="false">IF(OR(N813="",G813=""),"",_xlfn.IFNA(VLOOKUP(H813,TabelleFisse!$B$25:$C$29,2,0),1))</f>
        <v/>
      </c>
      <c r="Z813" s="36" t="str">
        <f aca="false">IF(AND(G813="",H813&lt;&gt;""),1,"")</f>
        <v/>
      </c>
      <c r="AA813" s="36" t="str">
        <f aca="false">IF(N813="","",IF(COUNTIF(AD$10:AD$1203,AD813)=1,1,""))</f>
        <v/>
      </c>
      <c r="AC813" s="37" t="str">
        <f aca="false">IF(N813="","",CONCATENATE(N813," ",F813))</f>
        <v/>
      </c>
      <c r="AD813" s="37" t="str">
        <f aca="false">IF(OR(N813="",CONCATENATE(G813,H813)=""),"",CONCATENATE(N813," ",G813))</f>
        <v/>
      </c>
      <c r="AE813" s="37" t="str">
        <f aca="false">IF(K813=1,CONCATENATE(N813," ",1),"")</f>
        <v/>
      </c>
    </row>
    <row r="814" customFormat="false" ht="32.25" hidden="false" customHeight="true" outlineLevel="0" collapsed="false">
      <c r="A814" s="21" t="str">
        <f aca="false">IF(J814="","",J814)</f>
        <v/>
      </c>
      <c r="B814" s="69"/>
      <c r="C814" s="44"/>
      <c r="D814" s="42"/>
      <c r="E814" s="42"/>
      <c r="F814" s="68"/>
      <c r="G814" s="42"/>
      <c r="H814" s="42"/>
      <c r="J814" s="20" t="str">
        <f aca="false">IF(AND(K814="",L814="",N814=""),"",IF(OR(K814=1,L814=1),"ERRORI / ANOMALIE","OK"))</f>
        <v/>
      </c>
      <c r="K814" s="20" t="str">
        <f aca="false">IF(N814="","",IF(SUM(Q814:AA814)&gt;0,1,""))</f>
        <v/>
      </c>
      <c r="L814" s="20" t="str">
        <f aca="false">IF(N814="","",IF(_xlfn.IFNA(VLOOKUP(CONCATENATE(N814," ",1),Lotti!AS$7:AT$601,2,0),1)=1,"",1))</f>
        <v/>
      </c>
      <c r="N814" s="36" t="str">
        <f aca="false">TRIM(B814)</f>
        <v/>
      </c>
      <c r="O814" s="36"/>
      <c r="P814" s="36" t="str">
        <f aca="false">IF(K814="","",1)</f>
        <v/>
      </c>
      <c r="Q814" s="36" t="str">
        <f aca="false">IF(N814="","",_xlfn.IFNA(VLOOKUP(N814,Lotti!C$7:D$1000,2,0),1))</f>
        <v/>
      </c>
      <c r="S814" s="36" t="str">
        <f aca="false">IF(N814="","",IF(OR(AND(E814="",LEN(TRIM(D814))&lt;&gt;11,LEN(TRIM(D814))&lt;&gt;16),AND(D814="",E814=""),AND(D814&lt;&gt;"",E814&lt;&gt;"")),1,""))</f>
        <v/>
      </c>
      <c r="U814" s="36" t="str">
        <f aca="false">IF(N814="","",IF(C814="",1,""))</f>
        <v/>
      </c>
      <c r="V814" s="36" t="str">
        <f aca="false">IF(N814="","",_xlfn.IFNA(VLOOKUP(F814,TabelleFisse!$B$33:$C$34,2,0),1))</f>
        <v/>
      </c>
      <c r="W814" s="36" t="str">
        <f aca="false">IF(N814="","",_xlfn.IFNA(IF(VLOOKUP(CONCATENATE(N814," SI"),AC$10:AC$1203,1,0)=CONCATENATE(N814," SI"),"",1),1))</f>
        <v/>
      </c>
      <c r="Y814" s="36" t="str">
        <f aca="false">IF(OR(N814="",G814=""),"",_xlfn.IFNA(VLOOKUP(H814,TabelleFisse!$B$25:$C$29,2,0),1))</f>
        <v/>
      </c>
      <c r="Z814" s="36" t="str">
        <f aca="false">IF(AND(G814="",H814&lt;&gt;""),1,"")</f>
        <v/>
      </c>
      <c r="AA814" s="36" t="str">
        <f aca="false">IF(N814="","",IF(COUNTIF(AD$10:AD$1203,AD814)=1,1,""))</f>
        <v/>
      </c>
      <c r="AC814" s="37" t="str">
        <f aca="false">IF(N814="","",CONCATENATE(N814," ",F814))</f>
        <v/>
      </c>
      <c r="AD814" s="37" t="str">
        <f aca="false">IF(OR(N814="",CONCATENATE(G814,H814)=""),"",CONCATENATE(N814," ",G814))</f>
        <v/>
      </c>
      <c r="AE814" s="37" t="str">
        <f aca="false">IF(K814=1,CONCATENATE(N814," ",1),"")</f>
        <v/>
      </c>
    </row>
    <row r="815" customFormat="false" ht="32.25" hidden="false" customHeight="true" outlineLevel="0" collapsed="false">
      <c r="A815" s="21" t="str">
        <f aca="false">IF(J815="","",J815)</f>
        <v/>
      </c>
      <c r="B815" s="69"/>
      <c r="C815" s="44"/>
      <c r="D815" s="42"/>
      <c r="E815" s="42"/>
      <c r="F815" s="68"/>
      <c r="G815" s="42"/>
      <c r="H815" s="42"/>
      <c r="J815" s="20" t="str">
        <f aca="false">IF(AND(K815="",L815="",N815=""),"",IF(OR(K815=1,L815=1),"ERRORI / ANOMALIE","OK"))</f>
        <v/>
      </c>
      <c r="K815" s="20" t="str">
        <f aca="false">IF(N815="","",IF(SUM(Q815:AA815)&gt;0,1,""))</f>
        <v/>
      </c>
      <c r="L815" s="20" t="str">
        <f aca="false">IF(N815="","",IF(_xlfn.IFNA(VLOOKUP(CONCATENATE(N815," ",1),Lotti!AS$7:AT$601,2,0),1)=1,"",1))</f>
        <v/>
      </c>
      <c r="N815" s="36" t="str">
        <f aca="false">TRIM(B815)</f>
        <v/>
      </c>
      <c r="O815" s="36"/>
      <c r="P815" s="36" t="str">
        <f aca="false">IF(K815="","",1)</f>
        <v/>
      </c>
      <c r="Q815" s="36" t="str">
        <f aca="false">IF(N815="","",_xlfn.IFNA(VLOOKUP(N815,Lotti!C$7:D$1000,2,0),1))</f>
        <v/>
      </c>
      <c r="S815" s="36" t="str">
        <f aca="false">IF(N815="","",IF(OR(AND(E815="",LEN(TRIM(D815))&lt;&gt;11,LEN(TRIM(D815))&lt;&gt;16),AND(D815="",E815=""),AND(D815&lt;&gt;"",E815&lt;&gt;"")),1,""))</f>
        <v/>
      </c>
      <c r="U815" s="36" t="str">
        <f aca="false">IF(N815="","",IF(C815="",1,""))</f>
        <v/>
      </c>
      <c r="V815" s="36" t="str">
        <f aca="false">IF(N815="","",_xlfn.IFNA(VLOOKUP(F815,TabelleFisse!$B$33:$C$34,2,0),1))</f>
        <v/>
      </c>
      <c r="W815" s="36" t="str">
        <f aca="false">IF(N815="","",_xlfn.IFNA(IF(VLOOKUP(CONCATENATE(N815," SI"),AC$10:AC$1203,1,0)=CONCATENATE(N815," SI"),"",1),1))</f>
        <v/>
      </c>
      <c r="Y815" s="36" t="str">
        <f aca="false">IF(OR(N815="",G815=""),"",_xlfn.IFNA(VLOOKUP(H815,TabelleFisse!$B$25:$C$29,2,0),1))</f>
        <v/>
      </c>
      <c r="Z815" s="36" t="str">
        <f aca="false">IF(AND(G815="",H815&lt;&gt;""),1,"")</f>
        <v/>
      </c>
      <c r="AA815" s="36" t="str">
        <f aca="false">IF(N815="","",IF(COUNTIF(AD$10:AD$1203,AD815)=1,1,""))</f>
        <v/>
      </c>
      <c r="AC815" s="37" t="str">
        <f aca="false">IF(N815="","",CONCATENATE(N815," ",F815))</f>
        <v/>
      </c>
      <c r="AD815" s="37" t="str">
        <f aca="false">IF(OR(N815="",CONCATENATE(G815,H815)=""),"",CONCATENATE(N815," ",G815))</f>
        <v/>
      </c>
      <c r="AE815" s="37" t="str">
        <f aca="false">IF(K815=1,CONCATENATE(N815," ",1),"")</f>
        <v/>
      </c>
    </row>
    <row r="816" customFormat="false" ht="32.25" hidden="false" customHeight="true" outlineLevel="0" collapsed="false">
      <c r="A816" s="21" t="str">
        <f aca="false">IF(J816="","",J816)</f>
        <v/>
      </c>
      <c r="B816" s="69"/>
      <c r="C816" s="44"/>
      <c r="D816" s="42"/>
      <c r="E816" s="42"/>
      <c r="F816" s="68"/>
      <c r="G816" s="42"/>
      <c r="H816" s="42"/>
      <c r="J816" s="20" t="str">
        <f aca="false">IF(AND(K816="",L816="",N816=""),"",IF(OR(K816=1,L816=1),"ERRORI / ANOMALIE","OK"))</f>
        <v/>
      </c>
      <c r="K816" s="20" t="str">
        <f aca="false">IF(N816="","",IF(SUM(Q816:AA816)&gt;0,1,""))</f>
        <v/>
      </c>
      <c r="L816" s="20" t="str">
        <f aca="false">IF(N816="","",IF(_xlfn.IFNA(VLOOKUP(CONCATENATE(N816," ",1),Lotti!AS$7:AT$601,2,0),1)=1,"",1))</f>
        <v/>
      </c>
      <c r="N816" s="36" t="str">
        <f aca="false">TRIM(B816)</f>
        <v/>
      </c>
      <c r="O816" s="36"/>
      <c r="P816" s="36" t="str">
        <f aca="false">IF(K816="","",1)</f>
        <v/>
      </c>
      <c r="Q816" s="36" t="str">
        <f aca="false">IF(N816="","",_xlfn.IFNA(VLOOKUP(N816,Lotti!C$7:D$1000,2,0),1))</f>
        <v/>
      </c>
      <c r="S816" s="36" t="str">
        <f aca="false">IF(N816="","",IF(OR(AND(E816="",LEN(TRIM(D816))&lt;&gt;11,LEN(TRIM(D816))&lt;&gt;16),AND(D816="",E816=""),AND(D816&lt;&gt;"",E816&lt;&gt;"")),1,""))</f>
        <v/>
      </c>
      <c r="U816" s="36" t="str">
        <f aca="false">IF(N816="","",IF(C816="",1,""))</f>
        <v/>
      </c>
      <c r="V816" s="36" t="str">
        <f aca="false">IF(N816="","",_xlfn.IFNA(VLOOKUP(F816,TabelleFisse!$B$33:$C$34,2,0),1))</f>
        <v/>
      </c>
      <c r="W816" s="36" t="str">
        <f aca="false">IF(N816="","",_xlfn.IFNA(IF(VLOOKUP(CONCATENATE(N816," SI"),AC$10:AC$1203,1,0)=CONCATENATE(N816," SI"),"",1),1))</f>
        <v/>
      </c>
      <c r="Y816" s="36" t="str">
        <f aca="false">IF(OR(N816="",G816=""),"",_xlfn.IFNA(VLOOKUP(H816,TabelleFisse!$B$25:$C$29,2,0),1))</f>
        <v/>
      </c>
      <c r="Z816" s="36" t="str">
        <f aca="false">IF(AND(G816="",H816&lt;&gt;""),1,"")</f>
        <v/>
      </c>
      <c r="AA816" s="36" t="str">
        <f aca="false">IF(N816="","",IF(COUNTIF(AD$10:AD$1203,AD816)=1,1,""))</f>
        <v/>
      </c>
      <c r="AC816" s="37" t="str">
        <f aca="false">IF(N816="","",CONCATENATE(N816," ",F816))</f>
        <v/>
      </c>
      <c r="AD816" s="37" t="str">
        <f aca="false">IF(OR(N816="",CONCATENATE(G816,H816)=""),"",CONCATENATE(N816," ",G816))</f>
        <v/>
      </c>
      <c r="AE816" s="37" t="str">
        <f aca="false">IF(K816=1,CONCATENATE(N816," ",1),"")</f>
        <v/>
      </c>
    </row>
    <row r="817" customFormat="false" ht="32.25" hidden="false" customHeight="true" outlineLevel="0" collapsed="false">
      <c r="A817" s="21" t="str">
        <f aca="false">IF(J817="","",J817)</f>
        <v/>
      </c>
      <c r="B817" s="69"/>
      <c r="C817" s="44"/>
      <c r="D817" s="42"/>
      <c r="E817" s="42"/>
      <c r="F817" s="68"/>
      <c r="G817" s="42"/>
      <c r="H817" s="42"/>
      <c r="J817" s="20" t="str">
        <f aca="false">IF(AND(K817="",L817="",N817=""),"",IF(OR(K817=1,L817=1),"ERRORI / ANOMALIE","OK"))</f>
        <v/>
      </c>
      <c r="K817" s="20" t="str">
        <f aca="false">IF(N817="","",IF(SUM(Q817:AA817)&gt;0,1,""))</f>
        <v/>
      </c>
      <c r="L817" s="20" t="str">
        <f aca="false">IF(N817="","",IF(_xlfn.IFNA(VLOOKUP(CONCATENATE(N817," ",1),Lotti!AS$7:AT$601,2,0),1)=1,"",1))</f>
        <v/>
      </c>
      <c r="N817" s="36" t="str">
        <f aca="false">TRIM(B817)</f>
        <v/>
      </c>
      <c r="O817" s="36"/>
      <c r="P817" s="36" t="str">
        <f aca="false">IF(K817="","",1)</f>
        <v/>
      </c>
      <c r="Q817" s="36" t="str">
        <f aca="false">IF(N817="","",_xlfn.IFNA(VLOOKUP(N817,Lotti!C$7:D$1000,2,0),1))</f>
        <v/>
      </c>
      <c r="S817" s="36" t="str">
        <f aca="false">IF(N817="","",IF(OR(AND(E817="",LEN(TRIM(D817))&lt;&gt;11,LEN(TRIM(D817))&lt;&gt;16),AND(D817="",E817=""),AND(D817&lt;&gt;"",E817&lt;&gt;"")),1,""))</f>
        <v/>
      </c>
      <c r="U817" s="36" t="str">
        <f aca="false">IF(N817="","",IF(C817="",1,""))</f>
        <v/>
      </c>
      <c r="V817" s="36" t="str">
        <f aca="false">IF(N817="","",_xlfn.IFNA(VLOOKUP(F817,TabelleFisse!$B$33:$C$34,2,0),1))</f>
        <v/>
      </c>
      <c r="W817" s="36" t="str">
        <f aca="false">IF(N817="","",_xlfn.IFNA(IF(VLOOKUP(CONCATENATE(N817," SI"),AC$10:AC$1203,1,0)=CONCATENATE(N817," SI"),"",1),1))</f>
        <v/>
      </c>
      <c r="Y817" s="36" t="str">
        <f aca="false">IF(OR(N817="",G817=""),"",_xlfn.IFNA(VLOOKUP(H817,TabelleFisse!$B$25:$C$29,2,0),1))</f>
        <v/>
      </c>
      <c r="Z817" s="36" t="str">
        <f aca="false">IF(AND(G817="",H817&lt;&gt;""),1,"")</f>
        <v/>
      </c>
      <c r="AA817" s="36" t="str">
        <f aca="false">IF(N817="","",IF(COUNTIF(AD$10:AD$1203,AD817)=1,1,""))</f>
        <v/>
      </c>
      <c r="AC817" s="37" t="str">
        <f aca="false">IF(N817="","",CONCATENATE(N817," ",F817))</f>
        <v/>
      </c>
      <c r="AD817" s="37" t="str">
        <f aca="false">IF(OR(N817="",CONCATENATE(G817,H817)=""),"",CONCATENATE(N817," ",G817))</f>
        <v/>
      </c>
      <c r="AE817" s="37" t="str">
        <f aca="false">IF(K817=1,CONCATENATE(N817," ",1),"")</f>
        <v/>
      </c>
    </row>
    <row r="818" customFormat="false" ht="32.25" hidden="false" customHeight="true" outlineLevel="0" collapsed="false">
      <c r="A818" s="21" t="str">
        <f aca="false">IF(J818="","",J818)</f>
        <v/>
      </c>
      <c r="B818" s="69"/>
      <c r="C818" s="44"/>
      <c r="D818" s="42"/>
      <c r="E818" s="42"/>
      <c r="F818" s="68"/>
      <c r="G818" s="42"/>
      <c r="H818" s="42"/>
      <c r="J818" s="20" t="str">
        <f aca="false">IF(AND(K818="",L818="",N818=""),"",IF(OR(K818=1,L818=1),"ERRORI / ANOMALIE","OK"))</f>
        <v/>
      </c>
      <c r="K818" s="20" t="str">
        <f aca="false">IF(N818="","",IF(SUM(Q818:AA818)&gt;0,1,""))</f>
        <v/>
      </c>
      <c r="L818" s="20" t="str">
        <f aca="false">IF(N818="","",IF(_xlfn.IFNA(VLOOKUP(CONCATENATE(N818," ",1),Lotti!AS$7:AT$601,2,0),1)=1,"",1))</f>
        <v/>
      </c>
      <c r="N818" s="36" t="str">
        <f aca="false">TRIM(B818)</f>
        <v/>
      </c>
      <c r="O818" s="36"/>
      <c r="P818" s="36" t="str">
        <f aca="false">IF(K818="","",1)</f>
        <v/>
      </c>
      <c r="Q818" s="36" t="str">
        <f aca="false">IF(N818="","",_xlfn.IFNA(VLOOKUP(N818,Lotti!C$7:D$1000,2,0),1))</f>
        <v/>
      </c>
      <c r="S818" s="36" t="str">
        <f aca="false">IF(N818="","",IF(OR(AND(E818="",LEN(TRIM(D818))&lt;&gt;11,LEN(TRIM(D818))&lt;&gt;16),AND(D818="",E818=""),AND(D818&lt;&gt;"",E818&lt;&gt;"")),1,""))</f>
        <v/>
      </c>
      <c r="U818" s="36" t="str">
        <f aca="false">IF(N818="","",IF(C818="",1,""))</f>
        <v/>
      </c>
      <c r="V818" s="36" t="str">
        <f aca="false">IF(N818="","",_xlfn.IFNA(VLOOKUP(F818,TabelleFisse!$B$33:$C$34,2,0),1))</f>
        <v/>
      </c>
      <c r="W818" s="36" t="str">
        <f aca="false">IF(N818="","",_xlfn.IFNA(IF(VLOOKUP(CONCATENATE(N818," SI"),AC$10:AC$1203,1,0)=CONCATENATE(N818," SI"),"",1),1))</f>
        <v/>
      </c>
      <c r="Y818" s="36" t="str">
        <f aca="false">IF(OR(N818="",G818=""),"",_xlfn.IFNA(VLOOKUP(H818,TabelleFisse!$B$25:$C$29,2,0),1))</f>
        <v/>
      </c>
      <c r="Z818" s="36" t="str">
        <f aca="false">IF(AND(G818="",H818&lt;&gt;""),1,"")</f>
        <v/>
      </c>
      <c r="AA818" s="36" t="str">
        <f aca="false">IF(N818="","",IF(COUNTIF(AD$10:AD$1203,AD818)=1,1,""))</f>
        <v/>
      </c>
      <c r="AC818" s="37" t="str">
        <f aca="false">IF(N818="","",CONCATENATE(N818," ",F818))</f>
        <v/>
      </c>
      <c r="AD818" s="37" t="str">
        <f aca="false">IF(OR(N818="",CONCATENATE(G818,H818)=""),"",CONCATENATE(N818," ",G818))</f>
        <v/>
      </c>
      <c r="AE818" s="37" t="str">
        <f aca="false">IF(K818=1,CONCATENATE(N818," ",1),"")</f>
        <v/>
      </c>
    </row>
    <row r="819" customFormat="false" ht="32.25" hidden="false" customHeight="true" outlineLevel="0" collapsed="false">
      <c r="A819" s="21" t="str">
        <f aca="false">IF(J819="","",J819)</f>
        <v/>
      </c>
      <c r="B819" s="69"/>
      <c r="C819" s="44"/>
      <c r="D819" s="42"/>
      <c r="E819" s="42"/>
      <c r="F819" s="68"/>
      <c r="G819" s="42"/>
      <c r="H819" s="42"/>
      <c r="J819" s="20" t="str">
        <f aca="false">IF(AND(K819="",L819="",N819=""),"",IF(OR(K819=1,L819=1),"ERRORI / ANOMALIE","OK"))</f>
        <v/>
      </c>
      <c r="K819" s="20" t="str">
        <f aca="false">IF(N819="","",IF(SUM(Q819:AA819)&gt;0,1,""))</f>
        <v/>
      </c>
      <c r="L819" s="20" t="str">
        <f aca="false">IF(N819="","",IF(_xlfn.IFNA(VLOOKUP(CONCATENATE(N819," ",1),Lotti!AS$7:AT$601,2,0),1)=1,"",1))</f>
        <v/>
      </c>
      <c r="N819" s="36" t="str">
        <f aca="false">TRIM(B819)</f>
        <v/>
      </c>
      <c r="O819" s="36"/>
      <c r="P819" s="36" t="str">
        <f aca="false">IF(K819="","",1)</f>
        <v/>
      </c>
      <c r="Q819" s="36" t="str">
        <f aca="false">IF(N819="","",_xlfn.IFNA(VLOOKUP(N819,Lotti!C$7:D$1000,2,0),1))</f>
        <v/>
      </c>
      <c r="S819" s="36" t="str">
        <f aca="false">IF(N819="","",IF(OR(AND(E819="",LEN(TRIM(D819))&lt;&gt;11,LEN(TRIM(D819))&lt;&gt;16),AND(D819="",E819=""),AND(D819&lt;&gt;"",E819&lt;&gt;"")),1,""))</f>
        <v/>
      </c>
      <c r="U819" s="36" t="str">
        <f aca="false">IF(N819="","",IF(C819="",1,""))</f>
        <v/>
      </c>
      <c r="V819" s="36" t="str">
        <f aca="false">IF(N819="","",_xlfn.IFNA(VLOOKUP(F819,TabelleFisse!$B$33:$C$34,2,0),1))</f>
        <v/>
      </c>
      <c r="W819" s="36" t="str">
        <f aca="false">IF(N819="","",_xlfn.IFNA(IF(VLOOKUP(CONCATENATE(N819," SI"),AC$10:AC$1203,1,0)=CONCATENATE(N819," SI"),"",1),1))</f>
        <v/>
      </c>
      <c r="Y819" s="36" t="str">
        <f aca="false">IF(OR(N819="",G819=""),"",_xlfn.IFNA(VLOOKUP(H819,TabelleFisse!$B$25:$C$29,2,0),1))</f>
        <v/>
      </c>
      <c r="Z819" s="36" t="str">
        <f aca="false">IF(AND(G819="",H819&lt;&gt;""),1,"")</f>
        <v/>
      </c>
      <c r="AA819" s="36" t="str">
        <f aca="false">IF(N819="","",IF(COUNTIF(AD$10:AD$1203,AD819)=1,1,""))</f>
        <v/>
      </c>
      <c r="AC819" s="37" t="str">
        <f aca="false">IF(N819="","",CONCATENATE(N819," ",F819))</f>
        <v/>
      </c>
      <c r="AD819" s="37" t="str">
        <f aca="false">IF(OR(N819="",CONCATENATE(G819,H819)=""),"",CONCATENATE(N819," ",G819))</f>
        <v/>
      </c>
      <c r="AE819" s="37" t="str">
        <f aca="false">IF(K819=1,CONCATENATE(N819," ",1),"")</f>
        <v/>
      </c>
    </row>
    <row r="820" customFormat="false" ht="32.25" hidden="false" customHeight="true" outlineLevel="0" collapsed="false">
      <c r="A820" s="21" t="str">
        <f aca="false">IF(J820="","",J820)</f>
        <v/>
      </c>
      <c r="B820" s="69"/>
      <c r="C820" s="44"/>
      <c r="D820" s="42"/>
      <c r="E820" s="42"/>
      <c r="F820" s="68"/>
      <c r="G820" s="42"/>
      <c r="H820" s="42"/>
      <c r="J820" s="20" t="str">
        <f aca="false">IF(AND(K820="",L820="",N820=""),"",IF(OR(K820=1,L820=1),"ERRORI / ANOMALIE","OK"))</f>
        <v/>
      </c>
      <c r="K820" s="20" t="str">
        <f aca="false">IF(N820="","",IF(SUM(Q820:AA820)&gt;0,1,""))</f>
        <v/>
      </c>
      <c r="L820" s="20" t="str">
        <f aca="false">IF(N820="","",IF(_xlfn.IFNA(VLOOKUP(CONCATENATE(N820," ",1),Lotti!AS$7:AT$601,2,0),1)=1,"",1))</f>
        <v/>
      </c>
      <c r="N820" s="36" t="str">
        <f aca="false">TRIM(B820)</f>
        <v/>
      </c>
      <c r="O820" s="36"/>
      <c r="P820" s="36" t="str">
        <f aca="false">IF(K820="","",1)</f>
        <v/>
      </c>
      <c r="Q820" s="36" t="str">
        <f aca="false">IF(N820="","",_xlfn.IFNA(VLOOKUP(N820,Lotti!C$7:D$1000,2,0),1))</f>
        <v/>
      </c>
      <c r="S820" s="36" t="str">
        <f aca="false">IF(N820="","",IF(OR(AND(E820="",LEN(TRIM(D820))&lt;&gt;11,LEN(TRIM(D820))&lt;&gt;16),AND(D820="",E820=""),AND(D820&lt;&gt;"",E820&lt;&gt;"")),1,""))</f>
        <v/>
      </c>
      <c r="U820" s="36" t="str">
        <f aca="false">IF(N820="","",IF(C820="",1,""))</f>
        <v/>
      </c>
      <c r="V820" s="36" t="str">
        <f aca="false">IF(N820="","",_xlfn.IFNA(VLOOKUP(F820,TabelleFisse!$B$33:$C$34,2,0),1))</f>
        <v/>
      </c>
      <c r="W820" s="36" t="str">
        <f aca="false">IF(N820="","",_xlfn.IFNA(IF(VLOOKUP(CONCATENATE(N820," SI"),AC$10:AC$1203,1,0)=CONCATENATE(N820," SI"),"",1),1))</f>
        <v/>
      </c>
      <c r="Y820" s="36" t="str">
        <f aca="false">IF(OR(N820="",G820=""),"",_xlfn.IFNA(VLOOKUP(H820,TabelleFisse!$B$25:$C$29,2,0),1))</f>
        <v/>
      </c>
      <c r="Z820" s="36" t="str">
        <f aca="false">IF(AND(G820="",H820&lt;&gt;""),1,"")</f>
        <v/>
      </c>
      <c r="AA820" s="36" t="str">
        <f aca="false">IF(N820="","",IF(COUNTIF(AD$10:AD$1203,AD820)=1,1,""))</f>
        <v/>
      </c>
      <c r="AC820" s="37" t="str">
        <f aca="false">IF(N820="","",CONCATENATE(N820," ",F820))</f>
        <v/>
      </c>
      <c r="AD820" s="37" t="str">
        <f aca="false">IF(OR(N820="",CONCATENATE(G820,H820)=""),"",CONCATENATE(N820," ",G820))</f>
        <v/>
      </c>
      <c r="AE820" s="37" t="str">
        <f aca="false">IF(K820=1,CONCATENATE(N820," ",1),"")</f>
        <v/>
      </c>
    </row>
    <row r="821" customFormat="false" ht="32.25" hidden="false" customHeight="true" outlineLevel="0" collapsed="false">
      <c r="A821" s="21" t="str">
        <f aca="false">IF(J821="","",J821)</f>
        <v/>
      </c>
      <c r="B821" s="69"/>
      <c r="C821" s="44"/>
      <c r="D821" s="42"/>
      <c r="E821" s="42"/>
      <c r="F821" s="68"/>
      <c r="G821" s="42"/>
      <c r="H821" s="42"/>
      <c r="J821" s="20" t="str">
        <f aca="false">IF(AND(K821="",L821="",N821=""),"",IF(OR(K821=1,L821=1),"ERRORI / ANOMALIE","OK"))</f>
        <v/>
      </c>
      <c r="K821" s="20" t="str">
        <f aca="false">IF(N821="","",IF(SUM(Q821:AA821)&gt;0,1,""))</f>
        <v/>
      </c>
      <c r="L821" s="20" t="str">
        <f aca="false">IF(N821="","",IF(_xlfn.IFNA(VLOOKUP(CONCATENATE(N821," ",1),Lotti!AS$7:AT$601,2,0),1)=1,"",1))</f>
        <v/>
      </c>
      <c r="N821" s="36" t="str">
        <f aca="false">TRIM(B821)</f>
        <v/>
      </c>
      <c r="O821" s="36"/>
      <c r="P821" s="36" t="str">
        <f aca="false">IF(K821="","",1)</f>
        <v/>
      </c>
      <c r="Q821" s="36" t="str">
        <f aca="false">IF(N821="","",_xlfn.IFNA(VLOOKUP(N821,Lotti!C$7:D$1000,2,0),1))</f>
        <v/>
      </c>
      <c r="S821" s="36" t="str">
        <f aca="false">IF(N821="","",IF(OR(AND(E821="",LEN(TRIM(D821))&lt;&gt;11,LEN(TRIM(D821))&lt;&gt;16),AND(D821="",E821=""),AND(D821&lt;&gt;"",E821&lt;&gt;"")),1,""))</f>
        <v/>
      </c>
      <c r="U821" s="36" t="str">
        <f aca="false">IF(N821="","",IF(C821="",1,""))</f>
        <v/>
      </c>
      <c r="V821" s="36" t="str">
        <f aca="false">IF(N821="","",_xlfn.IFNA(VLOOKUP(F821,TabelleFisse!$B$33:$C$34,2,0),1))</f>
        <v/>
      </c>
      <c r="W821" s="36" t="str">
        <f aca="false">IF(N821="","",_xlfn.IFNA(IF(VLOOKUP(CONCATENATE(N821," SI"),AC$10:AC$1203,1,0)=CONCATENATE(N821," SI"),"",1),1))</f>
        <v/>
      </c>
      <c r="Y821" s="36" t="str">
        <f aca="false">IF(OR(N821="",G821=""),"",_xlfn.IFNA(VLOOKUP(H821,TabelleFisse!$B$25:$C$29,2,0),1))</f>
        <v/>
      </c>
      <c r="Z821" s="36" t="str">
        <f aca="false">IF(AND(G821="",H821&lt;&gt;""),1,"")</f>
        <v/>
      </c>
      <c r="AA821" s="36" t="str">
        <f aca="false">IF(N821="","",IF(COUNTIF(AD$10:AD$1203,AD821)=1,1,""))</f>
        <v/>
      </c>
      <c r="AC821" s="37" t="str">
        <f aca="false">IF(N821="","",CONCATENATE(N821," ",F821))</f>
        <v/>
      </c>
      <c r="AD821" s="37" t="str">
        <f aca="false">IF(OR(N821="",CONCATENATE(G821,H821)=""),"",CONCATENATE(N821," ",G821))</f>
        <v/>
      </c>
      <c r="AE821" s="37" t="str">
        <f aca="false">IF(K821=1,CONCATENATE(N821," ",1),"")</f>
        <v/>
      </c>
    </row>
    <row r="822" customFormat="false" ht="32.25" hidden="false" customHeight="true" outlineLevel="0" collapsed="false">
      <c r="A822" s="21" t="str">
        <f aca="false">IF(J822="","",J822)</f>
        <v/>
      </c>
      <c r="B822" s="69"/>
      <c r="C822" s="44"/>
      <c r="D822" s="42"/>
      <c r="E822" s="42"/>
      <c r="F822" s="68"/>
      <c r="G822" s="42"/>
      <c r="H822" s="42"/>
      <c r="J822" s="20" t="str">
        <f aca="false">IF(AND(K822="",L822="",N822=""),"",IF(OR(K822=1,L822=1),"ERRORI / ANOMALIE","OK"))</f>
        <v/>
      </c>
      <c r="K822" s="20" t="str">
        <f aca="false">IF(N822="","",IF(SUM(Q822:AA822)&gt;0,1,""))</f>
        <v/>
      </c>
      <c r="L822" s="20" t="str">
        <f aca="false">IF(N822="","",IF(_xlfn.IFNA(VLOOKUP(CONCATENATE(N822," ",1),Lotti!AS$7:AT$601,2,0),1)=1,"",1))</f>
        <v/>
      </c>
      <c r="N822" s="36" t="str">
        <f aca="false">TRIM(B822)</f>
        <v/>
      </c>
      <c r="O822" s="36"/>
      <c r="P822" s="36" t="str">
        <f aca="false">IF(K822="","",1)</f>
        <v/>
      </c>
      <c r="Q822" s="36" t="str">
        <f aca="false">IF(N822="","",_xlfn.IFNA(VLOOKUP(N822,Lotti!C$7:D$1000,2,0),1))</f>
        <v/>
      </c>
      <c r="S822" s="36" t="str">
        <f aca="false">IF(N822="","",IF(OR(AND(E822="",LEN(TRIM(D822))&lt;&gt;11,LEN(TRIM(D822))&lt;&gt;16),AND(D822="",E822=""),AND(D822&lt;&gt;"",E822&lt;&gt;"")),1,""))</f>
        <v/>
      </c>
      <c r="U822" s="36" t="str">
        <f aca="false">IF(N822="","",IF(C822="",1,""))</f>
        <v/>
      </c>
      <c r="V822" s="36" t="str">
        <f aca="false">IF(N822="","",_xlfn.IFNA(VLOOKUP(F822,TabelleFisse!$B$33:$C$34,2,0),1))</f>
        <v/>
      </c>
      <c r="W822" s="36" t="str">
        <f aca="false">IF(N822="","",_xlfn.IFNA(IF(VLOOKUP(CONCATENATE(N822," SI"),AC$10:AC$1203,1,0)=CONCATENATE(N822," SI"),"",1),1))</f>
        <v/>
      </c>
      <c r="Y822" s="36" t="str">
        <f aca="false">IF(OR(N822="",G822=""),"",_xlfn.IFNA(VLOOKUP(H822,TabelleFisse!$B$25:$C$29,2,0),1))</f>
        <v/>
      </c>
      <c r="Z822" s="36" t="str">
        <f aca="false">IF(AND(G822="",H822&lt;&gt;""),1,"")</f>
        <v/>
      </c>
      <c r="AA822" s="36" t="str">
        <f aca="false">IF(N822="","",IF(COUNTIF(AD$10:AD$1203,AD822)=1,1,""))</f>
        <v/>
      </c>
      <c r="AC822" s="37" t="str">
        <f aca="false">IF(N822="","",CONCATENATE(N822," ",F822))</f>
        <v/>
      </c>
      <c r="AD822" s="37" t="str">
        <f aca="false">IF(OR(N822="",CONCATENATE(G822,H822)=""),"",CONCATENATE(N822," ",G822))</f>
        <v/>
      </c>
      <c r="AE822" s="37" t="str">
        <f aca="false">IF(K822=1,CONCATENATE(N822," ",1),"")</f>
        <v/>
      </c>
    </row>
    <row r="823" customFormat="false" ht="32.25" hidden="false" customHeight="true" outlineLevel="0" collapsed="false">
      <c r="A823" s="21" t="str">
        <f aca="false">IF(J823="","",J823)</f>
        <v/>
      </c>
      <c r="B823" s="69"/>
      <c r="C823" s="44"/>
      <c r="D823" s="42"/>
      <c r="E823" s="42"/>
      <c r="F823" s="68"/>
      <c r="G823" s="42"/>
      <c r="H823" s="42"/>
      <c r="J823" s="20" t="str">
        <f aca="false">IF(AND(K823="",L823="",N823=""),"",IF(OR(K823=1,L823=1),"ERRORI / ANOMALIE","OK"))</f>
        <v/>
      </c>
      <c r="K823" s="20" t="str">
        <f aca="false">IF(N823="","",IF(SUM(Q823:AA823)&gt;0,1,""))</f>
        <v/>
      </c>
      <c r="L823" s="20" t="str">
        <f aca="false">IF(N823="","",IF(_xlfn.IFNA(VLOOKUP(CONCATENATE(N823," ",1),Lotti!AS$7:AT$601,2,0),1)=1,"",1))</f>
        <v/>
      </c>
      <c r="N823" s="36" t="str">
        <f aca="false">TRIM(B823)</f>
        <v/>
      </c>
      <c r="O823" s="36"/>
      <c r="P823" s="36" t="str">
        <f aca="false">IF(K823="","",1)</f>
        <v/>
      </c>
      <c r="Q823" s="36" t="str">
        <f aca="false">IF(N823="","",_xlfn.IFNA(VLOOKUP(N823,Lotti!C$7:D$1000,2,0),1))</f>
        <v/>
      </c>
      <c r="S823" s="36" t="str">
        <f aca="false">IF(N823="","",IF(OR(AND(E823="",LEN(TRIM(D823))&lt;&gt;11,LEN(TRIM(D823))&lt;&gt;16),AND(D823="",E823=""),AND(D823&lt;&gt;"",E823&lt;&gt;"")),1,""))</f>
        <v/>
      </c>
      <c r="U823" s="36" t="str">
        <f aca="false">IF(N823="","",IF(C823="",1,""))</f>
        <v/>
      </c>
      <c r="V823" s="36" t="str">
        <f aca="false">IF(N823="","",_xlfn.IFNA(VLOOKUP(F823,TabelleFisse!$B$33:$C$34,2,0),1))</f>
        <v/>
      </c>
      <c r="W823" s="36" t="str">
        <f aca="false">IF(N823="","",_xlfn.IFNA(IF(VLOOKUP(CONCATENATE(N823," SI"),AC$10:AC$1203,1,0)=CONCATENATE(N823," SI"),"",1),1))</f>
        <v/>
      </c>
      <c r="Y823" s="36" t="str">
        <f aca="false">IF(OR(N823="",G823=""),"",_xlfn.IFNA(VLOOKUP(H823,TabelleFisse!$B$25:$C$29,2,0),1))</f>
        <v/>
      </c>
      <c r="Z823" s="36" t="str">
        <f aca="false">IF(AND(G823="",H823&lt;&gt;""),1,"")</f>
        <v/>
      </c>
      <c r="AA823" s="36" t="str">
        <f aca="false">IF(N823="","",IF(COUNTIF(AD$10:AD$1203,AD823)=1,1,""))</f>
        <v/>
      </c>
      <c r="AC823" s="37" t="str">
        <f aca="false">IF(N823="","",CONCATENATE(N823," ",F823))</f>
        <v/>
      </c>
      <c r="AD823" s="37" t="str">
        <f aca="false">IF(OR(N823="",CONCATENATE(G823,H823)=""),"",CONCATENATE(N823," ",G823))</f>
        <v/>
      </c>
      <c r="AE823" s="37" t="str">
        <f aca="false">IF(K823=1,CONCATENATE(N823," ",1),"")</f>
        <v/>
      </c>
    </row>
    <row r="824" customFormat="false" ht="32.25" hidden="false" customHeight="true" outlineLevel="0" collapsed="false">
      <c r="A824" s="21" t="str">
        <f aca="false">IF(J824="","",J824)</f>
        <v/>
      </c>
      <c r="B824" s="69"/>
      <c r="C824" s="44"/>
      <c r="D824" s="42"/>
      <c r="E824" s="42"/>
      <c r="F824" s="68"/>
      <c r="G824" s="42"/>
      <c r="H824" s="42"/>
      <c r="J824" s="20" t="str">
        <f aca="false">IF(AND(K824="",L824="",N824=""),"",IF(OR(K824=1,L824=1),"ERRORI / ANOMALIE","OK"))</f>
        <v/>
      </c>
      <c r="K824" s="20" t="str">
        <f aca="false">IF(N824="","",IF(SUM(Q824:AA824)&gt;0,1,""))</f>
        <v/>
      </c>
      <c r="L824" s="20" t="str">
        <f aca="false">IF(N824="","",IF(_xlfn.IFNA(VLOOKUP(CONCATENATE(N824," ",1),Lotti!AS$7:AT$601,2,0),1)=1,"",1))</f>
        <v/>
      </c>
      <c r="N824" s="36" t="str">
        <f aca="false">TRIM(B824)</f>
        <v/>
      </c>
      <c r="O824" s="36"/>
      <c r="P824" s="36" t="str">
        <f aca="false">IF(K824="","",1)</f>
        <v/>
      </c>
      <c r="Q824" s="36" t="str">
        <f aca="false">IF(N824="","",_xlfn.IFNA(VLOOKUP(N824,Lotti!C$7:D$1000,2,0),1))</f>
        <v/>
      </c>
      <c r="S824" s="36" t="str">
        <f aca="false">IF(N824="","",IF(OR(AND(E824="",LEN(TRIM(D824))&lt;&gt;11,LEN(TRIM(D824))&lt;&gt;16),AND(D824="",E824=""),AND(D824&lt;&gt;"",E824&lt;&gt;"")),1,""))</f>
        <v/>
      </c>
      <c r="U824" s="36" t="str">
        <f aca="false">IF(N824="","",IF(C824="",1,""))</f>
        <v/>
      </c>
      <c r="V824" s="36" t="str">
        <f aca="false">IF(N824="","",_xlfn.IFNA(VLOOKUP(F824,TabelleFisse!$B$33:$C$34,2,0),1))</f>
        <v/>
      </c>
      <c r="W824" s="36" t="str">
        <f aca="false">IF(N824="","",_xlfn.IFNA(IF(VLOOKUP(CONCATENATE(N824," SI"),AC$10:AC$1203,1,0)=CONCATENATE(N824," SI"),"",1),1))</f>
        <v/>
      </c>
      <c r="Y824" s="36" t="str">
        <f aca="false">IF(OR(N824="",G824=""),"",_xlfn.IFNA(VLOOKUP(H824,TabelleFisse!$B$25:$C$29,2,0),1))</f>
        <v/>
      </c>
      <c r="Z824" s="36" t="str">
        <f aca="false">IF(AND(G824="",H824&lt;&gt;""),1,"")</f>
        <v/>
      </c>
      <c r="AA824" s="36" t="str">
        <f aca="false">IF(N824="","",IF(COUNTIF(AD$10:AD$1203,AD824)=1,1,""))</f>
        <v/>
      </c>
      <c r="AC824" s="37" t="str">
        <f aca="false">IF(N824="","",CONCATENATE(N824," ",F824))</f>
        <v/>
      </c>
      <c r="AD824" s="37" t="str">
        <f aca="false">IF(OR(N824="",CONCATENATE(G824,H824)=""),"",CONCATENATE(N824," ",G824))</f>
        <v/>
      </c>
      <c r="AE824" s="37" t="str">
        <f aca="false">IF(K824=1,CONCATENATE(N824," ",1),"")</f>
        <v/>
      </c>
    </row>
    <row r="825" customFormat="false" ht="32.25" hidden="false" customHeight="true" outlineLevel="0" collapsed="false">
      <c r="A825" s="21" t="str">
        <f aca="false">IF(J825="","",J825)</f>
        <v/>
      </c>
      <c r="B825" s="69"/>
      <c r="C825" s="44"/>
      <c r="D825" s="42"/>
      <c r="E825" s="42"/>
      <c r="F825" s="68"/>
      <c r="G825" s="42"/>
      <c r="H825" s="42"/>
      <c r="J825" s="20" t="str">
        <f aca="false">IF(AND(K825="",L825="",N825=""),"",IF(OR(K825=1,L825=1),"ERRORI / ANOMALIE","OK"))</f>
        <v/>
      </c>
      <c r="K825" s="20" t="str">
        <f aca="false">IF(N825="","",IF(SUM(Q825:AA825)&gt;0,1,""))</f>
        <v/>
      </c>
      <c r="L825" s="20" t="str">
        <f aca="false">IF(N825="","",IF(_xlfn.IFNA(VLOOKUP(CONCATENATE(N825," ",1),Lotti!AS$7:AT$601,2,0),1)=1,"",1))</f>
        <v/>
      </c>
      <c r="N825" s="36" t="str">
        <f aca="false">TRIM(B825)</f>
        <v/>
      </c>
      <c r="O825" s="36"/>
      <c r="P825" s="36" t="str">
        <f aca="false">IF(K825="","",1)</f>
        <v/>
      </c>
      <c r="Q825" s="36" t="str">
        <f aca="false">IF(N825="","",_xlfn.IFNA(VLOOKUP(N825,Lotti!C$7:D$1000,2,0),1))</f>
        <v/>
      </c>
      <c r="S825" s="36" t="str">
        <f aca="false">IF(N825="","",IF(OR(AND(E825="",LEN(TRIM(D825))&lt;&gt;11,LEN(TRIM(D825))&lt;&gt;16),AND(D825="",E825=""),AND(D825&lt;&gt;"",E825&lt;&gt;"")),1,""))</f>
        <v/>
      </c>
      <c r="U825" s="36" t="str">
        <f aca="false">IF(N825="","",IF(C825="",1,""))</f>
        <v/>
      </c>
      <c r="V825" s="36" t="str">
        <f aca="false">IF(N825="","",_xlfn.IFNA(VLOOKUP(F825,TabelleFisse!$B$33:$C$34,2,0),1))</f>
        <v/>
      </c>
      <c r="W825" s="36" t="str">
        <f aca="false">IF(N825="","",_xlfn.IFNA(IF(VLOOKUP(CONCATENATE(N825," SI"),AC$10:AC$1203,1,0)=CONCATENATE(N825," SI"),"",1),1))</f>
        <v/>
      </c>
      <c r="Y825" s="36" t="str">
        <f aca="false">IF(OR(N825="",G825=""),"",_xlfn.IFNA(VLOOKUP(H825,TabelleFisse!$B$25:$C$29,2,0),1))</f>
        <v/>
      </c>
      <c r="Z825" s="36" t="str">
        <f aca="false">IF(AND(G825="",H825&lt;&gt;""),1,"")</f>
        <v/>
      </c>
      <c r="AA825" s="36" t="str">
        <f aca="false">IF(N825="","",IF(COUNTIF(AD$10:AD$1203,AD825)=1,1,""))</f>
        <v/>
      </c>
      <c r="AC825" s="37" t="str">
        <f aca="false">IF(N825="","",CONCATENATE(N825," ",F825))</f>
        <v/>
      </c>
      <c r="AD825" s="37" t="str">
        <f aca="false">IF(OR(N825="",CONCATENATE(G825,H825)=""),"",CONCATENATE(N825," ",G825))</f>
        <v/>
      </c>
      <c r="AE825" s="37" t="str">
        <f aca="false">IF(K825=1,CONCATENATE(N825," ",1),"")</f>
        <v/>
      </c>
    </row>
    <row r="826" customFormat="false" ht="32.25" hidden="false" customHeight="true" outlineLevel="0" collapsed="false">
      <c r="A826" s="21" t="str">
        <f aca="false">IF(J826="","",J826)</f>
        <v/>
      </c>
      <c r="B826" s="69"/>
      <c r="C826" s="44"/>
      <c r="D826" s="42"/>
      <c r="E826" s="42"/>
      <c r="F826" s="68"/>
      <c r="G826" s="42"/>
      <c r="H826" s="42"/>
      <c r="J826" s="20" t="str">
        <f aca="false">IF(AND(K826="",L826="",N826=""),"",IF(OR(K826=1,L826=1),"ERRORI / ANOMALIE","OK"))</f>
        <v/>
      </c>
      <c r="K826" s="20" t="str">
        <f aca="false">IF(N826="","",IF(SUM(Q826:AA826)&gt;0,1,""))</f>
        <v/>
      </c>
      <c r="L826" s="20" t="str">
        <f aca="false">IF(N826="","",IF(_xlfn.IFNA(VLOOKUP(CONCATENATE(N826," ",1),Lotti!AS$7:AT$601,2,0),1)=1,"",1))</f>
        <v/>
      </c>
      <c r="N826" s="36" t="str">
        <f aca="false">TRIM(B826)</f>
        <v/>
      </c>
      <c r="O826" s="36"/>
      <c r="P826" s="36" t="str">
        <f aca="false">IF(K826="","",1)</f>
        <v/>
      </c>
      <c r="Q826" s="36" t="str">
        <f aca="false">IF(N826="","",_xlfn.IFNA(VLOOKUP(N826,Lotti!C$7:D$1000,2,0),1))</f>
        <v/>
      </c>
      <c r="S826" s="36" t="str">
        <f aca="false">IF(N826="","",IF(OR(AND(E826="",LEN(TRIM(D826))&lt;&gt;11,LEN(TRIM(D826))&lt;&gt;16),AND(D826="",E826=""),AND(D826&lt;&gt;"",E826&lt;&gt;"")),1,""))</f>
        <v/>
      </c>
      <c r="U826" s="36" t="str">
        <f aca="false">IF(N826="","",IF(C826="",1,""))</f>
        <v/>
      </c>
      <c r="V826" s="36" t="str">
        <f aca="false">IF(N826="","",_xlfn.IFNA(VLOOKUP(F826,TabelleFisse!$B$33:$C$34,2,0),1))</f>
        <v/>
      </c>
      <c r="W826" s="36" t="str">
        <f aca="false">IF(N826="","",_xlfn.IFNA(IF(VLOOKUP(CONCATENATE(N826," SI"),AC$10:AC$1203,1,0)=CONCATENATE(N826," SI"),"",1),1))</f>
        <v/>
      </c>
      <c r="Y826" s="36" t="str">
        <f aca="false">IF(OR(N826="",G826=""),"",_xlfn.IFNA(VLOOKUP(H826,TabelleFisse!$B$25:$C$29,2,0),1))</f>
        <v/>
      </c>
      <c r="Z826" s="36" t="str">
        <f aca="false">IF(AND(G826="",H826&lt;&gt;""),1,"")</f>
        <v/>
      </c>
      <c r="AA826" s="36" t="str">
        <f aca="false">IF(N826="","",IF(COUNTIF(AD$10:AD$1203,AD826)=1,1,""))</f>
        <v/>
      </c>
      <c r="AC826" s="37" t="str">
        <f aca="false">IF(N826="","",CONCATENATE(N826," ",F826))</f>
        <v/>
      </c>
      <c r="AD826" s="37" t="str">
        <f aca="false">IF(OR(N826="",CONCATENATE(G826,H826)=""),"",CONCATENATE(N826," ",G826))</f>
        <v/>
      </c>
      <c r="AE826" s="37" t="str">
        <f aca="false">IF(K826=1,CONCATENATE(N826," ",1),"")</f>
        <v/>
      </c>
    </row>
    <row r="827" customFormat="false" ht="32.25" hidden="false" customHeight="true" outlineLevel="0" collapsed="false">
      <c r="A827" s="21" t="str">
        <f aca="false">IF(J827="","",J827)</f>
        <v/>
      </c>
      <c r="B827" s="69"/>
      <c r="C827" s="44"/>
      <c r="D827" s="42"/>
      <c r="E827" s="42"/>
      <c r="F827" s="68"/>
      <c r="G827" s="42"/>
      <c r="H827" s="42"/>
      <c r="J827" s="20" t="str">
        <f aca="false">IF(AND(K827="",L827="",N827=""),"",IF(OR(K827=1,L827=1),"ERRORI / ANOMALIE","OK"))</f>
        <v/>
      </c>
      <c r="K827" s="20" t="str">
        <f aca="false">IF(N827="","",IF(SUM(Q827:AA827)&gt;0,1,""))</f>
        <v/>
      </c>
      <c r="L827" s="20" t="str">
        <f aca="false">IF(N827="","",IF(_xlfn.IFNA(VLOOKUP(CONCATENATE(N827," ",1),Lotti!AS$7:AT$601,2,0),1)=1,"",1))</f>
        <v/>
      </c>
      <c r="N827" s="36" t="str">
        <f aca="false">TRIM(B827)</f>
        <v/>
      </c>
      <c r="O827" s="36"/>
      <c r="P827" s="36" t="str">
        <f aca="false">IF(K827="","",1)</f>
        <v/>
      </c>
      <c r="Q827" s="36" t="str">
        <f aca="false">IF(N827="","",_xlfn.IFNA(VLOOKUP(N827,Lotti!C$7:D$1000,2,0),1))</f>
        <v/>
      </c>
      <c r="S827" s="36" t="str">
        <f aca="false">IF(N827="","",IF(OR(AND(E827="",LEN(TRIM(D827))&lt;&gt;11,LEN(TRIM(D827))&lt;&gt;16),AND(D827="",E827=""),AND(D827&lt;&gt;"",E827&lt;&gt;"")),1,""))</f>
        <v/>
      </c>
      <c r="U827" s="36" t="str">
        <f aca="false">IF(N827="","",IF(C827="",1,""))</f>
        <v/>
      </c>
      <c r="V827" s="36" t="str">
        <f aca="false">IF(N827="","",_xlfn.IFNA(VLOOKUP(F827,TabelleFisse!$B$33:$C$34,2,0),1))</f>
        <v/>
      </c>
      <c r="W827" s="36" t="str">
        <f aca="false">IF(N827="","",_xlfn.IFNA(IF(VLOOKUP(CONCATENATE(N827," SI"),AC$10:AC$1203,1,0)=CONCATENATE(N827," SI"),"",1),1))</f>
        <v/>
      </c>
      <c r="Y827" s="36" t="str">
        <f aca="false">IF(OR(N827="",G827=""),"",_xlfn.IFNA(VLOOKUP(H827,TabelleFisse!$B$25:$C$29,2,0),1))</f>
        <v/>
      </c>
      <c r="Z827" s="36" t="str">
        <f aca="false">IF(AND(G827="",H827&lt;&gt;""),1,"")</f>
        <v/>
      </c>
      <c r="AA827" s="36" t="str">
        <f aca="false">IF(N827="","",IF(COUNTIF(AD$10:AD$1203,AD827)=1,1,""))</f>
        <v/>
      </c>
      <c r="AC827" s="37" t="str">
        <f aca="false">IF(N827="","",CONCATENATE(N827," ",F827))</f>
        <v/>
      </c>
      <c r="AD827" s="37" t="str">
        <f aca="false">IF(OR(N827="",CONCATENATE(G827,H827)=""),"",CONCATENATE(N827," ",G827))</f>
        <v/>
      </c>
      <c r="AE827" s="37" t="str">
        <f aca="false">IF(K827=1,CONCATENATE(N827," ",1),"")</f>
        <v/>
      </c>
    </row>
    <row r="828" customFormat="false" ht="32.25" hidden="false" customHeight="true" outlineLevel="0" collapsed="false">
      <c r="A828" s="21" t="str">
        <f aca="false">IF(J828="","",J828)</f>
        <v/>
      </c>
      <c r="B828" s="69"/>
      <c r="C828" s="44"/>
      <c r="D828" s="42"/>
      <c r="E828" s="42"/>
      <c r="F828" s="68"/>
      <c r="G828" s="42"/>
      <c r="H828" s="42"/>
      <c r="J828" s="20" t="str">
        <f aca="false">IF(AND(K828="",L828="",N828=""),"",IF(OR(K828=1,L828=1),"ERRORI / ANOMALIE","OK"))</f>
        <v/>
      </c>
      <c r="K828" s="20" t="str">
        <f aca="false">IF(N828="","",IF(SUM(Q828:AA828)&gt;0,1,""))</f>
        <v/>
      </c>
      <c r="L828" s="20" t="str">
        <f aca="false">IF(N828="","",IF(_xlfn.IFNA(VLOOKUP(CONCATENATE(N828," ",1),Lotti!AS$7:AT$601,2,0),1)=1,"",1))</f>
        <v/>
      </c>
      <c r="N828" s="36" t="str">
        <f aca="false">TRIM(B828)</f>
        <v/>
      </c>
      <c r="O828" s="36"/>
      <c r="P828" s="36" t="str">
        <f aca="false">IF(K828="","",1)</f>
        <v/>
      </c>
      <c r="Q828" s="36" t="str">
        <f aca="false">IF(N828="","",_xlfn.IFNA(VLOOKUP(N828,Lotti!C$7:D$1000,2,0),1))</f>
        <v/>
      </c>
      <c r="S828" s="36" t="str">
        <f aca="false">IF(N828="","",IF(OR(AND(E828="",LEN(TRIM(D828))&lt;&gt;11,LEN(TRIM(D828))&lt;&gt;16),AND(D828="",E828=""),AND(D828&lt;&gt;"",E828&lt;&gt;"")),1,""))</f>
        <v/>
      </c>
      <c r="U828" s="36" t="str">
        <f aca="false">IF(N828="","",IF(C828="",1,""))</f>
        <v/>
      </c>
      <c r="V828" s="36" t="str">
        <f aca="false">IF(N828="","",_xlfn.IFNA(VLOOKUP(F828,TabelleFisse!$B$33:$C$34,2,0),1))</f>
        <v/>
      </c>
      <c r="W828" s="36" t="str">
        <f aca="false">IF(N828="","",_xlfn.IFNA(IF(VLOOKUP(CONCATENATE(N828," SI"),AC$10:AC$1203,1,0)=CONCATENATE(N828," SI"),"",1),1))</f>
        <v/>
      </c>
      <c r="Y828" s="36" t="str">
        <f aca="false">IF(OR(N828="",G828=""),"",_xlfn.IFNA(VLOOKUP(H828,TabelleFisse!$B$25:$C$29,2,0),1))</f>
        <v/>
      </c>
      <c r="Z828" s="36" t="str">
        <f aca="false">IF(AND(G828="",H828&lt;&gt;""),1,"")</f>
        <v/>
      </c>
      <c r="AA828" s="36" t="str">
        <f aca="false">IF(N828="","",IF(COUNTIF(AD$10:AD$1203,AD828)=1,1,""))</f>
        <v/>
      </c>
      <c r="AC828" s="37" t="str">
        <f aca="false">IF(N828="","",CONCATENATE(N828," ",F828))</f>
        <v/>
      </c>
      <c r="AD828" s="37" t="str">
        <f aca="false">IF(OR(N828="",CONCATENATE(G828,H828)=""),"",CONCATENATE(N828," ",G828))</f>
        <v/>
      </c>
      <c r="AE828" s="37" t="str">
        <f aca="false">IF(K828=1,CONCATENATE(N828," ",1),"")</f>
        <v/>
      </c>
    </row>
    <row r="829" customFormat="false" ht="32.25" hidden="false" customHeight="true" outlineLevel="0" collapsed="false">
      <c r="A829" s="21" t="str">
        <f aca="false">IF(J829="","",J829)</f>
        <v/>
      </c>
      <c r="B829" s="69"/>
      <c r="C829" s="44"/>
      <c r="D829" s="42"/>
      <c r="E829" s="42"/>
      <c r="F829" s="68"/>
      <c r="G829" s="42"/>
      <c r="H829" s="42"/>
      <c r="J829" s="20" t="str">
        <f aca="false">IF(AND(K829="",L829="",N829=""),"",IF(OR(K829=1,L829=1),"ERRORI / ANOMALIE","OK"))</f>
        <v/>
      </c>
      <c r="K829" s="20" t="str">
        <f aca="false">IF(N829="","",IF(SUM(Q829:AA829)&gt;0,1,""))</f>
        <v/>
      </c>
      <c r="L829" s="20" t="str">
        <f aca="false">IF(N829="","",IF(_xlfn.IFNA(VLOOKUP(CONCATENATE(N829," ",1),Lotti!AS$7:AT$601,2,0),1)=1,"",1))</f>
        <v/>
      </c>
      <c r="N829" s="36" t="str">
        <f aca="false">TRIM(B829)</f>
        <v/>
      </c>
      <c r="O829" s="36"/>
      <c r="P829" s="36" t="str">
        <f aca="false">IF(K829="","",1)</f>
        <v/>
      </c>
      <c r="Q829" s="36" t="str">
        <f aca="false">IF(N829="","",_xlfn.IFNA(VLOOKUP(N829,Lotti!C$7:D$1000,2,0),1))</f>
        <v/>
      </c>
      <c r="S829" s="36" t="str">
        <f aca="false">IF(N829="","",IF(OR(AND(E829="",LEN(TRIM(D829))&lt;&gt;11,LEN(TRIM(D829))&lt;&gt;16),AND(D829="",E829=""),AND(D829&lt;&gt;"",E829&lt;&gt;"")),1,""))</f>
        <v/>
      </c>
      <c r="U829" s="36" t="str">
        <f aca="false">IF(N829="","",IF(C829="",1,""))</f>
        <v/>
      </c>
      <c r="V829" s="36" t="str">
        <f aca="false">IF(N829="","",_xlfn.IFNA(VLOOKUP(F829,TabelleFisse!$B$33:$C$34,2,0),1))</f>
        <v/>
      </c>
      <c r="W829" s="36" t="str">
        <f aca="false">IF(N829="","",_xlfn.IFNA(IF(VLOOKUP(CONCATENATE(N829," SI"),AC$10:AC$1203,1,0)=CONCATENATE(N829," SI"),"",1),1))</f>
        <v/>
      </c>
      <c r="Y829" s="36" t="str">
        <f aca="false">IF(OR(N829="",G829=""),"",_xlfn.IFNA(VLOOKUP(H829,TabelleFisse!$B$25:$C$29,2,0),1))</f>
        <v/>
      </c>
      <c r="Z829" s="36" t="str">
        <f aca="false">IF(AND(G829="",H829&lt;&gt;""),1,"")</f>
        <v/>
      </c>
      <c r="AA829" s="36" t="str">
        <f aca="false">IF(N829="","",IF(COUNTIF(AD$10:AD$1203,AD829)=1,1,""))</f>
        <v/>
      </c>
      <c r="AC829" s="37" t="str">
        <f aca="false">IF(N829="","",CONCATENATE(N829," ",F829))</f>
        <v/>
      </c>
      <c r="AD829" s="37" t="str">
        <f aca="false">IF(OR(N829="",CONCATENATE(G829,H829)=""),"",CONCATENATE(N829," ",G829))</f>
        <v/>
      </c>
      <c r="AE829" s="37" t="str">
        <f aca="false">IF(K829=1,CONCATENATE(N829," ",1),"")</f>
        <v/>
      </c>
    </row>
    <row r="830" customFormat="false" ht="32.25" hidden="false" customHeight="true" outlineLevel="0" collapsed="false">
      <c r="A830" s="21" t="str">
        <f aca="false">IF(J830="","",J830)</f>
        <v/>
      </c>
      <c r="B830" s="69"/>
      <c r="C830" s="44"/>
      <c r="D830" s="42"/>
      <c r="E830" s="42"/>
      <c r="F830" s="68"/>
      <c r="G830" s="42"/>
      <c r="H830" s="42"/>
      <c r="J830" s="20" t="str">
        <f aca="false">IF(AND(K830="",L830="",N830=""),"",IF(OR(K830=1,L830=1),"ERRORI / ANOMALIE","OK"))</f>
        <v/>
      </c>
      <c r="K830" s="20" t="str">
        <f aca="false">IF(N830="","",IF(SUM(Q830:AA830)&gt;0,1,""))</f>
        <v/>
      </c>
      <c r="L830" s="20" t="str">
        <f aca="false">IF(N830="","",IF(_xlfn.IFNA(VLOOKUP(CONCATENATE(N830," ",1),Lotti!AS$7:AT$601,2,0),1)=1,"",1))</f>
        <v/>
      </c>
      <c r="N830" s="36" t="str">
        <f aca="false">TRIM(B830)</f>
        <v/>
      </c>
      <c r="O830" s="36"/>
      <c r="P830" s="36" t="str">
        <f aca="false">IF(K830="","",1)</f>
        <v/>
      </c>
      <c r="Q830" s="36" t="str">
        <f aca="false">IF(N830="","",_xlfn.IFNA(VLOOKUP(N830,Lotti!C$7:D$1000,2,0),1))</f>
        <v/>
      </c>
      <c r="S830" s="36" t="str">
        <f aca="false">IF(N830="","",IF(OR(AND(E830="",LEN(TRIM(D830))&lt;&gt;11,LEN(TRIM(D830))&lt;&gt;16),AND(D830="",E830=""),AND(D830&lt;&gt;"",E830&lt;&gt;"")),1,""))</f>
        <v/>
      </c>
      <c r="U830" s="36" t="str">
        <f aca="false">IF(N830="","",IF(C830="",1,""))</f>
        <v/>
      </c>
      <c r="V830" s="36" t="str">
        <f aca="false">IF(N830="","",_xlfn.IFNA(VLOOKUP(F830,TabelleFisse!$B$33:$C$34,2,0),1))</f>
        <v/>
      </c>
      <c r="W830" s="36" t="str">
        <f aca="false">IF(N830="","",_xlfn.IFNA(IF(VLOOKUP(CONCATENATE(N830," SI"),AC$10:AC$1203,1,0)=CONCATENATE(N830," SI"),"",1),1))</f>
        <v/>
      </c>
      <c r="Y830" s="36" t="str">
        <f aca="false">IF(OR(N830="",G830=""),"",_xlfn.IFNA(VLOOKUP(H830,TabelleFisse!$B$25:$C$29,2,0),1))</f>
        <v/>
      </c>
      <c r="Z830" s="36" t="str">
        <f aca="false">IF(AND(G830="",H830&lt;&gt;""),1,"")</f>
        <v/>
      </c>
      <c r="AA830" s="36" t="str">
        <f aca="false">IF(N830="","",IF(COUNTIF(AD$10:AD$1203,AD830)=1,1,""))</f>
        <v/>
      </c>
      <c r="AC830" s="37" t="str">
        <f aca="false">IF(N830="","",CONCATENATE(N830," ",F830))</f>
        <v/>
      </c>
      <c r="AD830" s="37" t="str">
        <f aca="false">IF(OR(N830="",CONCATENATE(G830,H830)=""),"",CONCATENATE(N830," ",G830))</f>
        <v/>
      </c>
      <c r="AE830" s="37" t="str">
        <f aca="false">IF(K830=1,CONCATENATE(N830," ",1),"")</f>
        <v/>
      </c>
    </row>
    <row r="831" customFormat="false" ht="32.25" hidden="false" customHeight="true" outlineLevel="0" collapsed="false">
      <c r="A831" s="21" t="str">
        <f aca="false">IF(J831="","",J831)</f>
        <v/>
      </c>
      <c r="B831" s="69"/>
      <c r="C831" s="44"/>
      <c r="D831" s="42"/>
      <c r="E831" s="42"/>
      <c r="F831" s="68"/>
      <c r="G831" s="42"/>
      <c r="H831" s="42"/>
      <c r="J831" s="20" t="str">
        <f aca="false">IF(AND(K831="",L831="",N831=""),"",IF(OR(K831=1,L831=1),"ERRORI / ANOMALIE","OK"))</f>
        <v/>
      </c>
      <c r="K831" s="20" t="str">
        <f aca="false">IF(N831="","",IF(SUM(Q831:AA831)&gt;0,1,""))</f>
        <v/>
      </c>
      <c r="L831" s="20" t="str">
        <f aca="false">IF(N831="","",IF(_xlfn.IFNA(VLOOKUP(CONCATENATE(N831," ",1),Lotti!AS$7:AT$601,2,0),1)=1,"",1))</f>
        <v/>
      </c>
      <c r="N831" s="36" t="str">
        <f aca="false">TRIM(B831)</f>
        <v/>
      </c>
      <c r="O831" s="36"/>
      <c r="P831" s="36" t="str">
        <f aca="false">IF(K831="","",1)</f>
        <v/>
      </c>
      <c r="Q831" s="36" t="str">
        <f aca="false">IF(N831="","",_xlfn.IFNA(VLOOKUP(N831,Lotti!C$7:D$1000,2,0),1))</f>
        <v/>
      </c>
      <c r="S831" s="36" t="str">
        <f aca="false">IF(N831="","",IF(OR(AND(E831="",LEN(TRIM(D831))&lt;&gt;11,LEN(TRIM(D831))&lt;&gt;16),AND(D831="",E831=""),AND(D831&lt;&gt;"",E831&lt;&gt;"")),1,""))</f>
        <v/>
      </c>
      <c r="U831" s="36" t="str">
        <f aca="false">IF(N831="","",IF(C831="",1,""))</f>
        <v/>
      </c>
      <c r="V831" s="36" t="str">
        <f aca="false">IF(N831="","",_xlfn.IFNA(VLOOKUP(F831,TabelleFisse!$B$33:$C$34,2,0),1))</f>
        <v/>
      </c>
      <c r="W831" s="36" t="str">
        <f aca="false">IF(N831="","",_xlfn.IFNA(IF(VLOOKUP(CONCATENATE(N831," SI"),AC$10:AC$1203,1,0)=CONCATENATE(N831," SI"),"",1),1))</f>
        <v/>
      </c>
      <c r="Y831" s="36" t="str">
        <f aca="false">IF(OR(N831="",G831=""),"",_xlfn.IFNA(VLOOKUP(H831,TabelleFisse!$B$25:$C$29,2,0),1))</f>
        <v/>
      </c>
      <c r="Z831" s="36" t="str">
        <f aca="false">IF(AND(G831="",H831&lt;&gt;""),1,"")</f>
        <v/>
      </c>
      <c r="AA831" s="36" t="str">
        <f aca="false">IF(N831="","",IF(COUNTIF(AD$10:AD$1203,AD831)=1,1,""))</f>
        <v/>
      </c>
      <c r="AC831" s="37" t="str">
        <f aca="false">IF(N831="","",CONCATENATE(N831," ",F831))</f>
        <v/>
      </c>
      <c r="AD831" s="37" t="str">
        <f aca="false">IF(OR(N831="",CONCATENATE(G831,H831)=""),"",CONCATENATE(N831," ",G831))</f>
        <v/>
      </c>
      <c r="AE831" s="37" t="str">
        <f aca="false">IF(K831=1,CONCATENATE(N831," ",1),"")</f>
        <v/>
      </c>
    </row>
    <row r="832" customFormat="false" ht="32.25" hidden="false" customHeight="true" outlineLevel="0" collapsed="false">
      <c r="A832" s="21" t="str">
        <f aca="false">IF(J832="","",J832)</f>
        <v/>
      </c>
      <c r="B832" s="69"/>
      <c r="C832" s="44"/>
      <c r="D832" s="42"/>
      <c r="E832" s="42"/>
      <c r="F832" s="68"/>
      <c r="G832" s="42"/>
      <c r="H832" s="42"/>
      <c r="J832" s="20" t="str">
        <f aca="false">IF(AND(K832="",L832="",N832=""),"",IF(OR(K832=1,L832=1),"ERRORI / ANOMALIE","OK"))</f>
        <v/>
      </c>
      <c r="K832" s="20" t="str">
        <f aca="false">IF(N832="","",IF(SUM(Q832:AA832)&gt;0,1,""))</f>
        <v/>
      </c>
      <c r="L832" s="20" t="str">
        <f aca="false">IF(N832="","",IF(_xlfn.IFNA(VLOOKUP(CONCATENATE(N832," ",1),Lotti!AS$7:AT$601,2,0),1)=1,"",1))</f>
        <v/>
      </c>
      <c r="N832" s="36" t="str">
        <f aca="false">TRIM(B832)</f>
        <v/>
      </c>
      <c r="O832" s="36"/>
      <c r="P832" s="36" t="str">
        <f aca="false">IF(K832="","",1)</f>
        <v/>
      </c>
      <c r="Q832" s="36" t="str">
        <f aca="false">IF(N832="","",_xlfn.IFNA(VLOOKUP(N832,Lotti!C$7:D$1000,2,0),1))</f>
        <v/>
      </c>
      <c r="S832" s="36" t="str">
        <f aca="false">IF(N832="","",IF(OR(AND(E832="",LEN(TRIM(D832))&lt;&gt;11,LEN(TRIM(D832))&lt;&gt;16),AND(D832="",E832=""),AND(D832&lt;&gt;"",E832&lt;&gt;"")),1,""))</f>
        <v/>
      </c>
      <c r="U832" s="36" t="str">
        <f aca="false">IF(N832="","",IF(C832="",1,""))</f>
        <v/>
      </c>
      <c r="V832" s="36" t="str">
        <f aca="false">IF(N832="","",_xlfn.IFNA(VLOOKUP(F832,TabelleFisse!$B$33:$C$34,2,0),1))</f>
        <v/>
      </c>
      <c r="W832" s="36" t="str">
        <f aca="false">IF(N832="","",_xlfn.IFNA(IF(VLOOKUP(CONCATENATE(N832," SI"),AC$10:AC$1203,1,0)=CONCATENATE(N832," SI"),"",1),1))</f>
        <v/>
      </c>
      <c r="Y832" s="36" t="str">
        <f aca="false">IF(OR(N832="",G832=""),"",_xlfn.IFNA(VLOOKUP(H832,TabelleFisse!$B$25:$C$29,2,0),1))</f>
        <v/>
      </c>
      <c r="Z832" s="36" t="str">
        <f aca="false">IF(AND(G832="",H832&lt;&gt;""),1,"")</f>
        <v/>
      </c>
      <c r="AA832" s="36" t="str">
        <f aca="false">IF(N832="","",IF(COUNTIF(AD$10:AD$1203,AD832)=1,1,""))</f>
        <v/>
      </c>
      <c r="AC832" s="37" t="str">
        <f aca="false">IF(N832="","",CONCATENATE(N832," ",F832))</f>
        <v/>
      </c>
      <c r="AD832" s="37" t="str">
        <f aca="false">IF(OR(N832="",CONCATENATE(G832,H832)=""),"",CONCATENATE(N832," ",G832))</f>
        <v/>
      </c>
      <c r="AE832" s="37" t="str">
        <f aca="false">IF(K832=1,CONCATENATE(N832," ",1),"")</f>
        <v/>
      </c>
    </row>
    <row r="833" customFormat="false" ht="32.25" hidden="false" customHeight="true" outlineLevel="0" collapsed="false">
      <c r="A833" s="21" t="str">
        <f aca="false">IF(J833="","",J833)</f>
        <v/>
      </c>
      <c r="B833" s="69"/>
      <c r="C833" s="44"/>
      <c r="D833" s="42"/>
      <c r="E833" s="42"/>
      <c r="F833" s="68"/>
      <c r="G833" s="42"/>
      <c r="H833" s="42"/>
      <c r="J833" s="20" t="str">
        <f aca="false">IF(AND(K833="",L833="",N833=""),"",IF(OR(K833=1,L833=1),"ERRORI / ANOMALIE","OK"))</f>
        <v/>
      </c>
      <c r="K833" s="20" t="str">
        <f aca="false">IF(N833="","",IF(SUM(Q833:AA833)&gt;0,1,""))</f>
        <v/>
      </c>
      <c r="L833" s="20" t="str">
        <f aca="false">IF(N833="","",IF(_xlfn.IFNA(VLOOKUP(CONCATENATE(N833," ",1),Lotti!AS$7:AT$601,2,0),1)=1,"",1))</f>
        <v/>
      </c>
      <c r="N833" s="36" t="str">
        <f aca="false">TRIM(B833)</f>
        <v/>
      </c>
      <c r="O833" s="36"/>
      <c r="P833" s="36" t="str">
        <f aca="false">IF(K833="","",1)</f>
        <v/>
      </c>
      <c r="Q833" s="36" t="str">
        <f aca="false">IF(N833="","",_xlfn.IFNA(VLOOKUP(N833,Lotti!C$7:D$1000,2,0),1))</f>
        <v/>
      </c>
      <c r="S833" s="36" t="str">
        <f aca="false">IF(N833="","",IF(OR(AND(E833="",LEN(TRIM(D833))&lt;&gt;11,LEN(TRIM(D833))&lt;&gt;16),AND(D833="",E833=""),AND(D833&lt;&gt;"",E833&lt;&gt;"")),1,""))</f>
        <v/>
      </c>
      <c r="U833" s="36" t="str">
        <f aca="false">IF(N833="","",IF(C833="",1,""))</f>
        <v/>
      </c>
      <c r="V833" s="36" t="str">
        <f aca="false">IF(N833="","",_xlfn.IFNA(VLOOKUP(F833,TabelleFisse!$B$33:$C$34,2,0),1))</f>
        <v/>
      </c>
      <c r="W833" s="36" t="str">
        <f aca="false">IF(N833="","",_xlfn.IFNA(IF(VLOOKUP(CONCATENATE(N833," SI"),AC$10:AC$1203,1,0)=CONCATENATE(N833," SI"),"",1),1))</f>
        <v/>
      </c>
      <c r="Y833" s="36" t="str">
        <f aca="false">IF(OR(N833="",G833=""),"",_xlfn.IFNA(VLOOKUP(H833,TabelleFisse!$B$25:$C$29,2,0),1))</f>
        <v/>
      </c>
      <c r="Z833" s="36" t="str">
        <f aca="false">IF(AND(G833="",H833&lt;&gt;""),1,"")</f>
        <v/>
      </c>
      <c r="AA833" s="36" t="str">
        <f aca="false">IF(N833="","",IF(COUNTIF(AD$10:AD$1203,AD833)=1,1,""))</f>
        <v/>
      </c>
      <c r="AC833" s="37" t="str">
        <f aca="false">IF(N833="","",CONCATENATE(N833," ",F833))</f>
        <v/>
      </c>
      <c r="AD833" s="37" t="str">
        <f aca="false">IF(OR(N833="",CONCATENATE(G833,H833)=""),"",CONCATENATE(N833," ",G833))</f>
        <v/>
      </c>
      <c r="AE833" s="37" t="str">
        <f aca="false">IF(K833=1,CONCATENATE(N833," ",1),"")</f>
        <v/>
      </c>
    </row>
    <row r="834" customFormat="false" ht="32.25" hidden="false" customHeight="true" outlineLevel="0" collapsed="false">
      <c r="A834" s="21" t="str">
        <f aca="false">IF(J834="","",J834)</f>
        <v/>
      </c>
      <c r="B834" s="69"/>
      <c r="C834" s="44"/>
      <c r="D834" s="42"/>
      <c r="E834" s="42"/>
      <c r="F834" s="68"/>
      <c r="G834" s="42"/>
      <c r="H834" s="42"/>
      <c r="J834" s="20" t="str">
        <f aca="false">IF(AND(K834="",L834="",N834=""),"",IF(OR(K834=1,L834=1),"ERRORI / ANOMALIE","OK"))</f>
        <v/>
      </c>
      <c r="K834" s="20" t="str">
        <f aca="false">IF(N834="","",IF(SUM(Q834:AA834)&gt;0,1,""))</f>
        <v/>
      </c>
      <c r="L834" s="20" t="str">
        <f aca="false">IF(N834="","",IF(_xlfn.IFNA(VLOOKUP(CONCATENATE(N834," ",1),Lotti!AS$7:AT$601,2,0),1)=1,"",1))</f>
        <v/>
      </c>
      <c r="N834" s="36" t="str">
        <f aca="false">TRIM(B834)</f>
        <v/>
      </c>
      <c r="O834" s="36"/>
      <c r="P834" s="36" t="str">
        <f aca="false">IF(K834="","",1)</f>
        <v/>
      </c>
      <c r="Q834" s="36" t="str">
        <f aca="false">IF(N834="","",_xlfn.IFNA(VLOOKUP(N834,Lotti!C$7:D$1000,2,0),1))</f>
        <v/>
      </c>
      <c r="S834" s="36" t="str">
        <f aca="false">IF(N834="","",IF(OR(AND(E834="",LEN(TRIM(D834))&lt;&gt;11,LEN(TRIM(D834))&lt;&gt;16),AND(D834="",E834=""),AND(D834&lt;&gt;"",E834&lt;&gt;"")),1,""))</f>
        <v/>
      </c>
      <c r="U834" s="36" t="str">
        <f aca="false">IF(N834="","",IF(C834="",1,""))</f>
        <v/>
      </c>
      <c r="V834" s="36" t="str">
        <f aca="false">IF(N834="","",_xlfn.IFNA(VLOOKUP(F834,TabelleFisse!$B$33:$C$34,2,0),1))</f>
        <v/>
      </c>
      <c r="W834" s="36" t="str">
        <f aca="false">IF(N834="","",_xlfn.IFNA(IF(VLOOKUP(CONCATENATE(N834," SI"),AC$10:AC$1203,1,0)=CONCATENATE(N834," SI"),"",1),1))</f>
        <v/>
      </c>
      <c r="Y834" s="36" t="str">
        <f aca="false">IF(OR(N834="",G834=""),"",_xlfn.IFNA(VLOOKUP(H834,TabelleFisse!$B$25:$C$29,2,0),1))</f>
        <v/>
      </c>
      <c r="Z834" s="36" t="str">
        <f aca="false">IF(AND(G834="",H834&lt;&gt;""),1,"")</f>
        <v/>
      </c>
      <c r="AA834" s="36" t="str">
        <f aca="false">IF(N834="","",IF(COUNTIF(AD$10:AD$1203,AD834)=1,1,""))</f>
        <v/>
      </c>
      <c r="AC834" s="37" t="str">
        <f aca="false">IF(N834="","",CONCATENATE(N834," ",F834))</f>
        <v/>
      </c>
      <c r="AD834" s="37" t="str">
        <f aca="false">IF(OR(N834="",CONCATENATE(G834,H834)=""),"",CONCATENATE(N834," ",G834))</f>
        <v/>
      </c>
      <c r="AE834" s="37" t="str">
        <f aca="false">IF(K834=1,CONCATENATE(N834," ",1),"")</f>
        <v/>
      </c>
    </row>
    <row r="835" customFormat="false" ht="32.25" hidden="false" customHeight="true" outlineLevel="0" collapsed="false">
      <c r="A835" s="21" t="str">
        <f aca="false">IF(J835="","",J835)</f>
        <v/>
      </c>
      <c r="B835" s="69"/>
      <c r="C835" s="44"/>
      <c r="D835" s="42"/>
      <c r="E835" s="42"/>
      <c r="F835" s="68"/>
      <c r="G835" s="42"/>
      <c r="H835" s="42"/>
      <c r="J835" s="20" t="str">
        <f aca="false">IF(AND(K835="",L835="",N835=""),"",IF(OR(K835=1,L835=1),"ERRORI / ANOMALIE","OK"))</f>
        <v/>
      </c>
      <c r="K835" s="20" t="str">
        <f aca="false">IF(N835="","",IF(SUM(Q835:AA835)&gt;0,1,""))</f>
        <v/>
      </c>
      <c r="L835" s="20" t="str">
        <f aca="false">IF(N835="","",IF(_xlfn.IFNA(VLOOKUP(CONCATENATE(N835," ",1),Lotti!AS$7:AT$601,2,0),1)=1,"",1))</f>
        <v/>
      </c>
      <c r="N835" s="36" t="str">
        <f aca="false">TRIM(B835)</f>
        <v/>
      </c>
      <c r="O835" s="36"/>
      <c r="P835" s="36" t="str">
        <f aca="false">IF(K835="","",1)</f>
        <v/>
      </c>
      <c r="Q835" s="36" t="str">
        <f aca="false">IF(N835="","",_xlfn.IFNA(VLOOKUP(N835,Lotti!C$7:D$1000,2,0),1))</f>
        <v/>
      </c>
      <c r="S835" s="36" t="str">
        <f aca="false">IF(N835="","",IF(OR(AND(E835="",LEN(TRIM(D835))&lt;&gt;11,LEN(TRIM(D835))&lt;&gt;16),AND(D835="",E835=""),AND(D835&lt;&gt;"",E835&lt;&gt;"")),1,""))</f>
        <v/>
      </c>
      <c r="U835" s="36" t="str">
        <f aca="false">IF(N835="","",IF(C835="",1,""))</f>
        <v/>
      </c>
      <c r="V835" s="36" t="str">
        <f aca="false">IF(N835="","",_xlfn.IFNA(VLOOKUP(F835,TabelleFisse!$B$33:$C$34,2,0),1))</f>
        <v/>
      </c>
      <c r="W835" s="36" t="str">
        <f aca="false">IF(N835="","",_xlfn.IFNA(IF(VLOOKUP(CONCATENATE(N835," SI"),AC$10:AC$1203,1,0)=CONCATENATE(N835," SI"),"",1),1))</f>
        <v/>
      </c>
      <c r="Y835" s="36" t="str">
        <f aca="false">IF(OR(N835="",G835=""),"",_xlfn.IFNA(VLOOKUP(H835,TabelleFisse!$B$25:$C$29,2,0),1))</f>
        <v/>
      </c>
      <c r="Z835" s="36" t="str">
        <f aca="false">IF(AND(G835="",H835&lt;&gt;""),1,"")</f>
        <v/>
      </c>
      <c r="AA835" s="36" t="str">
        <f aca="false">IF(N835="","",IF(COUNTIF(AD$10:AD$1203,AD835)=1,1,""))</f>
        <v/>
      </c>
      <c r="AC835" s="37" t="str">
        <f aca="false">IF(N835="","",CONCATENATE(N835," ",F835))</f>
        <v/>
      </c>
      <c r="AD835" s="37" t="str">
        <f aca="false">IF(OR(N835="",CONCATENATE(G835,H835)=""),"",CONCATENATE(N835," ",G835))</f>
        <v/>
      </c>
      <c r="AE835" s="37" t="str">
        <f aca="false">IF(K835=1,CONCATENATE(N835," ",1),"")</f>
        <v/>
      </c>
    </row>
    <row r="836" customFormat="false" ht="32.25" hidden="false" customHeight="true" outlineLevel="0" collapsed="false">
      <c r="A836" s="21" t="str">
        <f aca="false">IF(J836="","",J836)</f>
        <v/>
      </c>
      <c r="B836" s="69"/>
      <c r="C836" s="44"/>
      <c r="D836" s="42"/>
      <c r="E836" s="42"/>
      <c r="F836" s="68"/>
      <c r="G836" s="42"/>
      <c r="H836" s="42"/>
      <c r="J836" s="20" t="str">
        <f aca="false">IF(AND(K836="",L836="",N836=""),"",IF(OR(K836=1,L836=1),"ERRORI / ANOMALIE","OK"))</f>
        <v/>
      </c>
      <c r="K836" s="20" t="str">
        <f aca="false">IF(N836="","",IF(SUM(Q836:AA836)&gt;0,1,""))</f>
        <v/>
      </c>
      <c r="L836" s="20" t="str">
        <f aca="false">IF(N836="","",IF(_xlfn.IFNA(VLOOKUP(CONCATENATE(N836," ",1),Lotti!AS$7:AT$601,2,0),1)=1,"",1))</f>
        <v/>
      </c>
      <c r="N836" s="36" t="str">
        <f aca="false">TRIM(B836)</f>
        <v/>
      </c>
      <c r="O836" s="36"/>
      <c r="P836" s="36" t="str">
        <f aca="false">IF(K836="","",1)</f>
        <v/>
      </c>
      <c r="Q836" s="36" t="str">
        <f aca="false">IF(N836="","",_xlfn.IFNA(VLOOKUP(N836,Lotti!C$7:D$1000,2,0),1))</f>
        <v/>
      </c>
      <c r="S836" s="36" t="str">
        <f aca="false">IF(N836="","",IF(OR(AND(E836="",LEN(TRIM(D836))&lt;&gt;11,LEN(TRIM(D836))&lt;&gt;16),AND(D836="",E836=""),AND(D836&lt;&gt;"",E836&lt;&gt;"")),1,""))</f>
        <v/>
      </c>
      <c r="U836" s="36" t="str">
        <f aca="false">IF(N836="","",IF(C836="",1,""))</f>
        <v/>
      </c>
      <c r="V836" s="36" t="str">
        <f aca="false">IF(N836="","",_xlfn.IFNA(VLOOKUP(F836,TabelleFisse!$B$33:$C$34,2,0),1))</f>
        <v/>
      </c>
      <c r="W836" s="36" t="str">
        <f aca="false">IF(N836="","",_xlfn.IFNA(IF(VLOOKUP(CONCATENATE(N836," SI"),AC$10:AC$1203,1,0)=CONCATENATE(N836," SI"),"",1),1))</f>
        <v/>
      </c>
      <c r="Y836" s="36" t="str">
        <f aca="false">IF(OR(N836="",G836=""),"",_xlfn.IFNA(VLOOKUP(H836,TabelleFisse!$B$25:$C$29,2,0),1))</f>
        <v/>
      </c>
      <c r="Z836" s="36" t="str">
        <f aca="false">IF(AND(G836="",H836&lt;&gt;""),1,"")</f>
        <v/>
      </c>
      <c r="AA836" s="36" t="str">
        <f aca="false">IF(N836="","",IF(COUNTIF(AD$10:AD$1203,AD836)=1,1,""))</f>
        <v/>
      </c>
      <c r="AC836" s="37" t="str">
        <f aca="false">IF(N836="","",CONCATENATE(N836," ",F836))</f>
        <v/>
      </c>
      <c r="AD836" s="37" t="str">
        <f aca="false">IF(OR(N836="",CONCATENATE(G836,H836)=""),"",CONCATENATE(N836," ",G836))</f>
        <v/>
      </c>
      <c r="AE836" s="37" t="str">
        <f aca="false">IF(K836=1,CONCATENATE(N836," ",1),"")</f>
        <v/>
      </c>
    </row>
    <row r="837" customFormat="false" ht="32.25" hidden="false" customHeight="true" outlineLevel="0" collapsed="false">
      <c r="A837" s="21" t="str">
        <f aca="false">IF(J837="","",J837)</f>
        <v/>
      </c>
      <c r="B837" s="69"/>
      <c r="C837" s="44"/>
      <c r="D837" s="42"/>
      <c r="E837" s="42"/>
      <c r="F837" s="68"/>
      <c r="G837" s="42"/>
      <c r="H837" s="42"/>
      <c r="J837" s="20" t="str">
        <f aca="false">IF(AND(K837="",L837="",N837=""),"",IF(OR(K837=1,L837=1),"ERRORI / ANOMALIE","OK"))</f>
        <v/>
      </c>
      <c r="K837" s="20" t="str">
        <f aca="false">IF(N837="","",IF(SUM(Q837:AA837)&gt;0,1,""))</f>
        <v/>
      </c>
      <c r="L837" s="20" t="str">
        <f aca="false">IF(N837="","",IF(_xlfn.IFNA(VLOOKUP(CONCATENATE(N837," ",1),Lotti!AS$7:AT$601,2,0),1)=1,"",1))</f>
        <v/>
      </c>
      <c r="N837" s="36" t="str">
        <f aca="false">TRIM(B837)</f>
        <v/>
      </c>
      <c r="O837" s="36"/>
      <c r="P837" s="36" t="str">
        <f aca="false">IF(K837="","",1)</f>
        <v/>
      </c>
      <c r="Q837" s="36" t="str">
        <f aca="false">IF(N837="","",_xlfn.IFNA(VLOOKUP(N837,Lotti!C$7:D$1000,2,0),1))</f>
        <v/>
      </c>
      <c r="S837" s="36" t="str">
        <f aca="false">IF(N837="","",IF(OR(AND(E837="",LEN(TRIM(D837))&lt;&gt;11,LEN(TRIM(D837))&lt;&gt;16),AND(D837="",E837=""),AND(D837&lt;&gt;"",E837&lt;&gt;"")),1,""))</f>
        <v/>
      </c>
      <c r="U837" s="36" t="str">
        <f aca="false">IF(N837="","",IF(C837="",1,""))</f>
        <v/>
      </c>
      <c r="V837" s="36" t="str">
        <f aca="false">IF(N837="","",_xlfn.IFNA(VLOOKUP(F837,TabelleFisse!$B$33:$C$34,2,0),1))</f>
        <v/>
      </c>
      <c r="W837" s="36" t="str">
        <f aca="false">IF(N837="","",_xlfn.IFNA(IF(VLOOKUP(CONCATENATE(N837," SI"),AC$10:AC$1203,1,0)=CONCATENATE(N837," SI"),"",1),1))</f>
        <v/>
      </c>
      <c r="Y837" s="36" t="str">
        <f aca="false">IF(OR(N837="",G837=""),"",_xlfn.IFNA(VLOOKUP(H837,TabelleFisse!$B$25:$C$29,2,0),1))</f>
        <v/>
      </c>
      <c r="Z837" s="36" t="str">
        <f aca="false">IF(AND(G837="",H837&lt;&gt;""),1,"")</f>
        <v/>
      </c>
      <c r="AA837" s="36" t="str">
        <f aca="false">IF(N837="","",IF(COUNTIF(AD$10:AD$1203,AD837)=1,1,""))</f>
        <v/>
      </c>
      <c r="AC837" s="37" t="str">
        <f aca="false">IF(N837="","",CONCATENATE(N837," ",F837))</f>
        <v/>
      </c>
      <c r="AD837" s="37" t="str">
        <f aca="false">IF(OR(N837="",CONCATENATE(G837,H837)=""),"",CONCATENATE(N837," ",G837))</f>
        <v/>
      </c>
      <c r="AE837" s="37" t="str">
        <f aca="false">IF(K837=1,CONCATENATE(N837," ",1),"")</f>
        <v/>
      </c>
    </row>
    <row r="838" customFormat="false" ht="32.25" hidden="false" customHeight="true" outlineLevel="0" collapsed="false">
      <c r="A838" s="21" t="str">
        <f aca="false">IF(J838="","",J838)</f>
        <v/>
      </c>
      <c r="B838" s="69"/>
      <c r="C838" s="44"/>
      <c r="D838" s="42"/>
      <c r="E838" s="42"/>
      <c r="F838" s="68"/>
      <c r="G838" s="42"/>
      <c r="H838" s="42"/>
      <c r="J838" s="20" t="str">
        <f aca="false">IF(AND(K838="",L838="",N838=""),"",IF(OR(K838=1,L838=1),"ERRORI / ANOMALIE","OK"))</f>
        <v/>
      </c>
      <c r="K838" s="20" t="str">
        <f aca="false">IF(N838="","",IF(SUM(Q838:AA838)&gt;0,1,""))</f>
        <v/>
      </c>
      <c r="L838" s="20" t="str">
        <f aca="false">IF(N838="","",IF(_xlfn.IFNA(VLOOKUP(CONCATENATE(N838," ",1),Lotti!AS$7:AT$601,2,0),1)=1,"",1))</f>
        <v/>
      </c>
      <c r="N838" s="36" t="str">
        <f aca="false">TRIM(B838)</f>
        <v/>
      </c>
      <c r="O838" s="36"/>
      <c r="P838" s="36" t="str">
        <f aca="false">IF(K838="","",1)</f>
        <v/>
      </c>
      <c r="Q838" s="36" t="str">
        <f aca="false">IF(N838="","",_xlfn.IFNA(VLOOKUP(N838,Lotti!C$7:D$1000,2,0),1))</f>
        <v/>
      </c>
      <c r="S838" s="36" t="str">
        <f aca="false">IF(N838="","",IF(OR(AND(E838="",LEN(TRIM(D838))&lt;&gt;11,LEN(TRIM(D838))&lt;&gt;16),AND(D838="",E838=""),AND(D838&lt;&gt;"",E838&lt;&gt;"")),1,""))</f>
        <v/>
      </c>
      <c r="U838" s="36" t="str">
        <f aca="false">IF(N838="","",IF(C838="",1,""))</f>
        <v/>
      </c>
      <c r="V838" s="36" t="str">
        <f aca="false">IF(N838="","",_xlfn.IFNA(VLOOKUP(F838,TabelleFisse!$B$33:$C$34,2,0),1))</f>
        <v/>
      </c>
      <c r="W838" s="36" t="str">
        <f aca="false">IF(N838="","",_xlfn.IFNA(IF(VLOOKUP(CONCATENATE(N838," SI"),AC$10:AC$1203,1,0)=CONCATENATE(N838," SI"),"",1),1))</f>
        <v/>
      </c>
      <c r="Y838" s="36" t="str">
        <f aca="false">IF(OR(N838="",G838=""),"",_xlfn.IFNA(VLOOKUP(H838,TabelleFisse!$B$25:$C$29,2,0),1))</f>
        <v/>
      </c>
      <c r="Z838" s="36" t="str">
        <f aca="false">IF(AND(G838="",H838&lt;&gt;""),1,"")</f>
        <v/>
      </c>
      <c r="AA838" s="36" t="str">
        <f aca="false">IF(N838="","",IF(COUNTIF(AD$10:AD$1203,AD838)=1,1,""))</f>
        <v/>
      </c>
      <c r="AC838" s="37" t="str">
        <f aca="false">IF(N838="","",CONCATENATE(N838," ",F838))</f>
        <v/>
      </c>
      <c r="AD838" s="37" t="str">
        <f aca="false">IF(OR(N838="",CONCATENATE(G838,H838)=""),"",CONCATENATE(N838," ",G838))</f>
        <v/>
      </c>
      <c r="AE838" s="37" t="str">
        <f aca="false">IF(K838=1,CONCATENATE(N838," ",1),"")</f>
        <v/>
      </c>
    </row>
    <row r="839" customFormat="false" ht="32.25" hidden="false" customHeight="true" outlineLevel="0" collapsed="false">
      <c r="A839" s="21" t="str">
        <f aca="false">IF(J839="","",J839)</f>
        <v/>
      </c>
      <c r="B839" s="69"/>
      <c r="C839" s="44"/>
      <c r="D839" s="42"/>
      <c r="E839" s="42"/>
      <c r="F839" s="68"/>
      <c r="G839" s="42"/>
      <c r="H839" s="42"/>
      <c r="J839" s="20" t="str">
        <f aca="false">IF(AND(K839="",L839="",N839=""),"",IF(OR(K839=1,L839=1),"ERRORI / ANOMALIE","OK"))</f>
        <v/>
      </c>
      <c r="K839" s="20" t="str">
        <f aca="false">IF(N839="","",IF(SUM(Q839:AA839)&gt;0,1,""))</f>
        <v/>
      </c>
      <c r="L839" s="20" t="str">
        <f aca="false">IF(N839="","",IF(_xlfn.IFNA(VLOOKUP(CONCATENATE(N839," ",1),Lotti!AS$7:AT$601,2,0),1)=1,"",1))</f>
        <v/>
      </c>
      <c r="N839" s="36" t="str">
        <f aca="false">TRIM(B839)</f>
        <v/>
      </c>
      <c r="O839" s="36"/>
      <c r="P839" s="36" t="str">
        <f aca="false">IF(K839="","",1)</f>
        <v/>
      </c>
      <c r="Q839" s="36" t="str">
        <f aca="false">IF(N839="","",_xlfn.IFNA(VLOOKUP(N839,Lotti!C$7:D$1000,2,0),1))</f>
        <v/>
      </c>
      <c r="S839" s="36" t="str">
        <f aca="false">IF(N839="","",IF(OR(AND(E839="",LEN(TRIM(D839))&lt;&gt;11,LEN(TRIM(D839))&lt;&gt;16),AND(D839="",E839=""),AND(D839&lt;&gt;"",E839&lt;&gt;"")),1,""))</f>
        <v/>
      </c>
      <c r="U839" s="36" t="str">
        <f aca="false">IF(N839="","",IF(C839="",1,""))</f>
        <v/>
      </c>
      <c r="V839" s="36" t="str">
        <f aca="false">IF(N839="","",_xlfn.IFNA(VLOOKUP(F839,TabelleFisse!$B$33:$C$34,2,0),1))</f>
        <v/>
      </c>
      <c r="W839" s="36" t="str">
        <f aca="false">IF(N839="","",_xlfn.IFNA(IF(VLOOKUP(CONCATENATE(N839," SI"),AC$10:AC$1203,1,0)=CONCATENATE(N839," SI"),"",1),1))</f>
        <v/>
      </c>
      <c r="Y839" s="36" t="str">
        <f aca="false">IF(OR(N839="",G839=""),"",_xlfn.IFNA(VLOOKUP(H839,TabelleFisse!$B$25:$C$29,2,0),1))</f>
        <v/>
      </c>
      <c r="Z839" s="36" t="str">
        <f aca="false">IF(AND(G839="",H839&lt;&gt;""),1,"")</f>
        <v/>
      </c>
      <c r="AA839" s="36" t="str">
        <f aca="false">IF(N839="","",IF(COUNTIF(AD$10:AD$1203,AD839)=1,1,""))</f>
        <v/>
      </c>
      <c r="AC839" s="37" t="str">
        <f aca="false">IF(N839="","",CONCATENATE(N839," ",F839))</f>
        <v/>
      </c>
      <c r="AD839" s="37" t="str">
        <f aca="false">IF(OR(N839="",CONCATENATE(G839,H839)=""),"",CONCATENATE(N839," ",G839))</f>
        <v/>
      </c>
      <c r="AE839" s="37" t="str">
        <f aca="false">IF(K839=1,CONCATENATE(N839," ",1),"")</f>
        <v/>
      </c>
    </row>
    <row r="840" customFormat="false" ht="32.25" hidden="false" customHeight="true" outlineLevel="0" collapsed="false">
      <c r="A840" s="21" t="str">
        <f aca="false">IF(J840="","",J840)</f>
        <v/>
      </c>
      <c r="B840" s="69"/>
      <c r="C840" s="44"/>
      <c r="D840" s="42"/>
      <c r="E840" s="42"/>
      <c r="F840" s="68"/>
      <c r="G840" s="42"/>
      <c r="H840" s="42"/>
      <c r="J840" s="20" t="str">
        <f aca="false">IF(AND(K840="",L840="",N840=""),"",IF(OR(K840=1,L840=1),"ERRORI / ANOMALIE","OK"))</f>
        <v/>
      </c>
      <c r="K840" s="20" t="str">
        <f aca="false">IF(N840="","",IF(SUM(Q840:AA840)&gt;0,1,""))</f>
        <v/>
      </c>
      <c r="L840" s="20" t="str">
        <f aca="false">IF(N840="","",IF(_xlfn.IFNA(VLOOKUP(CONCATENATE(N840," ",1),Lotti!AS$7:AT$601,2,0),1)=1,"",1))</f>
        <v/>
      </c>
      <c r="N840" s="36" t="str">
        <f aca="false">TRIM(B840)</f>
        <v/>
      </c>
      <c r="O840" s="36"/>
      <c r="P840" s="36" t="str">
        <f aca="false">IF(K840="","",1)</f>
        <v/>
      </c>
      <c r="Q840" s="36" t="str">
        <f aca="false">IF(N840="","",_xlfn.IFNA(VLOOKUP(N840,Lotti!C$7:D$1000,2,0),1))</f>
        <v/>
      </c>
      <c r="S840" s="36" t="str">
        <f aca="false">IF(N840="","",IF(OR(AND(E840="",LEN(TRIM(D840))&lt;&gt;11,LEN(TRIM(D840))&lt;&gt;16),AND(D840="",E840=""),AND(D840&lt;&gt;"",E840&lt;&gt;"")),1,""))</f>
        <v/>
      </c>
      <c r="U840" s="36" t="str">
        <f aca="false">IF(N840="","",IF(C840="",1,""))</f>
        <v/>
      </c>
      <c r="V840" s="36" t="str">
        <f aca="false">IF(N840="","",_xlfn.IFNA(VLOOKUP(F840,TabelleFisse!$B$33:$C$34,2,0),1))</f>
        <v/>
      </c>
      <c r="W840" s="36" t="str">
        <f aca="false">IF(N840="","",_xlfn.IFNA(IF(VLOOKUP(CONCATENATE(N840," SI"),AC$10:AC$1203,1,0)=CONCATENATE(N840," SI"),"",1),1))</f>
        <v/>
      </c>
      <c r="Y840" s="36" t="str">
        <f aca="false">IF(OR(N840="",G840=""),"",_xlfn.IFNA(VLOOKUP(H840,TabelleFisse!$B$25:$C$29,2,0),1))</f>
        <v/>
      </c>
      <c r="Z840" s="36" t="str">
        <f aca="false">IF(AND(G840="",H840&lt;&gt;""),1,"")</f>
        <v/>
      </c>
      <c r="AA840" s="36" t="str">
        <f aca="false">IF(N840="","",IF(COUNTIF(AD$10:AD$1203,AD840)=1,1,""))</f>
        <v/>
      </c>
      <c r="AC840" s="37" t="str">
        <f aca="false">IF(N840="","",CONCATENATE(N840," ",F840))</f>
        <v/>
      </c>
      <c r="AD840" s="37" t="str">
        <f aca="false">IF(OR(N840="",CONCATENATE(G840,H840)=""),"",CONCATENATE(N840," ",G840))</f>
        <v/>
      </c>
      <c r="AE840" s="37" t="str">
        <f aca="false">IF(K840=1,CONCATENATE(N840," ",1),"")</f>
        <v/>
      </c>
    </row>
    <row r="841" customFormat="false" ht="32.25" hidden="false" customHeight="true" outlineLevel="0" collapsed="false">
      <c r="A841" s="21" t="str">
        <f aca="false">IF(J841="","",J841)</f>
        <v/>
      </c>
      <c r="B841" s="69"/>
      <c r="C841" s="44"/>
      <c r="D841" s="42"/>
      <c r="E841" s="42"/>
      <c r="F841" s="68"/>
      <c r="G841" s="42"/>
      <c r="H841" s="42"/>
      <c r="J841" s="20" t="str">
        <f aca="false">IF(AND(K841="",L841="",N841=""),"",IF(OR(K841=1,L841=1),"ERRORI / ANOMALIE","OK"))</f>
        <v/>
      </c>
      <c r="K841" s="20" t="str">
        <f aca="false">IF(N841="","",IF(SUM(Q841:AA841)&gt;0,1,""))</f>
        <v/>
      </c>
      <c r="L841" s="20" t="str">
        <f aca="false">IF(N841="","",IF(_xlfn.IFNA(VLOOKUP(CONCATENATE(N841," ",1),Lotti!AS$7:AT$601,2,0),1)=1,"",1))</f>
        <v/>
      </c>
      <c r="N841" s="36" t="str">
        <f aca="false">TRIM(B841)</f>
        <v/>
      </c>
      <c r="O841" s="36"/>
      <c r="P841" s="36" t="str">
        <f aca="false">IF(K841="","",1)</f>
        <v/>
      </c>
      <c r="Q841" s="36" t="str">
        <f aca="false">IF(N841="","",_xlfn.IFNA(VLOOKUP(N841,Lotti!C$7:D$1000,2,0),1))</f>
        <v/>
      </c>
      <c r="S841" s="36" t="str">
        <f aca="false">IF(N841="","",IF(OR(AND(E841="",LEN(TRIM(D841))&lt;&gt;11,LEN(TRIM(D841))&lt;&gt;16),AND(D841="",E841=""),AND(D841&lt;&gt;"",E841&lt;&gt;"")),1,""))</f>
        <v/>
      </c>
      <c r="U841" s="36" t="str">
        <f aca="false">IF(N841="","",IF(C841="",1,""))</f>
        <v/>
      </c>
      <c r="V841" s="36" t="str">
        <f aca="false">IF(N841="","",_xlfn.IFNA(VLOOKUP(F841,TabelleFisse!$B$33:$C$34,2,0),1))</f>
        <v/>
      </c>
      <c r="W841" s="36" t="str">
        <f aca="false">IF(N841="","",_xlfn.IFNA(IF(VLOOKUP(CONCATENATE(N841," SI"),AC$10:AC$1203,1,0)=CONCATENATE(N841," SI"),"",1),1))</f>
        <v/>
      </c>
      <c r="Y841" s="36" t="str">
        <f aca="false">IF(OR(N841="",G841=""),"",_xlfn.IFNA(VLOOKUP(H841,TabelleFisse!$B$25:$C$29,2,0),1))</f>
        <v/>
      </c>
      <c r="Z841" s="36" t="str">
        <f aca="false">IF(AND(G841="",H841&lt;&gt;""),1,"")</f>
        <v/>
      </c>
      <c r="AA841" s="36" t="str">
        <f aca="false">IF(N841="","",IF(COUNTIF(AD$10:AD$1203,AD841)=1,1,""))</f>
        <v/>
      </c>
      <c r="AC841" s="37" t="str">
        <f aca="false">IF(N841="","",CONCATENATE(N841," ",F841))</f>
        <v/>
      </c>
      <c r="AD841" s="37" t="str">
        <f aca="false">IF(OR(N841="",CONCATENATE(G841,H841)=""),"",CONCATENATE(N841," ",G841))</f>
        <v/>
      </c>
      <c r="AE841" s="37" t="str">
        <f aca="false">IF(K841=1,CONCATENATE(N841," ",1),"")</f>
        <v/>
      </c>
    </row>
    <row r="842" customFormat="false" ht="32.25" hidden="false" customHeight="true" outlineLevel="0" collapsed="false">
      <c r="A842" s="21" t="str">
        <f aca="false">IF(J842="","",J842)</f>
        <v/>
      </c>
      <c r="B842" s="69"/>
      <c r="C842" s="44"/>
      <c r="D842" s="42"/>
      <c r="E842" s="42"/>
      <c r="F842" s="68"/>
      <c r="G842" s="42"/>
      <c r="H842" s="42"/>
      <c r="J842" s="20" t="str">
        <f aca="false">IF(AND(K842="",L842="",N842=""),"",IF(OR(K842=1,L842=1),"ERRORI / ANOMALIE","OK"))</f>
        <v/>
      </c>
      <c r="K842" s="20" t="str">
        <f aca="false">IF(N842="","",IF(SUM(Q842:AA842)&gt;0,1,""))</f>
        <v/>
      </c>
      <c r="L842" s="20" t="str">
        <f aca="false">IF(N842="","",IF(_xlfn.IFNA(VLOOKUP(CONCATENATE(N842," ",1),Lotti!AS$7:AT$601,2,0),1)=1,"",1))</f>
        <v/>
      </c>
      <c r="N842" s="36" t="str">
        <f aca="false">TRIM(B842)</f>
        <v/>
      </c>
      <c r="O842" s="36"/>
      <c r="P842" s="36" t="str">
        <f aca="false">IF(K842="","",1)</f>
        <v/>
      </c>
      <c r="Q842" s="36" t="str">
        <f aca="false">IF(N842="","",_xlfn.IFNA(VLOOKUP(N842,Lotti!C$7:D$1000,2,0),1))</f>
        <v/>
      </c>
      <c r="S842" s="36" t="str">
        <f aca="false">IF(N842="","",IF(OR(AND(E842="",LEN(TRIM(D842))&lt;&gt;11,LEN(TRIM(D842))&lt;&gt;16),AND(D842="",E842=""),AND(D842&lt;&gt;"",E842&lt;&gt;"")),1,""))</f>
        <v/>
      </c>
      <c r="U842" s="36" t="str">
        <f aca="false">IF(N842="","",IF(C842="",1,""))</f>
        <v/>
      </c>
      <c r="V842" s="36" t="str">
        <f aca="false">IF(N842="","",_xlfn.IFNA(VLOOKUP(F842,TabelleFisse!$B$33:$C$34,2,0),1))</f>
        <v/>
      </c>
      <c r="W842" s="36" t="str">
        <f aca="false">IF(N842="","",_xlfn.IFNA(IF(VLOOKUP(CONCATENATE(N842," SI"),AC$10:AC$1203,1,0)=CONCATENATE(N842," SI"),"",1),1))</f>
        <v/>
      </c>
      <c r="Y842" s="36" t="str">
        <f aca="false">IF(OR(N842="",G842=""),"",_xlfn.IFNA(VLOOKUP(H842,TabelleFisse!$B$25:$C$29,2,0),1))</f>
        <v/>
      </c>
      <c r="Z842" s="36" t="str">
        <f aca="false">IF(AND(G842="",H842&lt;&gt;""),1,"")</f>
        <v/>
      </c>
      <c r="AA842" s="36" t="str">
        <f aca="false">IF(N842="","",IF(COUNTIF(AD$10:AD$1203,AD842)=1,1,""))</f>
        <v/>
      </c>
      <c r="AC842" s="37" t="str">
        <f aca="false">IF(N842="","",CONCATENATE(N842," ",F842))</f>
        <v/>
      </c>
      <c r="AD842" s="37" t="str">
        <f aca="false">IF(OR(N842="",CONCATENATE(G842,H842)=""),"",CONCATENATE(N842," ",G842))</f>
        <v/>
      </c>
      <c r="AE842" s="37" t="str">
        <f aca="false">IF(K842=1,CONCATENATE(N842," ",1),"")</f>
        <v/>
      </c>
    </row>
    <row r="843" customFormat="false" ht="32.25" hidden="false" customHeight="true" outlineLevel="0" collapsed="false">
      <c r="A843" s="21" t="str">
        <f aca="false">IF(J843="","",J843)</f>
        <v/>
      </c>
      <c r="B843" s="69"/>
      <c r="C843" s="44"/>
      <c r="D843" s="42"/>
      <c r="E843" s="42"/>
      <c r="F843" s="68"/>
      <c r="G843" s="42"/>
      <c r="H843" s="42"/>
      <c r="J843" s="20" t="str">
        <f aca="false">IF(AND(K843="",L843="",N843=""),"",IF(OR(K843=1,L843=1),"ERRORI / ANOMALIE","OK"))</f>
        <v/>
      </c>
      <c r="K843" s="20" t="str">
        <f aca="false">IF(N843="","",IF(SUM(Q843:AA843)&gt;0,1,""))</f>
        <v/>
      </c>
      <c r="L843" s="20" t="str">
        <f aca="false">IF(N843="","",IF(_xlfn.IFNA(VLOOKUP(CONCATENATE(N843," ",1),Lotti!AS$7:AT$601,2,0),1)=1,"",1))</f>
        <v/>
      </c>
      <c r="N843" s="36" t="str">
        <f aca="false">TRIM(B843)</f>
        <v/>
      </c>
      <c r="O843" s="36"/>
      <c r="P843" s="36" t="str">
        <f aca="false">IF(K843="","",1)</f>
        <v/>
      </c>
      <c r="Q843" s="36" t="str">
        <f aca="false">IF(N843="","",_xlfn.IFNA(VLOOKUP(N843,Lotti!C$7:D$1000,2,0),1))</f>
        <v/>
      </c>
      <c r="S843" s="36" t="str">
        <f aca="false">IF(N843="","",IF(OR(AND(E843="",LEN(TRIM(D843))&lt;&gt;11,LEN(TRIM(D843))&lt;&gt;16),AND(D843="",E843=""),AND(D843&lt;&gt;"",E843&lt;&gt;"")),1,""))</f>
        <v/>
      </c>
      <c r="U843" s="36" t="str">
        <f aca="false">IF(N843="","",IF(C843="",1,""))</f>
        <v/>
      </c>
      <c r="V843" s="36" t="str">
        <f aca="false">IF(N843="","",_xlfn.IFNA(VLOOKUP(F843,TabelleFisse!$B$33:$C$34,2,0),1))</f>
        <v/>
      </c>
      <c r="W843" s="36" t="str">
        <f aca="false">IF(N843="","",_xlfn.IFNA(IF(VLOOKUP(CONCATENATE(N843," SI"),AC$10:AC$1203,1,0)=CONCATENATE(N843," SI"),"",1),1))</f>
        <v/>
      </c>
      <c r="Y843" s="36" t="str">
        <f aca="false">IF(OR(N843="",G843=""),"",_xlfn.IFNA(VLOOKUP(H843,TabelleFisse!$B$25:$C$29,2,0),1))</f>
        <v/>
      </c>
      <c r="Z843" s="36" t="str">
        <f aca="false">IF(AND(G843="",H843&lt;&gt;""),1,"")</f>
        <v/>
      </c>
      <c r="AA843" s="36" t="str">
        <f aca="false">IF(N843="","",IF(COUNTIF(AD$10:AD$1203,AD843)=1,1,""))</f>
        <v/>
      </c>
      <c r="AC843" s="37" t="str">
        <f aca="false">IF(N843="","",CONCATENATE(N843," ",F843))</f>
        <v/>
      </c>
      <c r="AD843" s="37" t="str">
        <f aca="false">IF(OR(N843="",CONCATENATE(G843,H843)=""),"",CONCATENATE(N843," ",G843))</f>
        <v/>
      </c>
      <c r="AE843" s="37" t="str">
        <f aca="false">IF(K843=1,CONCATENATE(N843," ",1),"")</f>
        <v/>
      </c>
    </row>
    <row r="844" customFormat="false" ht="32.25" hidden="false" customHeight="true" outlineLevel="0" collapsed="false">
      <c r="A844" s="21" t="str">
        <f aca="false">IF(J844="","",J844)</f>
        <v/>
      </c>
      <c r="B844" s="69"/>
      <c r="C844" s="44"/>
      <c r="D844" s="42"/>
      <c r="E844" s="42"/>
      <c r="F844" s="68"/>
      <c r="G844" s="42"/>
      <c r="H844" s="42"/>
      <c r="J844" s="20" t="str">
        <f aca="false">IF(AND(K844="",L844="",N844=""),"",IF(OR(K844=1,L844=1),"ERRORI / ANOMALIE","OK"))</f>
        <v/>
      </c>
      <c r="K844" s="20" t="str">
        <f aca="false">IF(N844="","",IF(SUM(Q844:AA844)&gt;0,1,""))</f>
        <v/>
      </c>
      <c r="L844" s="20" t="str">
        <f aca="false">IF(N844="","",IF(_xlfn.IFNA(VLOOKUP(CONCATENATE(N844," ",1),Lotti!AS$7:AT$601,2,0),1)=1,"",1))</f>
        <v/>
      </c>
      <c r="N844" s="36" t="str">
        <f aca="false">TRIM(B844)</f>
        <v/>
      </c>
      <c r="O844" s="36"/>
      <c r="P844" s="36" t="str">
        <f aca="false">IF(K844="","",1)</f>
        <v/>
      </c>
      <c r="Q844" s="36" t="str">
        <f aca="false">IF(N844="","",_xlfn.IFNA(VLOOKUP(N844,Lotti!C$7:D$1000,2,0),1))</f>
        <v/>
      </c>
      <c r="S844" s="36" t="str">
        <f aca="false">IF(N844="","",IF(OR(AND(E844="",LEN(TRIM(D844))&lt;&gt;11,LEN(TRIM(D844))&lt;&gt;16),AND(D844="",E844=""),AND(D844&lt;&gt;"",E844&lt;&gt;"")),1,""))</f>
        <v/>
      </c>
      <c r="U844" s="36" t="str">
        <f aca="false">IF(N844="","",IF(C844="",1,""))</f>
        <v/>
      </c>
      <c r="V844" s="36" t="str">
        <f aca="false">IF(N844="","",_xlfn.IFNA(VLOOKUP(F844,TabelleFisse!$B$33:$C$34,2,0),1))</f>
        <v/>
      </c>
      <c r="W844" s="36" t="str">
        <f aca="false">IF(N844="","",_xlfn.IFNA(IF(VLOOKUP(CONCATENATE(N844," SI"),AC$10:AC$1203,1,0)=CONCATENATE(N844," SI"),"",1),1))</f>
        <v/>
      </c>
      <c r="Y844" s="36" t="str">
        <f aca="false">IF(OR(N844="",G844=""),"",_xlfn.IFNA(VLOOKUP(H844,TabelleFisse!$B$25:$C$29,2,0),1))</f>
        <v/>
      </c>
      <c r="Z844" s="36" t="str">
        <f aca="false">IF(AND(G844="",H844&lt;&gt;""),1,"")</f>
        <v/>
      </c>
      <c r="AA844" s="36" t="str">
        <f aca="false">IF(N844="","",IF(COUNTIF(AD$10:AD$1203,AD844)=1,1,""))</f>
        <v/>
      </c>
      <c r="AC844" s="37" t="str">
        <f aca="false">IF(N844="","",CONCATENATE(N844," ",F844))</f>
        <v/>
      </c>
      <c r="AD844" s="37" t="str">
        <f aca="false">IF(OR(N844="",CONCATENATE(G844,H844)=""),"",CONCATENATE(N844," ",G844))</f>
        <v/>
      </c>
      <c r="AE844" s="37" t="str">
        <f aca="false">IF(K844=1,CONCATENATE(N844," ",1),"")</f>
        <v/>
      </c>
    </row>
    <row r="845" customFormat="false" ht="32.25" hidden="false" customHeight="true" outlineLevel="0" collapsed="false">
      <c r="A845" s="21" t="str">
        <f aca="false">IF(J845="","",J845)</f>
        <v/>
      </c>
      <c r="B845" s="69"/>
      <c r="C845" s="44"/>
      <c r="D845" s="42"/>
      <c r="E845" s="42"/>
      <c r="F845" s="68"/>
      <c r="G845" s="42"/>
      <c r="H845" s="42"/>
      <c r="J845" s="20" t="str">
        <f aca="false">IF(AND(K845="",L845="",N845=""),"",IF(OR(K845=1,L845=1),"ERRORI / ANOMALIE","OK"))</f>
        <v/>
      </c>
      <c r="K845" s="20" t="str">
        <f aca="false">IF(N845="","",IF(SUM(Q845:AA845)&gt;0,1,""))</f>
        <v/>
      </c>
      <c r="L845" s="20" t="str">
        <f aca="false">IF(N845="","",IF(_xlfn.IFNA(VLOOKUP(CONCATENATE(N845," ",1),Lotti!AS$7:AT$601,2,0),1)=1,"",1))</f>
        <v/>
      </c>
      <c r="N845" s="36" t="str">
        <f aca="false">TRIM(B845)</f>
        <v/>
      </c>
      <c r="O845" s="36"/>
      <c r="P845" s="36" t="str">
        <f aca="false">IF(K845="","",1)</f>
        <v/>
      </c>
      <c r="Q845" s="36" t="str">
        <f aca="false">IF(N845="","",_xlfn.IFNA(VLOOKUP(N845,Lotti!C$7:D$1000,2,0),1))</f>
        <v/>
      </c>
      <c r="S845" s="36" t="str">
        <f aca="false">IF(N845="","",IF(OR(AND(E845="",LEN(TRIM(D845))&lt;&gt;11,LEN(TRIM(D845))&lt;&gt;16),AND(D845="",E845=""),AND(D845&lt;&gt;"",E845&lt;&gt;"")),1,""))</f>
        <v/>
      </c>
      <c r="U845" s="36" t="str">
        <f aca="false">IF(N845="","",IF(C845="",1,""))</f>
        <v/>
      </c>
      <c r="V845" s="36" t="str">
        <f aca="false">IF(N845="","",_xlfn.IFNA(VLOOKUP(F845,TabelleFisse!$B$33:$C$34,2,0),1))</f>
        <v/>
      </c>
      <c r="W845" s="36" t="str">
        <f aca="false">IF(N845="","",_xlfn.IFNA(IF(VLOOKUP(CONCATENATE(N845," SI"),AC$10:AC$1203,1,0)=CONCATENATE(N845," SI"),"",1),1))</f>
        <v/>
      </c>
      <c r="Y845" s="36" t="str">
        <f aca="false">IF(OR(N845="",G845=""),"",_xlfn.IFNA(VLOOKUP(H845,TabelleFisse!$B$25:$C$29,2,0),1))</f>
        <v/>
      </c>
      <c r="Z845" s="36" t="str">
        <f aca="false">IF(AND(G845="",H845&lt;&gt;""),1,"")</f>
        <v/>
      </c>
      <c r="AA845" s="36" t="str">
        <f aca="false">IF(N845="","",IF(COUNTIF(AD$10:AD$1203,AD845)=1,1,""))</f>
        <v/>
      </c>
      <c r="AC845" s="37" t="str">
        <f aca="false">IF(N845="","",CONCATENATE(N845," ",F845))</f>
        <v/>
      </c>
      <c r="AD845" s="37" t="str">
        <f aca="false">IF(OR(N845="",CONCATENATE(G845,H845)=""),"",CONCATENATE(N845," ",G845))</f>
        <v/>
      </c>
      <c r="AE845" s="37" t="str">
        <f aca="false">IF(K845=1,CONCATENATE(N845," ",1),"")</f>
        <v/>
      </c>
    </row>
    <row r="846" customFormat="false" ht="32.25" hidden="false" customHeight="true" outlineLevel="0" collapsed="false">
      <c r="A846" s="21" t="str">
        <f aca="false">IF(J846="","",J846)</f>
        <v/>
      </c>
      <c r="B846" s="69"/>
      <c r="C846" s="44"/>
      <c r="D846" s="42"/>
      <c r="E846" s="42"/>
      <c r="F846" s="68"/>
      <c r="G846" s="42"/>
      <c r="H846" s="42"/>
      <c r="J846" s="20" t="str">
        <f aca="false">IF(AND(K846="",L846="",N846=""),"",IF(OR(K846=1,L846=1),"ERRORI / ANOMALIE","OK"))</f>
        <v/>
      </c>
      <c r="K846" s="20" t="str">
        <f aca="false">IF(N846="","",IF(SUM(Q846:AA846)&gt;0,1,""))</f>
        <v/>
      </c>
      <c r="L846" s="20" t="str">
        <f aca="false">IF(N846="","",IF(_xlfn.IFNA(VLOOKUP(CONCATENATE(N846," ",1),Lotti!AS$7:AT$601,2,0),1)=1,"",1))</f>
        <v/>
      </c>
      <c r="N846" s="36" t="str">
        <f aca="false">TRIM(B846)</f>
        <v/>
      </c>
      <c r="O846" s="36"/>
      <c r="P846" s="36" t="str">
        <f aca="false">IF(K846="","",1)</f>
        <v/>
      </c>
      <c r="Q846" s="36" t="str">
        <f aca="false">IF(N846="","",_xlfn.IFNA(VLOOKUP(N846,Lotti!C$7:D$1000,2,0),1))</f>
        <v/>
      </c>
      <c r="S846" s="36" t="str">
        <f aca="false">IF(N846="","",IF(OR(AND(E846="",LEN(TRIM(D846))&lt;&gt;11,LEN(TRIM(D846))&lt;&gt;16),AND(D846="",E846=""),AND(D846&lt;&gt;"",E846&lt;&gt;"")),1,""))</f>
        <v/>
      </c>
      <c r="U846" s="36" t="str">
        <f aca="false">IF(N846="","",IF(C846="",1,""))</f>
        <v/>
      </c>
      <c r="V846" s="36" t="str">
        <f aca="false">IF(N846="","",_xlfn.IFNA(VLOOKUP(F846,TabelleFisse!$B$33:$C$34,2,0),1))</f>
        <v/>
      </c>
      <c r="W846" s="36" t="str">
        <f aca="false">IF(N846="","",_xlfn.IFNA(IF(VLOOKUP(CONCATENATE(N846," SI"),AC$10:AC$1203,1,0)=CONCATENATE(N846," SI"),"",1),1))</f>
        <v/>
      </c>
      <c r="Y846" s="36" t="str">
        <f aca="false">IF(OR(N846="",G846=""),"",_xlfn.IFNA(VLOOKUP(H846,TabelleFisse!$B$25:$C$29,2,0),1))</f>
        <v/>
      </c>
      <c r="Z846" s="36" t="str">
        <f aca="false">IF(AND(G846="",H846&lt;&gt;""),1,"")</f>
        <v/>
      </c>
      <c r="AA846" s="36" t="str">
        <f aca="false">IF(N846="","",IF(COUNTIF(AD$10:AD$1203,AD846)=1,1,""))</f>
        <v/>
      </c>
      <c r="AC846" s="37" t="str">
        <f aca="false">IF(N846="","",CONCATENATE(N846," ",F846))</f>
        <v/>
      </c>
      <c r="AD846" s="37" t="str">
        <f aca="false">IF(OR(N846="",CONCATENATE(G846,H846)=""),"",CONCATENATE(N846," ",G846))</f>
        <v/>
      </c>
      <c r="AE846" s="37" t="str">
        <f aca="false">IF(K846=1,CONCATENATE(N846," ",1),"")</f>
        <v/>
      </c>
    </row>
    <row r="847" customFormat="false" ht="32.25" hidden="false" customHeight="true" outlineLevel="0" collapsed="false">
      <c r="A847" s="21" t="str">
        <f aca="false">IF(J847="","",J847)</f>
        <v/>
      </c>
      <c r="B847" s="69"/>
      <c r="C847" s="44"/>
      <c r="D847" s="42"/>
      <c r="E847" s="42"/>
      <c r="F847" s="68"/>
      <c r="G847" s="42"/>
      <c r="H847" s="42"/>
      <c r="J847" s="20" t="str">
        <f aca="false">IF(AND(K847="",L847="",N847=""),"",IF(OR(K847=1,L847=1),"ERRORI / ANOMALIE","OK"))</f>
        <v/>
      </c>
      <c r="K847" s="20" t="str">
        <f aca="false">IF(N847="","",IF(SUM(Q847:AA847)&gt;0,1,""))</f>
        <v/>
      </c>
      <c r="L847" s="20" t="str">
        <f aca="false">IF(N847="","",IF(_xlfn.IFNA(VLOOKUP(CONCATENATE(N847," ",1),Lotti!AS$7:AT$601,2,0),1)=1,"",1))</f>
        <v/>
      </c>
      <c r="N847" s="36" t="str">
        <f aca="false">TRIM(B847)</f>
        <v/>
      </c>
      <c r="O847" s="36"/>
      <c r="P847" s="36" t="str">
        <f aca="false">IF(K847="","",1)</f>
        <v/>
      </c>
      <c r="Q847" s="36" t="str">
        <f aca="false">IF(N847="","",_xlfn.IFNA(VLOOKUP(N847,Lotti!C$7:D$1000,2,0),1))</f>
        <v/>
      </c>
      <c r="S847" s="36" t="str">
        <f aca="false">IF(N847="","",IF(OR(AND(E847="",LEN(TRIM(D847))&lt;&gt;11,LEN(TRIM(D847))&lt;&gt;16),AND(D847="",E847=""),AND(D847&lt;&gt;"",E847&lt;&gt;"")),1,""))</f>
        <v/>
      </c>
      <c r="U847" s="36" t="str">
        <f aca="false">IF(N847="","",IF(C847="",1,""))</f>
        <v/>
      </c>
      <c r="V847" s="36" t="str">
        <f aca="false">IF(N847="","",_xlfn.IFNA(VLOOKUP(F847,TabelleFisse!$B$33:$C$34,2,0),1))</f>
        <v/>
      </c>
      <c r="W847" s="36" t="str">
        <f aca="false">IF(N847="","",_xlfn.IFNA(IF(VLOOKUP(CONCATENATE(N847," SI"),AC$10:AC$1203,1,0)=CONCATENATE(N847," SI"),"",1),1))</f>
        <v/>
      </c>
      <c r="Y847" s="36" t="str">
        <f aca="false">IF(OR(N847="",G847=""),"",_xlfn.IFNA(VLOOKUP(H847,TabelleFisse!$B$25:$C$29,2,0),1))</f>
        <v/>
      </c>
      <c r="Z847" s="36" t="str">
        <f aca="false">IF(AND(G847="",H847&lt;&gt;""),1,"")</f>
        <v/>
      </c>
      <c r="AA847" s="36" t="str">
        <f aca="false">IF(N847="","",IF(COUNTIF(AD$10:AD$1203,AD847)=1,1,""))</f>
        <v/>
      </c>
      <c r="AC847" s="37" t="str">
        <f aca="false">IF(N847="","",CONCATENATE(N847," ",F847))</f>
        <v/>
      </c>
      <c r="AD847" s="37" t="str">
        <f aca="false">IF(OR(N847="",CONCATENATE(G847,H847)=""),"",CONCATENATE(N847," ",G847))</f>
        <v/>
      </c>
      <c r="AE847" s="37" t="str">
        <f aca="false">IF(K847=1,CONCATENATE(N847," ",1),"")</f>
        <v/>
      </c>
    </row>
    <row r="848" customFormat="false" ht="32.25" hidden="false" customHeight="true" outlineLevel="0" collapsed="false">
      <c r="A848" s="21" t="str">
        <f aca="false">IF(J848="","",J848)</f>
        <v/>
      </c>
      <c r="B848" s="69"/>
      <c r="C848" s="44"/>
      <c r="D848" s="42"/>
      <c r="E848" s="42"/>
      <c r="F848" s="68"/>
      <c r="G848" s="42"/>
      <c r="H848" s="42"/>
      <c r="J848" s="20" t="str">
        <f aca="false">IF(AND(K848="",L848="",N848=""),"",IF(OR(K848=1,L848=1),"ERRORI / ANOMALIE","OK"))</f>
        <v/>
      </c>
      <c r="K848" s="20" t="str">
        <f aca="false">IF(N848="","",IF(SUM(Q848:AA848)&gt;0,1,""))</f>
        <v/>
      </c>
      <c r="L848" s="20" t="str">
        <f aca="false">IF(N848="","",IF(_xlfn.IFNA(VLOOKUP(CONCATENATE(N848," ",1),Lotti!AS$7:AT$601,2,0),1)=1,"",1))</f>
        <v/>
      </c>
      <c r="N848" s="36" t="str">
        <f aca="false">TRIM(B848)</f>
        <v/>
      </c>
      <c r="O848" s="36"/>
      <c r="P848" s="36" t="str">
        <f aca="false">IF(K848="","",1)</f>
        <v/>
      </c>
      <c r="Q848" s="36" t="str">
        <f aca="false">IF(N848="","",_xlfn.IFNA(VLOOKUP(N848,Lotti!C$7:D$1000,2,0),1))</f>
        <v/>
      </c>
      <c r="S848" s="36" t="str">
        <f aca="false">IF(N848="","",IF(OR(AND(E848="",LEN(TRIM(D848))&lt;&gt;11,LEN(TRIM(D848))&lt;&gt;16),AND(D848="",E848=""),AND(D848&lt;&gt;"",E848&lt;&gt;"")),1,""))</f>
        <v/>
      </c>
      <c r="U848" s="36" t="str">
        <f aca="false">IF(N848="","",IF(C848="",1,""))</f>
        <v/>
      </c>
      <c r="V848" s="36" t="str">
        <f aca="false">IF(N848="","",_xlfn.IFNA(VLOOKUP(F848,TabelleFisse!$B$33:$C$34,2,0),1))</f>
        <v/>
      </c>
      <c r="W848" s="36" t="str">
        <f aca="false">IF(N848="","",_xlfn.IFNA(IF(VLOOKUP(CONCATENATE(N848," SI"),AC$10:AC$1203,1,0)=CONCATENATE(N848," SI"),"",1),1))</f>
        <v/>
      </c>
      <c r="Y848" s="36" t="str">
        <f aca="false">IF(OR(N848="",G848=""),"",_xlfn.IFNA(VLOOKUP(H848,TabelleFisse!$B$25:$C$29,2,0),1))</f>
        <v/>
      </c>
      <c r="Z848" s="36" t="str">
        <f aca="false">IF(AND(G848="",H848&lt;&gt;""),1,"")</f>
        <v/>
      </c>
      <c r="AA848" s="36" t="str">
        <f aca="false">IF(N848="","",IF(COUNTIF(AD$10:AD$1203,AD848)=1,1,""))</f>
        <v/>
      </c>
      <c r="AC848" s="37" t="str">
        <f aca="false">IF(N848="","",CONCATENATE(N848," ",F848))</f>
        <v/>
      </c>
      <c r="AD848" s="37" t="str">
        <f aca="false">IF(OR(N848="",CONCATENATE(G848,H848)=""),"",CONCATENATE(N848," ",G848))</f>
        <v/>
      </c>
      <c r="AE848" s="37" t="str">
        <f aca="false">IF(K848=1,CONCATENATE(N848," ",1),"")</f>
        <v/>
      </c>
    </row>
    <row r="849" customFormat="false" ht="32.25" hidden="false" customHeight="true" outlineLevel="0" collapsed="false">
      <c r="A849" s="21" t="str">
        <f aca="false">IF(J849="","",J849)</f>
        <v/>
      </c>
      <c r="B849" s="69"/>
      <c r="C849" s="44"/>
      <c r="D849" s="42"/>
      <c r="E849" s="42"/>
      <c r="F849" s="68"/>
      <c r="G849" s="42"/>
      <c r="H849" s="42"/>
      <c r="J849" s="20" t="str">
        <f aca="false">IF(AND(K849="",L849="",N849=""),"",IF(OR(K849=1,L849=1),"ERRORI / ANOMALIE","OK"))</f>
        <v/>
      </c>
      <c r="K849" s="20" t="str">
        <f aca="false">IF(N849="","",IF(SUM(Q849:AA849)&gt;0,1,""))</f>
        <v/>
      </c>
      <c r="L849" s="20" t="str">
        <f aca="false">IF(N849="","",IF(_xlfn.IFNA(VLOOKUP(CONCATENATE(N849," ",1),Lotti!AS$7:AT$601,2,0),1)=1,"",1))</f>
        <v/>
      </c>
      <c r="N849" s="36" t="str">
        <f aca="false">TRIM(B849)</f>
        <v/>
      </c>
      <c r="O849" s="36"/>
      <c r="P849" s="36" t="str">
        <f aca="false">IF(K849="","",1)</f>
        <v/>
      </c>
      <c r="Q849" s="36" t="str">
        <f aca="false">IF(N849="","",_xlfn.IFNA(VLOOKUP(N849,Lotti!C$7:D$1000,2,0),1))</f>
        <v/>
      </c>
      <c r="S849" s="36" t="str">
        <f aca="false">IF(N849="","",IF(OR(AND(E849="",LEN(TRIM(D849))&lt;&gt;11,LEN(TRIM(D849))&lt;&gt;16),AND(D849="",E849=""),AND(D849&lt;&gt;"",E849&lt;&gt;"")),1,""))</f>
        <v/>
      </c>
      <c r="U849" s="36" t="str">
        <f aca="false">IF(N849="","",IF(C849="",1,""))</f>
        <v/>
      </c>
      <c r="V849" s="36" t="str">
        <f aca="false">IF(N849="","",_xlfn.IFNA(VLOOKUP(F849,TabelleFisse!$B$33:$C$34,2,0),1))</f>
        <v/>
      </c>
      <c r="W849" s="36" t="str">
        <f aca="false">IF(N849="","",_xlfn.IFNA(IF(VLOOKUP(CONCATENATE(N849," SI"),AC$10:AC$1203,1,0)=CONCATENATE(N849," SI"),"",1),1))</f>
        <v/>
      </c>
      <c r="Y849" s="36" t="str">
        <f aca="false">IF(OR(N849="",G849=""),"",_xlfn.IFNA(VLOOKUP(H849,TabelleFisse!$B$25:$C$29,2,0),1))</f>
        <v/>
      </c>
      <c r="Z849" s="36" t="str">
        <f aca="false">IF(AND(G849="",H849&lt;&gt;""),1,"")</f>
        <v/>
      </c>
      <c r="AA849" s="36" t="str">
        <f aca="false">IF(N849="","",IF(COUNTIF(AD$10:AD$1203,AD849)=1,1,""))</f>
        <v/>
      </c>
      <c r="AC849" s="37" t="str">
        <f aca="false">IF(N849="","",CONCATENATE(N849," ",F849))</f>
        <v/>
      </c>
      <c r="AD849" s="37" t="str">
        <f aca="false">IF(OR(N849="",CONCATENATE(G849,H849)=""),"",CONCATENATE(N849," ",G849))</f>
        <v/>
      </c>
      <c r="AE849" s="37" t="str">
        <f aca="false">IF(K849=1,CONCATENATE(N849," ",1),"")</f>
        <v/>
      </c>
    </row>
    <row r="850" customFormat="false" ht="32.25" hidden="false" customHeight="true" outlineLevel="0" collapsed="false">
      <c r="A850" s="21" t="str">
        <f aca="false">IF(J850="","",J850)</f>
        <v/>
      </c>
      <c r="B850" s="69"/>
      <c r="C850" s="44"/>
      <c r="D850" s="42"/>
      <c r="E850" s="42"/>
      <c r="F850" s="68"/>
      <c r="G850" s="42"/>
      <c r="H850" s="42"/>
      <c r="J850" s="20" t="str">
        <f aca="false">IF(AND(K850="",L850="",N850=""),"",IF(OR(K850=1,L850=1),"ERRORI / ANOMALIE","OK"))</f>
        <v/>
      </c>
      <c r="K850" s="20" t="str">
        <f aca="false">IF(N850="","",IF(SUM(Q850:AA850)&gt;0,1,""))</f>
        <v/>
      </c>
      <c r="L850" s="20" t="str">
        <f aca="false">IF(N850="","",IF(_xlfn.IFNA(VLOOKUP(CONCATENATE(N850," ",1),Lotti!AS$7:AT$601,2,0),1)=1,"",1))</f>
        <v/>
      </c>
      <c r="N850" s="36" t="str">
        <f aca="false">TRIM(B850)</f>
        <v/>
      </c>
      <c r="O850" s="36"/>
      <c r="P850" s="36" t="str">
        <f aca="false">IF(K850="","",1)</f>
        <v/>
      </c>
      <c r="Q850" s="36" t="str">
        <f aca="false">IF(N850="","",_xlfn.IFNA(VLOOKUP(N850,Lotti!C$7:D$1000,2,0),1))</f>
        <v/>
      </c>
      <c r="S850" s="36" t="str">
        <f aca="false">IF(N850="","",IF(OR(AND(E850="",LEN(TRIM(D850))&lt;&gt;11,LEN(TRIM(D850))&lt;&gt;16),AND(D850="",E850=""),AND(D850&lt;&gt;"",E850&lt;&gt;"")),1,""))</f>
        <v/>
      </c>
      <c r="U850" s="36" t="str">
        <f aca="false">IF(N850="","",IF(C850="",1,""))</f>
        <v/>
      </c>
      <c r="V850" s="36" t="str">
        <f aca="false">IF(N850="","",_xlfn.IFNA(VLOOKUP(F850,TabelleFisse!$B$33:$C$34,2,0),1))</f>
        <v/>
      </c>
      <c r="W850" s="36" t="str">
        <f aca="false">IF(N850="","",_xlfn.IFNA(IF(VLOOKUP(CONCATENATE(N850," SI"),AC$10:AC$1203,1,0)=CONCATENATE(N850," SI"),"",1),1))</f>
        <v/>
      </c>
      <c r="Y850" s="36" t="str">
        <f aca="false">IF(OR(N850="",G850=""),"",_xlfn.IFNA(VLOOKUP(H850,TabelleFisse!$B$25:$C$29,2,0),1))</f>
        <v/>
      </c>
      <c r="Z850" s="36" t="str">
        <f aca="false">IF(AND(G850="",H850&lt;&gt;""),1,"")</f>
        <v/>
      </c>
      <c r="AA850" s="36" t="str">
        <f aca="false">IF(N850="","",IF(COUNTIF(AD$10:AD$1203,AD850)=1,1,""))</f>
        <v/>
      </c>
      <c r="AC850" s="37" t="str">
        <f aca="false">IF(N850="","",CONCATENATE(N850," ",F850))</f>
        <v/>
      </c>
      <c r="AD850" s="37" t="str">
        <f aca="false">IF(OR(N850="",CONCATENATE(G850,H850)=""),"",CONCATENATE(N850," ",G850))</f>
        <v/>
      </c>
      <c r="AE850" s="37" t="str">
        <f aca="false">IF(K850=1,CONCATENATE(N850," ",1),"")</f>
        <v/>
      </c>
    </row>
    <row r="851" customFormat="false" ht="32.25" hidden="false" customHeight="true" outlineLevel="0" collapsed="false">
      <c r="A851" s="21" t="str">
        <f aca="false">IF(J851="","",J851)</f>
        <v/>
      </c>
      <c r="B851" s="69"/>
      <c r="C851" s="44"/>
      <c r="D851" s="42"/>
      <c r="E851" s="42"/>
      <c r="F851" s="68"/>
      <c r="G851" s="42"/>
      <c r="H851" s="42"/>
      <c r="J851" s="20" t="str">
        <f aca="false">IF(AND(K851="",L851="",N851=""),"",IF(OR(K851=1,L851=1),"ERRORI / ANOMALIE","OK"))</f>
        <v/>
      </c>
      <c r="K851" s="20" t="str">
        <f aca="false">IF(N851="","",IF(SUM(Q851:AA851)&gt;0,1,""))</f>
        <v/>
      </c>
      <c r="L851" s="20" t="str">
        <f aca="false">IF(N851="","",IF(_xlfn.IFNA(VLOOKUP(CONCATENATE(N851," ",1),Lotti!AS$7:AT$601,2,0),1)=1,"",1))</f>
        <v/>
      </c>
      <c r="N851" s="36" t="str">
        <f aca="false">TRIM(B851)</f>
        <v/>
      </c>
      <c r="O851" s="36"/>
      <c r="P851" s="36" t="str">
        <f aca="false">IF(K851="","",1)</f>
        <v/>
      </c>
      <c r="Q851" s="36" t="str">
        <f aca="false">IF(N851="","",_xlfn.IFNA(VLOOKUP(N851,Lotti!C$7:D$1000,2,0),1))</f>
        <v/>
      </c>
      <c r="S851" s="36" t="str">
        <f aca="false">IF(N851="","",IF(OR(AND(E851="",LEN(TRIM(D851))&lt;&gt;11,LEN(TRIM(D851))&lt;&gt;16),AND(D851="",E851=""),AND(D851&lt;&gt;"",E851&lt;&gt;"")),1,""))</f>
        <v/>
      </c>
      <c r="U851" s="36" t="str">
        <f aca="false">IF(N851="","",IF(C851="",1,""))</f>
        <v/>
      </c>
      <c r="V851" s="36" t="str">
        <f aca="false">IF(N851="","",_xlfn.IFNA(VLOOKUP(F851,TabelleFisse!$B$33:$C$34,2,0),1))</f>
        <v/>
      </c>
      <c r="W851" s="36" t="str">
        <f aca="false">IF(N851="","",_xlfn.IFNA(IF(VLOOKUP(CONCATENATE(N851," SI"),AC$10:AC$1203,1,0)=CONCATENATE(N851," SI"),"",1),1))</f>
        <v/>
      </c>
      <c r="Y851" s="36" t="str">
        <f aca="false">IF(OR(N851="",G851=""),"",_xlfn.IFNA(VLOOKUP(H851,TabelleFisse!$B$25:$C$29,2,0),1))</f>
        <v/>
      </c>
      <c r="Z851" s="36" t="str">
        <f aca="false">IF(AND(G851="",H851&lt;&gt;""),1,"")</f>
        <v/>
      </c>
      <c r="AA851" s="36" t="str">
        <f aca="false">IF(N851="","",IF(COUNTIF(AD$10:AD$1203,AD851)=1,1,""))</f>
        <v/>
      </c>
      <c r="AC851" s="37" t="str">
        <f aca="false">IF(N851="","",CONCATENATE(N851," ",F851))</f>
        <v/>
      </c>
      <c r="AD851" s="37" t="str">
        <f aca="false">IF(OR(N851="",CONCATENATE(G851,H851)=""),"",CONCATENATE(N851," ",G851))</f>
        <v/>
      </c>
      <c r="AE851" s="37" t="str">
        <f aca="false">IF(K851=1,CONCATENATE(N851," ",1),"")</f>
        <v/>
      </c>
    </row>
    <row r="852" customFormat="false" ht="32.25" hidden="false" customHeight="true" outlineLevel="0" collapsed="false">
      <c r="A852" s="21" t="str">
        <f aca="false">IF(J852="","",J852)</f>
        <v/>
      </c>
      <c r="B852" s="69"/>
      <c r="C852" s="44"/>
      <c r="D852" s="42"/>
      <c r="E852" s="42"/>
      <c r="F852" s="68"/>
      <c r="G852" s="42"/>
      <c r="H852" s="42"/>
      <c r="J852" s="20" t="str">
        <f aca="false">IF(AND(K852="",L852="",N852=""),"",IF(OR(K852=1,L852=1),"ERRORI / ANOMALIE","OK"))</f>
        <v/>
      </c>
      <c r="K852" s="20" t="str">
        <f aca="false">IF(N852="","",IF(SUM(Q852:AA852)&gt;0,1,""))</f>
        <v/>
      </c>
      <c r="L852" s="20" t="str">
        <f aca="false">IF(N852="","",IF(_xlfn.IFNA(VLOOKUP(CONCATENATE(N852," ",1),Lotti!AS$7:AT$601,2,0),1)=1,"",1))</f>
        <v/>
      </c>
      <c r="N852" s="36" t="str">
        <f aca="false">TRIM(B852)</f>
        <v/>
      </c>
      <c r="O852" s="36"/>
      <c r="P852" s="36" t="str">
        <f aca="false">IF(K852="","",1)</f>
        <v/>
      </c>
      <c r="Q852" s="36" t="str">
        <f aca="false">IF(N852="","",_xlfn.IFNA(VLOOKUP(N852,Lotti!C$7:D$1000,2,0),1))</f>
        <v/>
      </c>
      <c r="S852" s="36" t="str">
        <f aca="false">IF(N852="","",IF(OR(AND(E852="",LEN(TRIM(D852))&lt;&gt;11,LEN(TRIM(D852))&lt;&gt;16),AND(D852="",E852=""),AND(D852&lt;&gt;"",E852&lt;&gt;"")),1,""))</f>
        <v/>
      </c>
      <c r="U852" s="36" t="str">
        <f aca="false">IF(N852="","",IF(C852="",1,""))</f>
        <v/>
      </c>
      <c r="V852" s="36" t="str">
        <f aca="false">IF(N852="","",_xlfn.IFNA(VLOOKUP(F852,TabelleFisse!$B$33:$C$34,2,0),1))</f>
        <v/>
      </c>
      <c r="W852" s="36" t="str">
        <f aca="false">IF(N852="","",_xlfn.IFNA(IF(VLOOKUP(CONCATENATE(N852," SI"),AC$10:AC$1203,1,0)=CONCATENATE(N852," SI"),"",1),1))</f>
        <v/>
      </c>
      <c r="Y852" s="36" t="str">
        <f aca="false">IF(OR(N852="",G852=""),"",_xlfn.IFNA(VLOOKUP(H852,TabelleFisse!$B$25:$C$29,2,0),1))</f>
        <v/>
      </c>
      <c r="Z852" s="36" t="str">
        <f aca="false">IF(AND(G852="",H852&lt;&gt;""),1,"")</f>
        <v/>
      </c>
      <c r="AA852" s="36" t="str">
        <f aca="false">IF(N852="","",IF(COUNTIF(AD$10:AD$1203,AD852)=1,1,""))</f>
        <v/>
      </c>
      <c r="AC852" s="37" t="str">
        <f aca="false">IF(N852="","",CONCATENATE(N852," ",F852))</f>
        <v/>
      </c>
      <c r="AD852" s="37" t="str">
        <f aca="false">IF(OR(N852="",CONCATENATE(G852,H852)=""),"",CONCATENATE(N852," ",G852))</f>
        <v/>
      </c>
      <c r="AE852" s="37" t="str">
        <f aca="false">IF(K852=1,CONCATENATE(N852," ",1),"")</f>
        <v/>
      </c>
    </row>
    <row r="853" customFormat="false" ht="32.25" hidden="false" customHeight="true" outlineLevel="0" collapsed="false">
      <c r="A853" s="21" t="str">
        <f aca="false">IF(J853="","",J853)</f>
        <v/>
      </c>
      <c r="B853" s="69"/>
      <c r="C853" s="44"/>
      <c r="D853" s="42"/>
      <c r="E853" s="42"/>
      <c r="F853" s="68"/>
      <c r="G853" s="42"/>
      <c r="H853" s="42"/>
      <c r="J853" s="20" t="str">
        <f aca="false">IF(AND(K853="",L853="",N853=""),"",IF(OR(K853=1,L853=1),"ERRORI / ANOMALIE","OK"))</f>
        <v/>
      </c>
      <c r="K853" s="20" t="str">
        <f aca="false">IF(N853="","",IF(SUM(Q853:AA853)&gt;0,1,""))</f>
        <v/>
      </c>
      <c r="L853" s="20" t="str">
        <f aca="false">IF(N853="","",IF(_xlfn.IFNA(VLOOKUP(CONCATENATE(N853," ",1),Lotti!AS$7:AT$601,2,0),1)=1,"",1))</f>
        <v/>
      </c>
      <c r="N853" s="36" t="str">
        <f aca="false">TRIM(B853)</f>
        <v/>
      </c>
      <c r="O853" s="36"/>
      <c r="P853" s="36" t="str">
        <f aca="false">IF(K853="","",1)</f>
        <v/>
      </c>
      <c r="Q853" s="36" t="str">
        <f aca="false">IF(N853="","",_xlfn.IFNA(VLOOKUP(N853,Lotti!C$7:D$1000,2,0),1))</f>
        <v/>
      </c>
      <c r="S853" s="36" t="str">
        <f aca="false">IF(N853="","",IF(OR(AND(E853="",LEN(TRIM(D853))&lt;&gt;11,LEN(TRIM(D853))&lt;&gt;16),AND(D853="",E853=""),AND(D853&lt;&gt;"",E853&lt;&gt;"")),1,""))</f>
        <v/>
      </c>
      <c r="U853" s="36" t="str">
        <f aca="false">IF(N853="","",IF(C853="",1,""))</f>
        <v/>
      </c>
      <c r="V853" s="36" t="str">
        <f aca="false">IF(N853="","",_xlfn.IFNA(VLOOKUP(F853,TabelleFisse!$B$33:$C$34,2,0),1))</f>
        <v/>
      </c>
      <c r="W853" s="36" t="str">
        <f aca="false">IF(N853="","",_xlfn.IFNA(IF(VLOOKUP(CONCATENATE(N853," SI"),AC$10:AC$1203,1,0)=CONCATENATE(N853," SI"),"",1),1))</f>
        <v/>
      </c>
      <c r="Y853" s="36" t="str">
        <f aca="false">IF(OR(N853="",G853=""),"",_xlfn.IFNA(VLOOKUP(H853,TabelleFisse!$B$25:$C$29,2,0),1))</f>
        <v/>
      </c>
      <c r="Z853" s="36" t="str">
        <f aca="false">IF(AND(G853="",H853&lt;&gt;""),1,"")</f>
        <v/>
      </c>
      <c r="AA853" s="36" t="str">
        <f aca="false">IF(N853="","",IF(COUNTIF(AD$10:AD$1203,AD853)=1,1,""))</f>
        <v/>
      </c>
      <c r="AC853" s="37" t="str">
        <f aca="false">IF(N853="","",CONCATENATE(N853," ",F853))</f>
        <v/>
      </c>
      <c r="AD853" s="37" t="str">
        <f aca="false">IF(OR(N853="",CONCATENATE(G853,H853)=""),"",CONCATENATE(N853," ",G853))</f>
        <v/>
      </c>
      <c r="AE853" s="37" t="str">
        <f aca="false">IF(K853=1,CONCATENATE(N853," ",1),"")</f>
        <v/>
      </c>
    </row>
    <row r="854" customFormat="false" ht="32.25" hidden="false" customHeight="true" outlineLevel="0" collapsed="false">
      <c r="A854" s="21" t="str">
        <f aca="false">IF(J854="","",J854)</f>
        <v/>
      </c>
      <c r="B854" s="69"/>
      <c r="C854" s="44"/>
      <c r="D854" s="42"/>
      <c r="E854" s="42"/>
      <c r="F854" s="68"/>
      <c r="G854" s="42"/>
      <c r="H854" s="42"/>
      <c r="J854" s="20" t="str">
        <f aca="false">IF(AND(K854="",L854="",N854=""),"",IF(OR(K854=1,L854=1),"ERRORI / ANOMALIE","OK"))</f>
        <v/>
      </c>
      <c r="K854" s="20" t="str">
        <f aca="false">IF(N854="","",IF(SUM(Q854:AA854)&gt;0,1,""))</f>
        <v/>
      </c>
      <c r="L854" s="20" t="str">
        <f aca="false">IF(N854="","",IF(_xlfn.IFNA(VLOOKUP(CONCATENATE(N854," ",1),Lotti!AS$7:AT$601,2,0),1)=1,"",1))</f>
        <v/>
      </c>
      <c r="N854" s="36" t="str">
        <f aca="false">TRIM(B854)</f>
        <v/>
      </c>
      <c r="O854" s="36"/>
      <c r="P854" s="36" t="str">
        <f aca="false">IF(K854="","",1)</f>
        <v/>
      </c>
      <c r="Q854" s="36" t="str">
        <f aca="false">IF(N854="","",_xlfn.IFNA(VLOOKUP(N854,Lotti!C$7:D$1000,2,0),1))</f>
        <v/>
      </c>
      <c r="S854" s="36" t="str">
        <f aca="false">IF(N854="","",IF(OR(AND(E854="",LEN(TRIM(D854))&lt;&gt;11,LEN(TRIM(D854))&lt;&gt;16),AND(D854="",E854=""),AND(D854&lt;&gt;"",E854&lt;&gt;"")),1,""))</f>
        <v/>
      </c>
      <c r="U854" s="36" t="str">
        <f aca="false">IF(N854="","",IF(C854="",1,""))</f>
        <v/>
      </c>
      <c r="V854" s="36" t="str">
        <f aca="false">IF(N854="","",_xlfn.IFNA(VLOOKUP(F854,TabelleFisse!$B$33:$C$34,2,0),1))</f>
        <v/>
      </c>
      <c r="W854" s="36" t="str">
        <f aca="false">IF(N854="","",_xlfn.IFNA(IF(VLOOKUP(CONCATENATE(N854," SI"),AC$10:AC$1203,1,0)=CONCATENATE(N854," SI"),"",1),1))</f>
        <v/>
      </c>
      <c r="Y854" s="36" t="str">
        <f aca="false">IF(OR(N854="",G854=""),"",_xlfn.IFNA(VLOOKUP(H854,TabelleFisse!$B$25:$C$29,2,0),1))</f>
        <v/>
      </c>
      <c r="Z854" s="36" t="str">
        <f aca="false">IF(AND(G854="",H854&lt;&gt;""),1,"")</f>
        <v/>
      </c>
      <c r="AA854" s="36" t="str">
        <f aca="false">IF(N854="","",IF(COUNTIF(AD$10:AD$1203,AD854)=1,1,""))</f>
        <v/>
      </c>
      <c r="AC854" s="37" t="str">
        <f aca="false">IF(N854="","",CONCATENATE(N854," ",F854))</f>
        <v/>
      </c>
      <c r="AD854" s="37" t="str">
        <f aca="false">IF(OR(N854="",CONCATENATE(G854,H854)=""),"",CONCATENATE(N854," ",G854))</f>
        <v/>
      </c>
      <c r="AE854" s="37" t="str">
        <f aca="false">IF(K854=1,CONCATENATE(N854," ",1),"")</f>
        <v/>
      </c>
    </row>
    <row r="855" customFormat="false" ht="32.25" hidden="false" customHeight="true" outlineLevel="0" collapsed="false">
      <c r="A855" s="21" t="str">
        <f aca="false">IF(J855="","",J855)</f>
        <v/>
      </c>
      <c r="B855" s="69"/>
      <c r="C855" s="44"/>
      <c r="D855" s="42"/>
      <c r="E855" s="42"/>
      <c r="F855" s="68"/>
      <c r="G855" s="42"/>
      <c r="H855" s="42"/>
      <c r="J855" s="20" t="str">
        <f aca="false">IF(AND(K855="",L855="",N855=""),"",IF(OR(K855=1,L855=1),"ERRORI / ANOMALIE","OK"))</f>
        <v/>
      </c>
      <c r="K855" s="20" t="str">
        <f aca="false">IF(N855="","",IF(SUM(Q855:AA855)&gt;0,1,""))</f>
        <v/>
      </c>
      <c r="L855" s="20" t="str">
        <f aca="false">IF(N855="","",IF(_xlfn.IFNA(VLOOKUP(CONCATENATE(N855," ",1),Lotti!AS$7:AT$601,2,0),1)=1,"",1))</f>
        <v/>
      </c>
      <c r="N855" s="36" t="str">
        <f aca="false">TRIM(B855)</f>
        <v/>
      </c>
      <c r="O855" s="36"/>
      <c r="P855" s="36" t="str">
        <f aca="false">IF(K855="","",1)</f>
        <v/>
      </c>
      <c r="Q855" s="36" t="str">
        <f aca="false">IF(N855="","",_xlfn.IFNA(VLOOKUP(N855,Lotti!C$7:D$1000,2,0),1))</f>
        <v/>
      </c>
      <c r="S855" s="36" t="str">
        <f aca="false">IF(N855="","",IF(OR(AND(E855="",LEN(TRIM(D855))&lt;&gt;11,LEN(TRIM(D855))&lt;&gt;16),AND(D855="",E855=""),AND(D855&lt;&gt;"",E855&lt;&gt;"")),1,""))</f>
        <v/>
      </c>
      <c r="U855" s="36" t="str">
        <f aca="false">IF(N855="","",IF(C855="",1,""))</f>
        <v/>
      </c>
      <c r="V855" s="36" t="str">
        <f aca="false">IF(N855="","",_xlfn.IFNA(VLOOKUP(F855,TabelleFisse!$B$33:$C$34,2,0),1))</f>
        <v/>
      </c>
      <c r="W855" s="36" t="str">
        <f aca="false">IF(N855="","",_xlfn.IFNA(IF(VLOOKUP(CONCATENATE(N855," SI"),AC$10:AC$1203,1,0)=CONCATENATE(N855," SI"),"",1),1))</f>
        <v/>
      </c>
      <c r="Y855" s="36" t="str">
        <f aca="false">IF(OR(N855="",G855=""),"",_xlfn.IFNA(VLOOKUP(H855,TabelleFisse!$B$25:$C$29,2,0),1))</f>
        <v/>
      </c>
      <c r="Z855" s="36" t="str">
        <f aca="false">IF(AND(G855="",H855&lt;&gt;""),1,"")</f>
        <v/>
      </c>
      <c r="AA855" s="36" t="str">
        <f aca="false">IF(N855="","",IF(COUNTIF(AD$10:AD$1203,AD855)=1,1,""))</f>
        <v/>
      </c>
      <c r="AC855" s="37" t="str">
        <f aca="false">IF(N855="","",CONCATENATE(N855," ",F855))</f>
        <v/>
      </c>
      <c r="AD855" s="37" t="str">
        <f aca="false">IF(OR(N855="",CONCATENATE(G855,H855)=""),"",CONCATENATE(N855," ",G855))</f>
        <v/>
      </c>
      <c r="AE855" s="37" t="str">
        <f aca="false">IF(K855=1,CONCATENATE(N855," ",1),"")</f>
        <v/>
      </c>
    </row>
    <row r="856" customFormat="false" ht="32.25" hidden="false" customHeight="true" outlineLevel="0" collapsed="false">
      <c r="A856" s="21" t="str">
        <f aca="false">IF(J856="","",J856)</f>
        <v/>
      </c>
      <c r="B856" s="69"/>
      <c r="C856" s="44"/>
      <c r="D856" s="42"/>
      <c r="E856" s="42"/>
      <c r="F856" s="68"/>
      <c r="G856" s="42"/>
      <c r="H856" s="42"/>
      <c r="J856" s="20" t="str">
        <f aca="false">IF(AND(K856="",L856="",N856=""),"",IF(OR(K856=1,L856=1),"ERRORI / ANOMALIE","OK"))</f>
        <v/>
      </c>
      <c r="K856" s="20" t="str">
        <f aca="false">IF(N856="","",IF(SUM(Q856:AA856)&gt;0,1,""))</f>
        <v/>
      </c>
      <c r="L856" s="20" t="str">
        <f aca="false">IF(N856="","",IF(_xlfn.IFNA(VLOOKUP(CONCATENATE(N856," ",1),Lotti!AS$7:AT$601,2,0),1)=1,"",1))</f>
        <v/>
      </c>
      <c r="N856" s="36" t="str">
        <f aca="false">TRIM(B856)</f>
        <v/>
      </c>
      <c r="O856" s="36"/>
      <c r="P856" s="36" t="str">
        <f aca="false">IF(K856="","",1)</f>
        <v/>
      </c>
      <c r="Q856" s="36" t="str">
        <f aca="false">IF(N856="","",_xlfn.IFNA(VLOOKUP(N856,Lotti!C$7:D$1000,2,0),1))</f>
        <v/>
      </c>
      <c r="S856" s="36" t="str">
        <f aca="false">IF(N856="","",IF(OR(AND(E856="",LEN(TRIM(D856))&lt;&gt;11,LEN(TRIM(D856))&lt;&gt;16),AND(D856="",E856=""),AND(D856&lt;&gt;"",E856&lt;&gt;"")),1,""))</f>
        <v/>
      </c>
      <c r="U856" s="36" t="str">
        <f aca="false">IF(N856="","",IF(C856="",1,""))</f>
        <v/>
      </c>
      <c r="V856" s="36" t="str">
        <f aca="false">IF(N856="","",_xlfn.IFNA(VLOOKUP(F856,TabelleFisse!$B$33:$C$34,2,0),1))</f>
        <v/>
      </c>
      <c r="W856" s="36" t="str">
        <f aca="false">IF(N856="","",_xlfn.IFNA(IF(VLOOKUP(CONCATENATE(N856," SI"),AC$10:AC$1203,1,0)=CONCATENATE(N856," SI"),"",1),1))</f>
        <v/>
      </c>
      <c r="Y856" s="36" t="str">
        <f aca="false">IF(OR(N856="",G856=""),"",_xlfn.IFNA(VLOOKUP(H856,TabelleFisse!$B$25:$C$29,2,0),1))</f>
        <v/>
      </c>
      <c r="Z856" s="36" t="str">
        <f aca="false">IF(AND(G856="",H856&lt;&gt;""),1,"")</f>
        <v/>
      </c>
      <c r="AA856" s="36" t="str">
        <f aca="false">IF(N856="","",IF(COUNTIF(AD$10:AD$1203,AD856)=1,1,""))</f>
        <v/>
      </c>
      <c r="AC856" s="37" t="str">
        <f aca="false">IF(N856="","",CONCATENATE(N856," ",F856))</f>
        <v/>
      </c>
      <c r="AD856" s="37" t="str">
        <f aca="false">IF(OR(N856="",CONCATENATE(G856,H856)=""),"",CONCATENATE(N856," ",G856))</f>
        <v/>
      </c>
      <c r="AE856" s="37" t="str">
        <f aca="false">IF(K856=1,CONCATENATE(N856," ",1),"")</f>
        <v/>
      </c>
    </row>
    <row r="857" customFormat="false" ht="32.25" hidden="false" customHeight="true" outlineLevel="0" collapsed="false">
      <c r="A857" s="21" t="str">
        <f aca="false">IF(J857="","",J857)</f>
        <v/>
      </c>
      <c r="B857" s="69"/>
      <c r="C857" s="44"/>
      <c r="D857" s="42"/>
      <c r="E857" s="42"/>
      <c r="F857" s="68"/>
      <c r="G857" s="42"/>
      <c r="H857" s="42"/>
      <c r="J857" s="20" t="str">
        <f aca="false">IF(AND(K857="",L857="",N857=""),"",IF(OR(K857=1,L857=1),"ERRORI / ANOMALIE","OK"))</f>
        <v/>
      </c>
      <c r="K857" s="20" t="str">
        <f aca="false">IF(N857="","",IF(SUM(Q857:AA857)&gt;0,1,""))</f>
        <v/>
      </c>
      <c r="L857" s="20" t="str">
        <f aca="false">IF(N857="","",IF(_xlfn.IFNA(VLOOKUP(CONCATENATE(N857," ",1),Lotti!AS$7:AT$601,2,0),1)=1,"",1))</f>
        <v/>
      </c>
      <c r="N857" s="36" t="str">
        <f aca="false">TRIM(B857)</f>
        <v/>
      </c>
      <c r="O857" s="36"/>
      <c r="P857" s="36" t="str">
        <f aca="false">IF(K857="","",1)</f>
        <v/>
      </c>
      <c r="Q857" s="36" t="str">
        <f aca="false">IF(N857="","",_xlfn.IFNA(VLOOKUP(N857,Lotti!C$7:D$1000,2,0),1))</f>
        <v/>
      </c>
      <c r="S857" s="36" t="str">
        <f aca="false">IF(N857="","",IF(OR(AND(E857="",LEN(TRIM(D857))&lt;&gt;11,LEN(TRIM(D857))&lt;&gt;16),AND(D857="",E857=""),AND(D857&lt;&gt;"",E857&lt;&gt;"")),1,""))</f>
        <v/>
      </c>
      <c r="U857" s="36" t="str">
        <f aca="false">IF(N857="","",IF(C857="",1,""))</f>
        <v/>
      </c>
      <c r="V857" s="36" t="str">
        <f aca="false">IF(N857="","",_xlfn.IFNA(VLOOKUP(F857,TabelleFisse!$B$33:$C$34,2,0),1))</f>
        <v/>
      </c>
      <c r="W857" s="36" t="str">
        <f aca="false">IF(N857="","",_xlfn.IFNA(IF(VLOOKUP(CONCATENATE(N857," SI"),AC$10:AC$1203,1,0)=CONCATENATE(N857," SI"),"",1),1))</f>
        <v/>
      </c>
      <c r="Y857" s="36" t="str">
        <f aca="false">IF(OR(N857="",G857=""),"",_xlfn.IFNA(VLOOKUP(H857,TabelleFisse!$B$25:$C$29,2,0),1))</f>
        <v/>
      </c>
      <c r="Z857" s="36" t="str">
        <f aca="false">IF(AND(G857="",H857&lt;&gt;""),1,"")</f>
        <v/>
      </c>
      <c r="AA857" s="36" t="str">
        <f aca="false">IF(N857="","",IF(COUNTIF(AD$10:AD$1203,AD857)=1,1,""))</f>
        <v/>
      </c>
      <c r="AC857" s="37" t="str">
        <f aca="false">IF(N857="","",CONCATENATE(N857," ",F857))</f>
        <v/>
      </c>
      <c r="AD857" s="37" t="str">
        <f aca="false">IF(OR(N857="",CONCATENATE(G857,H857)=""),"",CONCATENATE(N857," ",G857))</f>
        <v/>
      </c>
      <c r="AE857" s="37" t="str">
        <f aca="false">IF(K857=1,CONCATENATE(N857," ",1),"")</f>
        <v/>
      </c>
    </row>
    <row r="858" customFormat="false" ht="32.25" hidden="false" customHeight="true" outlineLevel="0" collapsed="false">
      <c r="A858" s="21" t="str">
        <f aca="false">IF(J858="","",J858)</f>
        <v/>
      </c>
      <c r="B858" s="69"/>
      <c r="C858" s="44"/>
      <c r="D858" s="42"/>
      <c r="E858" s="42"/>
      <c r="F858" s="68"/>
      <c r="G858" s="42"/>
      <c r="H858" s="42"/>
      <c r="J858" s="20" t="str">
        <f aca="false">IF(AND(K858="",L858="",N858=""),"",IF(OR(K858=1,L858=1),"ERRORI / ANOMALIE","OK"))</f>
        <v/>
      </c>
      <c r="K858" s="20" t="str">
        <f aca="false">IF(N858="","",IF(SUM(Q858:AA858)&gt;0,1,""))</f>
        <v/>
      </c>
      <c r="L858" s="20" t="str">
        <f aca="false">IF(N858="","",IF(_xlfn.IFNA(VLOOKUP(CONCATENATE(N858," ",1),Lotti!AS$7:AT$601,2,0),1)=1,"",1))</f>
        <v/>
      </c>
      <c r="N858" s="36" t="str">
        <f aca="false">TRIM(B858)</f>
        <v/>
      </c>
      <c r="O858" s="36"/>
      <c r="P858" s="36" t="str">
        <f aca="false">IF(K858="","",1)</f>
        <v/>
      </c>
      <c r="Q858" s="36" t="str">
        <f aca="false">IF(N858="","",_xlfn.IFNA(VLOOKUP(N858,Lotti!C$7:D$1000,2,0),1))</f>
        <v/>
      </c>
      <c r="S858" s="36" t="str">
        <f aca="false">IF(N858="","",IF(OR(AND(E858="",LEN(TRIM(D858))&lt;&gt;11,LEN(TRIM(D858))&lt;&gt;16),AND(D858="",E858=""),AND(D858&lt;&gt;"",E858&lt;&gt;"")),1,""))</f>
        <v/>
      </c>
      <c r="U858" s="36" t="str">
        <f aca="false">IF(N858="","",IF(C858="",1,""))</f>
        <v/>
      </c>
      <c r="V858" s="36" t="str">
        <f aca="false">IF(N858="","",_xlfn.IFNA(VLOOKUP(F858,TabelleFisse!$B$33:$C$34,2,0),1))</f>
        <v/>
      </c>
      <c r="W858" s="36" t="str">
        <f aca="false">IF(N858="","",_xlfn.IFNA(IF(VLOOKUP(CONCATENATE(N858," SI"),AC$10:AC$1203,1,0)=CONCATENATE(N858," SI"),"",1),1))</f>
        <v/>
      </c>
      <c r="Y858" s="36" t="str">
        <f aca="false">IF(OR(N858="",G858=""),"",_xlfn.IFNA(VLOOKUP(H858,TabelleFisse!$B$25:$C$29,2,0),1))</f>
        <v/>
      </c>
      <c r="Z858" s="36" t="str">
        <f aca="false">IF(AND(G858="",H858&lt;&gt;""),1,"")</f>
        <v/>
      </c>
      <c r="AA858" s="36" t="str">
        <f aca="false">IF(N858="","",IF(COUNTIF(AD$10:AD$1203,AD858)=1,1,""))</f>
        <v/>
      </c>
      <c r="AC858" s="37" t="str">
        <f aca="false">IF(N858="","",CONCATENATE(N858," ",F858))</f>
        <v/>
      </c>
      <c r="AD858" s="37" t="str">
        <f aca="false">IF(OR(N858="",CONCATENATE(G858,H858)=""),"",CONCATENATE(N858," ",G858))</f>
        <v/>
      </c>
      <c r="AE858" s="37" t="str">
        <f aca="false">IF(K858=1,CONCATENATE(N858," ",1),"")</f>
        <v/>
      </c>
    </row>
    <row r="859" customFormat="false" ht="32.25" hidden="false" customHeight="true" outlineLevel="0" collapsed="false">
      <c r="A859" s="21" t="str">
        <f aca="false">IF(J859="","",J859)</f>
        <v/>
      </c>
      <c r="B859" s="69"/>
      <c r="C859" s="44"/>
      <c r="D859" s="42"/>
      <c r="E859" s="42"/>
      <c r="F859" s="68"/>
      <c r="G859" s="42"/>
      <c r="H859" s="42"/>
      <c r="J859" s="20" t="str">
        <f aca="false">IF(AND(K859="",L859="",N859=""),"",IF(OR(K859=1,L859=1),"ERRORI / ANOMALIE","OK"))</f>
        <v/>
      </c>
      <c r="K859" s="20" t="str">
        <f aca="false">IF(N859="","",IF(SUM(Q859:AA859)&gt;0,1,""))</f>
        <v/>
      </c>
      <c r="L859" s="20" t="str">
        <f aca="false">IF(N859="","",IF(_xlfn.IFNA(VLOOKUP(CONCATENATE(N859," ",1),Lotti!AS$7:AT$601,2,0),1)=1,"",1))</f>
        <v/>
      </c>
      <c r="N859" s="36" t="str">
        <f aca="false">TRIM(B859)</f>
        <v/>
      </c>
      <c r="O859" s="36"/>
      <c r="P859" s="36" t="str">
        <f aca="false">IF(K859="","",1)</f>
        <v/>
      </c>
      <c r="Q859" s="36" t="str">
        <f aca="false">IF(N859="","",_xlfn.IFNA(VLOOKUP(N859,Lotti!C$7:D$1000,2,0),1))</f>
        <v/>
      </c>
      <c r="S859" s="36" t="str">
        <f aca="false">IF(N859="","",IF(OR(AND(E859="",LEN(TRIM(D859))&lt;&gt;11,LEN(TRIM(D859))&lt;&gt;16),AND(D859="",E859=""),AND(D859&lt;&gt;"",E859&lt;&gt;"")),1,""))</f>
        <v/>
      </c>
      <c r="U859" s="36" t="str">
        <f aca="false">IF(N859="","",IF(C859="",1,""))</f>
        <v/>
      </c>
      <c r="V859" s="36" t="str">
        <f aca="false">IF(N859="","",_xlfn.IFNA(VLOOKUP(F859,TabelleFisse!$B$33:$C$34,2,0),1))</f>
        <v/>
      </c>
      <c r="W859" s="36" t="str">
        <f aca="false">IF(N859="","",_xlfn.IFNA(IF(VLOOKUP(CONCATENATE(N859," SI"),AC$10:AC$1203,1,0)=CONCATENATE(N859," SI"),"",1),1))</f>
        <v/>
      </c>
      <c r="Y859" s="36" t="str">
        <f aca="false">IF(OR(N859="",G859=""),"",_xlfn.IFNA(VLOOKUP(H859,TabelleFisse!$B$25:$C$29,2,0),1))</f>
        <v/>
      </c>
      <c r="Z859" s="36" t="str">
        <f aca="false">IF(AND(G859="",H859&lt;&gt;""),1,"")</f>
        <v/>
      </c>
      <c r="AA859" s="36" t="str">
        <f aca="false">IF(N859="","",IF(COUNTIF(AD$10:AD$1203,AD859)=1,1,""))</f>
        <v/>
      </c>
      <c r="AC859" s="37" t="str">
        <f aca="false">IF(N859="","",CONCATENATE(N859," ",F859))</f>
        <v/>
      </c>
      <c r="AD859" s="37" t="str">
        <f aca="false">IF(OR(N859="",CONCATENATE(G859,H859)=""),"",CONCATENATE(N859," ",G859))</f>
        <v/>
      </c>
      <c r="AE859" s="37" t="str">
        <f aca="false">IF(K859=1,CONCATENATE(N859," ",1),"")</f>
        <v/>
      </c>
    </row>
    <row r="860" customFormat="false" ht="32.25" hidden="false" customHeight="true" outlineLevel="0" collapsed="false">
      <c r="A860" s="21" t="str">
        <f aca="false">IF(J860="","",J860)</f>
        <v/>
      </c>
      <c r="B860" s="69"/>
      <c r="C860" s="44"/>
      <c r="D860" s="42"/>
      <c r="E860" s="42"/>
      <c r="F860" s="68"/>
      <c r="G860" s="42"/>
      <c r="H860" s="42"/>
      <c r="J860" s="20" t="str">
        <f aca="false">IF(AND(K860="",L860="",N860=""),"",IF(OR(K860=1,L860=1),"ERRORI / ANOMALIE","OK"))</f>
        <v/>
      </c>
      <c r="K860" s="20" t="str">
        <f aca="false">IF(N860="","",IF(SUM(Q860:AA860)&gt;0,1,""))</f>
        <v/>
      </c>
      <c r="L860" s="20" t="str">
        <f aca="false">IF(N860="","",IF(_xlfn.IFNA(VLOOKUP(CONCATENATE(N860," ",1),Lotti!AS$7:AT$601,2,0),1)=1,"",1))</f>
        <v/>
      </c>
      <c r="N860" s="36" t="str">
        <f aca="false">TRIM(B860)</f>
        <v/>
      </c>
      <c r="O860" s="36"/>
      <c r="P860" s="36" t="str">
        <f aca="false">IF(K860="","",1)</f>
        <v/>
      </c>
      <c r="Q860" s="36" t="str">
        <f aca="false">IF(N860="","",_xlfn.IFNA(VLOOKUP(N860,Lotti!C$7:D$1000,2,0),1))</f>
        <v/>
      </c>
      <c r="S860" s="36" t="str">
        <f aca="false">IF(N860="","",IF(OR(AND(E860="",LEN(TRIM(D860))&lt;&gt;11,LEN(TRIM(D860))&lt;&gt;16),AND(D860="",E860=""),AND(D860&lt;&gt;"",E860&lt;&gt;"")),1,""))</f>
        <v/>
      </c>
      <c r="U860" s="36" t="str">
        <f aca="false">IF(N860="","",IF(C860="",1,""))</f>
        <v/>
      </c>
      <c r="V860" s="36" t="str">
        <f aca="false">IF(N860="","",_xlfn.IFNA(VLOOKUP(F860,TabelleFisse!$B$33:$C$34,2,0),1))</f>
        <v/>
      </c>
      <c r="W860" s="36" t="str">
        <f aca="false">IF(N860="","",_xlfn.IFNA(IF(VLOOKUP(CONCATENATE(N860," SI"),AC$10:AC$1203,1,0)=CONCATENATE(N860," SI"),"",1),1))</f>
        <v/>
      </c>
      <c r="Y860" s="36" t="str">
        <f aca="false">IF(OR(N860="",G860=""),"",_xlfn.IFNA(VLOOKUP(H860,TabelleFisse!$B$25:$C$29,2,0),1))</f>
        <v/>
      </c>
      <c r="Z860" s="36" t="str">
        <f aca="false">IF(AND(G860="",H860&lt;&gt;""),1,"")</f>
        <v/>
      </c>
      <c r="AA860" s="36" t="str">
        <f aca="false">IF(N860="","",IF(COUNTIF(AD$10:AD$1203,AD860)=1,1,""))</f>
        <v/>
      </c>
      <c r="AC860" s="37" t="str">
        <f aca="false">IF(N860="","",CONCATENATE(N860," ",F860))</f>
        <v/>
      </c>
      <c r="AD860" s="37" t="str">
        <f aca="false">IF(OR(N860="",CONCATENATE(G860,H860)=""),"",CONCATENATE(N860," ",G860))</f>
        <v/>
      </c>
      <c r="AE860" s="37" t="str">
        <f aca="false">IF(K860=1,CONCATENATE(N860," ",1),"")</f>
        <v/>
      </c>
    </row>
    <row r="861" customFormat="false" ht="32.25" hidden="false" customHeight="true" outlineLevel="0" collapsed="false">
      <c r="A861" s="21" t="str">
        <f aca="false">IF(J861="","",J861)</f>
        <v/>
      </c>
      <c r="B861" s="69"/>
      <c r="C861" s="44"/>
      <c r="D861" s="42"/>
      <c r="E861" s="42"/>
      <c r="F861" s="68"/>
      <c r="G861" s="42"/>
      <c r="H861" s="42"/>
      <c r="J861" s="20" t="str">
        <f aca="false">IF(AND(K861="",L861="",N861=""),"",IF(OR(K861=1,L861=1),"ERRORI / ANOMALIE","OK"))</f>
        <v/>
      </c>
      <c r="K861" s="20" t="str">
        <f aca="false">IF(N861="","",IF(SUM(Q861:AA861)&gt;0,1,""))</f>
        <v/>
      </c>
      <c r="L861" s="20" t="str">
        <f aca="false">IF(N861="","",IF(_xlfn.IFNA(VLOOKUP(CONCATENATE(N861," ",1),Lotti!AS$7:AT$601,2,0),1)=1,"",1))</f>
        <v/>
      </c>
      <c r="N861" s="36" t="str">
        <f aca="false">TRIM(B861)</f>
        <v/>
      </c>
      <c r="O861" s="36"/>
      <c r="P861" s="36" t="str">
        <f aca="false">IF(K861="","",1)</f>
        <v/>
      </c>
      <c r="Q861" s="36" t="str">
        <f aca="false">IF(N861="","",_xlfn.IFNA(VLOOKUP(N861,Lotti!C$7:D$1000,2,0),1))</f>
        <v/>
      </c>
      <c r="S861" s="36" t="str">
        <f aca="false">IF(N861="","",IF(OR(AND(E861="",LEN(TRIM(D861))&lt;&gt;11,LEN(TRIM(D861))&lt;&gt;16),AND(D861="",E861=""),AND(D861&lt;&gt;"",E861&lt;&gt;"")),1,""))</f>
        <v/>
      </c>
      <c r="U861" s="36" t="str">
        <f aca="false">IF(N861="","",IF(C861="",1,""))</f>
        <v/>
      </c>
      <c r="V861" s="36" t="str">
        <f aca="false">IF(N861="","",_xlfn.IFNA(VLOOKUP(F861,TabelleFisse!$B$33:$C$34,2,0),1))</f>
        <v/>
      </c>
      <c r="W861" s="36" t="str">
        <f aca="false">IF(N861="","",_xlfn.IFNA(IF(VLOOKUP(CONCATENATE(N861," SI"),AC$10:AC$1203,1,0)=CONCATENATE(N861," SI"),"",1),1))</f>
        <v/>
      </c>
      <c r="Y861" s="36" t="str">
        <f aca="false">IF(OR(N861="",G861=""),"",_xlfn.IFNA(VLOOKUP(H861,TabelleFisse!$B$25:$C$29,2,0),1))</f>
        <v/>
      </c>
      <c r="Z861" s="36" t="str">
        <f aca="false">IF(AND(G861="",H861&lt;&gt;""),1,"")</f>
        <v/>
      </c>
      <c r="AA861" s="36" t="str">
        <f aca="false">IF(N861="","",IF(COUNTIF(AD$10:AD$1203,AD861)=1,1,""))</f>
        <v/>
      </c>
      <c r="AC861" s="37" t="str">
        <f aca="false">IF(N861="","",CONCATENATE(N861," ",F861))</f>
        <v/>
      </c>
      <c r="AD861" s="37" t="str">
        <f aca="false">IF(OR(N861="",CONCATENATE(G861,H861)=""),"",CONCATENATE(N861," ",G861))</f>
        <v/>
      </c>
      <c r="AE861" s="37" t="str">
        <f aca="false">IF(K861=1,CONCATENATE(N861," ",1),"")</f>
        <v/>
      </c>
    </row>
    <row r="862" customFormat="false" ht="32.25" hidden="false" customHeight="true" outlineLevel="0" collapsed="false">
      <c r="A862" s="21" t="str">
        <f aca="false">IF(J862="","",J862)</f>
        <v/>
      </c>
      <c r="B862" s="69"/>
      <c r="C862" s="44"/>
      <c r="D862" s="42"/>
      <c r="E862" s="42"/>
      <c r="F862" s="68"/>
      <c r="G862" s="42"/>
      <c r="H862" s="42"/>
      <c r="J862" s="20" t="str">
        <f aca="false">IF(AND(K862="",L862="",N862=""),"",IF(OR(K862=1,L862=1),"ERRORI / ANOMALIE","OK"))</f>
        <v/>
      </c>
      <c r="K862" s="20" t="str">
        <f aca="false">IF(N862="","",IF(SUM(Q862:AA862)&gt;0,1,""))</f>
        <v/>
      </c>
      <c r="L862" s="20" t="str">
        <f aca="false">IF(N862="","",IF(_xlfn.IFNA(VLOOKUP(CONCATENATE(N862," ",1),Lotti!AS$7:AT$601,2,0),1)=1,"",1))</f>
        <v/>
      </c>
      <c r="N862" s="36" t="str">
        <f aca="false">TRIM(B862)</f>
        <v/>
      </c>
      <c r="O862" s="36"/>
      <c r="P862" s="36" t="str">
        <f aca="false">IF(K862="","",1)</f>
        <v/>
      </c>
      <c r="Q862" s="36" t="str">
        <f aca="false">IF(N862="","",_xlfn.IFNA(VLOOKUP(N862,Lotti!C$7:D$1000,2,0),1))</f>
        <v/>
      </c>
      <c r="S862" s="36" t="str">
        <f aca="false">IF(N862="","",IF(OR(AND(E862="",LEN(TRIM(D862))&lt;&gt;11,LEN(TRIM(D862))&lt;&gt;16),AND(D862="",E862=""),AND(D862&lt;&gt;"",E862&lt;&gt;"")),1,""))</f>
        <v/>
      </c>
      <c r="U862" s="36" t="str">
        <f aca="false">IF(N862="","",IF(C862="",1,""))</f>
        <v/>
      </c>
      <c r="V862" s="36" t="str">
        <f aca="false">IF(N862="","",_xlfn.IFNA(VLOOKUP(F862,TabelleFisse!$B$33:$C$34,2,0),1))</f>
        <v/>
      </c>
      <c r="W862" s="36" t="str">
        <f aca="false">IF(N862="","",_xlfn.IFNA(IF(VLOOKUP(CONCATENATE(N862," SI"),AC$10:AC$1203,1,0)=CONCATENATE(N862," SI"),"",1),1))</f>
        <v/>
      </c>
      <c r="Y862" s="36" t="str">
        <f aca="false">IF(OR(N862="",G862=""),"",_xlfn.IFNA(VLOOKUP(H862,TabelleFisse!$B$25:$C$29,2,0),1))</f>
        <v/>
      </c>
      <c r="Z862" s="36" t="str">
        <f aca="false">IF(AND(G862="",H862&lt;&gt;""),1,"")</f>
        <v/>
      </c>
      <c r="AA862" s="36" t="str">
        <f aca="false">IF(N862="","",IF(COUNTIF(AD$10:AD$1203,AD862)=1,1,""))</f>
        <v/>
      </c>
      <c r="AC862" s="37" t="str">
        <f aca="false">IF(N862="","",CONCATENATE(N862," ",F862))</f>
        <v/>
      </c>
      <c r="AD862" s="37" t="str">
        <f aca="false">IF(OR(N862="",CONCATENATE(G862,H862)=""),"",CONCATENATE(N862," ",G862))</f>
        <v/>
      </c>
      <c r="AE862" s="37" t="str">
        <f aca="false">IF(K862=1,CONCATENATE(N862," ",1),"")</f>
        <v/>
      </c>
    </row>
    <row r="863" customFormat="false" ht="32.25" hidden="false" customHeight="true" outlineLevel="0" collapsed="false">
      <c r="A863" s="21" t="str">
        <f aca="false">IF(J863="","",J863)</f>
        <v/>
      </c>
      <c r="B863" s="69"/>
      <c r="C863" s="44"/>
      <c r="D863" s="42"/>
      <c r="E863" s="42"/>
      <c r="F863" s="68"/>
      <c r="G863" s="42"/>
      <c r="H863" s="42"/>
      <c r="J863" s="20" t="str">
        <f aca="false">IF(AND(K863="",L863="",N863=""),"",IF(OR(K863=1,L863=1),"ERRORI / ANOMALIE","OK"))</f>
        <v/>
      </c>
      <c r="K863" s="20" t="str">
        <f aca="false">IF(N863="","",IF(SUM(Q863:AA863)&gt;0,1,""))</f>
        <v/>
      </c>
      <c r="L863" s="20" t="str">
        <f aca="false">IF(N863="","",IF(_xlfn.IFNA(VLOOKUP(CONCATENATE(N863," ",1),Lotti!AS$7:AT$601,2,0),1)=1,"",1))</f>
        <v/>
      </c>
      <c r="N863" s="36" t="str">
        <f aca="false">TRIM(B863)</f>
        <v/>
      </c>
      <c r="O863" s="36"/>
      <c r="P863" s="36" t="str">
        <f aca="false">IF(K863="","",1)</f>
        <v/>
      </c>
      <c r="Q863" s="36" t="str">
        <f aca="false">IF(N863="","",_xlfn.IFNA(VLOOKUP(N863,Lotti!C$7:D$1000,2,0),1))</f>
        <v/>
      </c>
      <c r="S863" s="36" t="str">
        <f aca="false">IF(N863="","",IF(OR(AND(E863="",LEN(TRIM(D863))&lt;&gt;11,LEN(TRIM(D863))&lt;&gt;16),AND(D863="",E863=""),AND(D863&lt;&gt;"",E863&lt;&gt;"")),1,""))</f>
        <v/>
      </c>
      <c r="U863" s="36" t="str">
        <f aca="false">IF(N863="","",IF(C863="",1,""))</f>
        <v/>
      </c>
      <c r="V863" s="36" t="str">
        <f aca="false">IF(N863="","",_xlfn.IFNA(VLOOKUP(F863,TabelleFisse!$B$33:$C$34,2,0),1))</f>
        <v/>
      </c>
      <c r="W863" s="36" t="str">
        <f aca="false">IF(N863="","",_xlfn.IFNA(IF(VLOOKUP(CONCATENATE(N863," SI"),AC$10:AC$1203,1,0)=CONCATENATE(N863," SI"),"",1),1))</f>
        <v/>
      </c>
      <c r="Y863" s="36" t="str">
        <f aca="false">IF(OR(N863="",G863=""),"",_xlfn.IFNA(VLOOKUP(H863,TabelleFisse!$B$25:$C$29,2,0),1))</f>
        <v/>
      </c>
      <c r="Z863" s="36" t="str">
        <f aca="false">IF(AND(G863="",H863&lt;&gt;""),1,"")</f>
        <v/>
      </c>
      <c r="AA863" s="36" t="str">
        <f aca="false">IF(N863="","",IF(COUNTIF(AD$10:AD$1203,AD863)=1,1,""))</f>
        <v/>
      </c>
      <c r="AC863" s="37" t="str">
        <f aca="false">IF(N863="","",CONCATENATE(N863," ",F863))</f>
        <v/>
      </c>
      <c r="AD863" s="37" t="str">
        <f aca="false">IF(OR(N863="",CONCATENATE(G863,H863)=""),"",CONCATENATE(N863," ",G863))</f>
        <v/>
      </c>
      <c r="AE863" s="37" t="str">
        <f aca="false">IF(K863=1,CONCATENATE(N863," ",1),"")</f>
        <v/>
      </c>
    </row>
    <row r="864" customFormat="false" ht="32.25" hidden="false" customHeight="true" outlineLevel="0" collapsed="false">
      <c r="A864" s="21" t="str">
        <f aca="false">IF(J864="","",J864)</f>
        <v/>
      </c>
      <c r="B864" s="69"/>
      <c r="C864" s="44"/>
      <c r="D864" s="42"/>
      <c r="E864" s="42"/>
      <c r="F864" s="68"/>
      <c r="G864" s="42"/>
      <c r="H864" s="42"/>
      <c r="J864" s="20" t="str">
        <f aca="false">IF(AND(K864="",L864="",N864=""),"",IF(OR(K864=1,L864=1),"ERRORI / ANOMALIE","OK"))</f>
        <v/>
      </c>
      <c r="K864" s="20" t="str">
        <f aca="false">IF(N864="","",IF(SUM(Q864:AA864)&gt;0,1,""))</f>
        <v/>
      </c>
      <c r="L864" s="20" t="str">
        <f aca="false">IF(N864="","",IF(_xlfn.IFNA(VLOOKUP(CONCATENATE(N864," ",1),Lotti!AS$7:AT$601,2,0),1)=1,"",1))</f>
        <v/>
      </c>
      <c r="N864" s="36" t="str">
        <f aca="false">TRIM(B864)</f>
        <v/>
      </c>
      <c r="O864" s="36"/>
      <c r="P864" s="36" t="str">
        <f aca="false">IF(K864="","",1)</f>
        <v/>
      </c>
      <c r="Q864" s="36" t="str">
        <f aca="false">IF(N864="","",_xlfn.IFNA(VLOOKUP(N864,Lotti!C$7:D$1000,2,0),1))</f>
        <v/>
      </c>
      <c r="S864" s="36" t="str">
        <f aca="false">IF(N864="","",IF(OR(AND(E864="",LEN(TRIM(D864))&lt;&gt;11,LEN(TRIM(D864))&lt;&gt;16),AND(D864="",E864=""),AND(D864&lt;&gt;"",E864&lt;&gt;"")),1,""))</f>
        <v/>
      </c>
      <c r="U864" s="36" t="str">
        <f aca="false">IF(N864="","",IF(C864="",1,""))</f>
        <v/>
      </c>
      <c r="V864" s="36" t="str">
        <f aca="false">IF(N864="","",_xlfn.IFNA(VLOOKUP(F864,TabelleFisse!$B$33:$C$34,2,0),1))</f>
        <v/>
      </c>
      <c r="W864" s="36" t="str">
        <f aca="false">IF(N864="","",_xlfn.IFNA(IF(VLOOKUP(CONCATENATE(N864," SI"),AC$10:AC$1203,1,0)=CONCATENATE(N864," SI"),"",1),1))</f>
        <v/>
      </c>
      <c r="Y864" s="36" t="str">
        <f aca="false">IF(OR(N864="",G864=""),"",_xlfn.IFNA(VLOOKUP(H864,TabelleFisse!$B$25:$C$29,2,0),1))</f>
        <v/>
      </c>
      <c r="Z864" s="36" t="str">
        <f aca="false">IF(AND(G864="",H864&lt;&gt;""),1,"")</f>
        <v/>
      </c>
      <c r="AA864" s="36" t="str">
        <f aca="false">IF(N864="","",IF(COUNTIF(AD$10:AD$1203,AD864)=1,1,""))</f>
        <v/>
      </c>
      <c r="AC864" s="37" t="str">
        <f aca="false">IF(N864="","",CONCATENATE(N864," ",F864))</f>
        <v/>
      </c>
      <c r="AD864" s="37" t="str">
        <f aca="false">IF(OR(N864="",CONCATENATE(G864,H864)=""),"",CONCATENATE(N864," ",G864))</f>
        <v/>
      </c>
      <c r="AE864" s="37" t="str">
        <f aca="false">IF(K864=1,CONCATENATE(N864," ",1),"")</f>
        <v/>
      </c>
    </row>
    <row r="865" customFormat="false" ht="32.25" hidden="false" customHeight="true" outlineLevel="0" collapsed="false">
      <c r="A865" s="21" t="str">
        <f aca="false">IF(J865="","",J865)</f>
        <v/>
      </c>
      <c r="B865" s="69"/>
      <c r="C865" s="44"/>
      <c r="D865" s="42"/>
      <c r="E865" s="42"/>
      <c r="F865" s="68"/>
      <c r="G865" s="42"/>
      <c r="H865" s="42"/>
      <c r="J865" s="20" t="str">
        <f aca="false">IF(AND(K865="",L865="",N865=""),"",IF(OR(K865=1,L865=1),"ERRORI / ANOMALIE","OK"))</f>
        <v/>
      </c>
      <c r="K865" s="20" t="str">
        <f aca="false">IF(N865="","",IF(SUM(Q865:AA865)&gt;0,1,""))</f>
        <v/>
      </c>
      <c r="L865" s="20" t="str">
        <f aca="false">IF(N865="","",IF(_xlfn.IFNA(VLOOKUP(CONCATENATE(N865," ",1),Lotti!AS$7:AT$601,2,0),1)=1,"",1))</f>
        <v/>
      </c>
      <c r="N865" s="36" t="str">
        <f aca="false">TRIM(B865)</f>
        <v/>
      </c>
      <c r="O865" s="36"/>
      <c r="P865" s="36" t="str">
        <f aca="false">IF(K865="","",1)</f>
        <v/>
      </c>
      <c r="Q865" s="36" t="str">
        <f aca="false">IF(N865="","",_xlfn.IFNA(VLOOKUP(N865,Lotti!C$7:D$1000,2,0),1))</f>
        <v/>
      </c>
      <c r="S865" s="36" t="str">
        <f aca="false">IF(N865="","",IF(OR(AND(E865="",LEN(TRIM(D865))&lt;&gt;11,LEN(TRIM(D865))&lt;&gt;16),AND(D865="",E865=""),AND(D865&lt;&gt;"",E865&lt;&gt;"")),1,""))</f>
        <v/>
      </c>
      <c r="U865" s="36" t="str">
        <f aca="false">IF(N865="","",IF(C865="",1,""))</f>
        <v/>
      </c>
      <c r="V865" s="36" t="str">
        <f aca="false">IF(N865="","",_xlfn.IFNA(VLOOKUP(F865,TabelleFisse!$B$33:$C$34,2,0),1))</f>
        <v/>
      </c>
      <c r="W865" s="36" t="str">
        <f aca="false">IF(N865="","",_xlfn.IFNA(IF(VLOOKUP(CONCATENATE(N865," SI"),AC$10:AC$1203,1,0)=CONCATENATE(N865," SI"),"",1),1))</f>
        <v/>
      </c>
      <c r="Y865" s="36" t="str">
        <f aca="false">IF(OR(N865="",G865=""),"",_xlfn.IFNA(VLOOKUP(H865,TabelleFisse!$B$25:$C$29,2,0),1))</f>
        <v/>
      </c>
      <c r="Z865" s="36" t="str">
        <f aca="false">IF(AND(G865="",H865&lt;&gt;""),1,"")</f>
        <v/>
      </c>
      <c r="AA865" s="36" t="str">
        <f aca="false">IF(N865="","",IF(COUNTIF(AD$10:AD$1203,AD865)=1,1,""))</f>
        <v/>
      </c>
      <c r="AC865" s="37" t="str">
        <f aca="false">IF(N865="","",CONCATENATE(N865," ",F865))</f>
        <v/>
      </c>
      <c r="AD865" s="37" t="str">
        <f aca="false">IF(OR(N865="",CONCATENATE(G865,H865)=""),"",CONCATENATE(N865," ",G865))</f>
        <v/>
      </c>
      <c r="AE865" s="37" t="str">
        <f aca="false">IF(K865=1,CONCATENATE(N865," ",1),"")</f>
        <v/>
      </c>
    </row>
    <row r="866" customFormat="false" ht="32.25" hidden="false" customHeight="true" outlineLevel="0" collapsed="false">
      <c r="A866" s="21" t="str">
        <f aca="false">IF(J866="","",J866)</f>
        <v/>
      </c>
      <c r="B866" s="69"/>
      <c r="C866" s="44"/>
      <c r="D866" s="42"/>
      <c r="E866" s="42"/>
      <c r="F866" s="68"/>
      <c r="G866" s="42"/>
      <c r="H866" s="42"/>
      <c r="J866" s="20" t="str">
        <f aca="false">IF(AND(K866="",L866="",N866=""),"",IF(OR(K866=1,L866=1),"ERRORI / ANOMALIE","OK"))</f>
        <v/>
      </c>
      <c r="K866" s="20" t="str">
        <f aca="false">IF(N866="","",IF(SUM(Q866:AA866)&gt;0,1,""))</f>
        <v/>
      </c>
      <c r="L866" s="20" t="str">
        <f aca="false">IF(N866="","",IF(_xlfn.IFNA(VLOOKUP(CONCATENATE(N866," ",1),Lotti!AS$7:AT$601,2,0),1)=1,"",1))</f>
        <v/>
      </c>
      <c r="N866" s="36" t="str">
        <f aca="false">TRIM(B866)</f>
        <v/>
      </c>
      <c r="O866" s="36"/>
      <c r="P866" s="36" t="str">
        <f aca="false">IF(K866="","",1)</f>
        <v/>
      </c>
      <c r="Q866" s="36" t="str">
        <f aca="false">IF(N866="","",_xlfn.IFNA(VLOOKUP(N866,Lotti!C$7:D$1000,2,0),1))</f>
        <v/>
      </c>
      <c r="S866" s="36" t="str">
        <f aca="false">IF(N866="","",IF(OR(AND(E866="",LEN(TRIM(D866))&lt;&gt;11,LEN(TRIM(D866))&lt;&gt;16),AND(D866="",E866=""),AND(D866&lt;&gt;"",E866&lt;&gt;"")),1,""))</f>
        <v/>
      </c>
      <c r="U866" s="36" t="str">
        <f aca="false">IF(N866="","",IF(C866="",1,""))</f>
        <v/>
      </c>
      <c r="V866" s="36" t="str">
        <f aca="false">IF(N866="","",_xlfn.IFNA(VLOOKUP(F866,TabelleFisse!$B$33:$C$34,2,0),1))</f>
        <v/>
      </c>
      <c r="W866" s="36" t="str">
        <f aca="false">IF(N866="","",_xlfn.IFNA(IF(VLOOKUP(CONCATENATE(N866," SI"),AC$10:AC$1203,1,0)=CONCATENATE(N866," SI"),"",1),1))</f>
        <v/>
      </c>
      <c r="Y866" s="36" t="str">
        <f aca="false">IF(OR(N866="",G866=""),"",_xlfn.IFNA(VLOOKUP(H866,TabelleFisse!$B$25:$C$29,2,0),1))</f>
        <v/>
      </c>
      <c r="Z866" s="36" t="str">
        <f aca="false">IF(AND(G866="",H866&lt;&gt;""),1,"")</f>
        <v/>
      </c>
      <c r="AA866" s="36" t="str">
        <f aca="false">IF(N866="","",IF(COUNTIF(AD$10:AD$1203,AD866)=1,1,""))</f>
        <v/>
      </c>
      <c r="AC866" s="37" t="str">
        <f aca="false">IF(N866="","",CONCATENATE(N866," ",F866))</f>
        <v/>
      </c>
      <c r="AD866" s="37" t="str">
        <f aca="false">IF(OR(N866="",CONCATENATE(G866,H866)=""),"",CONCATENATE(N866," ",G866))</f>
        <v/>
      </c>
      <c r="AE866" s="37" t="str">
        <f aca="false">IF(K866=1,CONCATENATE(N866," ",1),"")</f>
        <v/>
      </c>
    </row>
    <row r="867" customFormat="false" ht="32.25" hidden="false" customHeight="true" outlineLevel="0" collapsed="false">
      <c r="A867" s="21" t="str">
        <f aca="false">IF(J867="","",J867)</f>
        <v/>
      </c>
      <c r="B867" s="69"/>
      <c r="C867" s="44"/>
      <c r="D867" s="42"/>
      <c r="E867" s="42"/>
      <c r="F867" s="68"/>
      <c r="G867" s="42"/>
      <c r="H867" s="42"/>
      <c r="J867" s="20" t="str">
        <f aca="false">IF(AND(K867="",L867="",N867=""),"",IF(OR(K867=1,L867=1),"ERRORI / ANOMALIE","OK"))</f>
        <v/>
      </c>
      <c r="K867" s="20" t="str">
        <f aca="false">IF(N867="","",IF(SUM(Q867:AA867)&gt;0,1,""))</f>
        <v/>
      </c>
      <c r="L867" s="20" t="str">
        <f aca="false">IF(N867="","",IF(_xlfn.IFNA(VLOOKUP(CONCATENATE(N867," ",1),Lotti!AS$7:AT$601,2,0),1)=1,"",1))</f>
        <v/>
      </c>
      <c r="N867" s="36" t="str">
        <f aca="false">TRIM(B867)</f>
        <v/>
      </c>
      <c r="O867" s="36"/>
      <c r="P867" s="36" t="str">
        <f aca="false">IF(K867="","",1)</f>
        <v/>
      </c>
      <c r="Q867" s="36" t="str">
        <f aca="false">IF(N867="","",_xlfn.IFNA(VLOOKUP(N867,Lotti!C$7:D$1000,2,0),1))</f>
        <v/>
      </c>
      <c r="S867" s="36" t="str">
        <f aca="false">IF(N867="","",IF(OR(AND(E867="",LEN(TRIM(D867))&lt;&gt;11,LEN(TRIM(D867))&lt;&gt;16),AND(D867="",E867=""),AND(D867&lt;&gt;"",E867&lt;&gt;"")),1,""))</f>
        <v/>
      </c>
      <c r="U867" s="36" t="str">
        <f aca="false">IF(N867="","",IF(C867="",1,""))</f>
        <v/>
      </c>
      <c r="V867" s="36" t="str">
        <f aca="false">IF(N867="","",_xlfn.IFNA(VLOOKUP(F867,TabelleFisse!$B$33:$C$34,2,0),1))</f>
        <v/>
      </c>
      <c r="W867" s="36" t="str">
        <f aca="false">IF(N867="","",_xlfn.IFNA(IF(VLOOKUP(CONCATENATE(N867," SI"),AC$10:AC$1203,1,0)=CONCATENATE(N867," SI"),"",1),1))</f>
        <v/>
      </c>
      <c r="Y867" s="36" t="str">
        <f aca="false">IF(OR(N867="",G867=""),"",_xlfn.IFNA(VLOOKUP(H867,TabelleFisse!$B$25:$C$29,2,0),1))</f>
        <v/>
      </c>
      <c r="Z867" s="36" t="str">
        <f aca="false">IF(AND(G867="",H867&lt;&gt;""),1,"")</f>
        <v/>
      </c>
      <c r="AA867" s="36" t="str">
        <f aca="false">IF(N867="","",IF(COUNTIF(AD$10:AD$1203,AD867)=1,1,""))</f>
        <v/>
      </c>
      <c r="AC867" s="37" t="str">
        <f aca="false">IF(N867="","",CONCATENATE(N867," ",F867))</f>
        <v/>
      </c>
      <c r="AD867" s="37" t="str">
        <f aca="false">IF(OR(N867="",CONCATENATE(G867,H867)=""),"",CONCATENATE(N867," ",G867))</f>
        <v/>
      </c>
      <c r="AE867" s="37" t="str">
        <f aca="false">IF(K867=1,CONCATENATE(N867," ",1),"")</f>
        <v/>
      </c>
    </row>
    <row r="868" customFormat="false" ht="32.25" hidden="false" customHeight="true" outlineLevel="0" collapsed="false">
      <c r="A868" s="21" t="str">
        <f aca="false">IF(J868="","",J868)</f>
        <v/>
      </c>
      <c r="B868" s="69"/>
      <c r="C868" s="44"/>
      <c r="D868" s="42"/>
      <c r="E868" s="42"/>
      <c r="F868" s="68"/>
      <c r="G868" s="42"/>
      <c r="H868" s="42"/>
      <c r="J868" s="20" t="str">
        <f aca="false">IF(AND(K868="",L868="",N868=""),"",IF(OR(K868=1,L868=1),"ERRORI / ANOMALIE","OK"))</f>
        <v/>
      </c>
      <c r="K868" s="20" t="str">
        <f aca="false">IF(N868="","",IF(SUM(Q868:AA868)&gt;0,1,""))</f>
        <v/>
      </c>
      <c r="L868" s="20" t="str">
        <f aca="false">IF(N868="","",IF(_xlfn.IFNA(VLOOKUP(CONCATENATE(N868," ",1),Lotti!AS$7:AT$601,2,0),1)=1,"",1))</f>
        <v/>
      </c>
      <c r="N868" s="36" t="str">
        <f aca="false">TRIM(B868)</f>
        <v/>
      </c>
      <c r="O868" s="36"/>
      <c r="P868" s="36" t="str">
        <f aca="false">IF(K868="","",1)</f>
        <v/>
      </c>
      <c r="Q868" s="36" t="str">
        <f aca="false">IF(N868="","",_xlfn.IFNA(VLOOKUP(N868,Lotti!C$7:D$1000,2,0),1))</f>
        <v/>
      </c>
      <c r="S868" s="36" t="str">
        <f aca="false">IF(N868="","",IF(OR(AND(E868="",LEN(TRIM(D868))&lt;&gt;11,LEN(TRIM(D868))&lt;&gt;16),AND(D868="",E868=""),AND(D868&lt;&gt;"",E868&lt;&gt;"")),1,""))</f>
        <v/>
      </c>
      <c r="U868" s="36" t="str">
        <f aca="false">IF(N868="","",IF(C868="",1,""))</f>
        <v/>
      </c>
      <c r="V868" s="36" t="str">
        <f aca="false">IF(N868="","",_xlfn.IFNA(VLOOKUP(F868,TabelleFisse!$B$33:$C$34,2,0),1))</f>
        <v/>
      </c>
      <c r="W868" s="36" t="str">
        <f aca="false">IF(N868="","",_xlfn.IFNA(IF(VLOOKUP(CONCATENATE(N868," SI"),AC$10:AC$1203,1,0)=CONCATENATE(N868," SI"),"",1),1))</f>
        <v/>
      </c>
      <c r="Y868" s="36" t="str">
        <f aca="false">IF(OR(N868="",G868=""),"",_xlfn.IFNA(VLOOKUP(H868,TabelleFisse!$B$25:$C$29,2,0),1))</f>
        <v/>
      </c>
      <c r="Z868" s="36" t="str">
        <f aca="false">IF(AND(G868="",H868&lt;&gt;""),1,"")</f>
        <v/>
      </c>
      <c r="AA868" s="36" t="str">
        <f aca="false">IF(N868="","",IF(COUNTIF(AD$10:AD$1203,AD868)=1,1,""))</f>
        <v/>
      </c>
      <c r="AC868" s="37" t="str">
        <f aca="false">IF(N868="","",CONCATENATE(N868," ",F868))</f>
        <v/>
      </c>
      <c r="AD868" s="37" t="str">
        <f aca="false">IF(OR(N868="",CONCATENATE(G868,H868)=""),"",CONCATENATE(N868," ",G868))</f>
        <v/>
      </c>
      <c r="AE868" s="37" t="str">
        <f aca="false">IF(K868=1,CONCATENATE(N868," ",1),"")</f>
        <v/>
      </c>
    </row>
    <row r="869" customFormat="false" ht="32.25" hidden="false" customHeight="true" outlineLevel="0" collapsed="false">
      <c r="A869" s="21" t="str">
        <f aca="false">IF(J869="","",J869)</f>
        <v/>
      </c>
      <c r="B869" s="69"/>
      <c r="C869" s="44"/>
      <c r="D869" s="42"/>
      <c r="E869" s="42"/>
      <c r="F869" s="68"/>
      <c r="G869" s="42"/>
      <c r="H869" s="42"/>
      <c r="J869" s="20" t="str">
        <f aca="false">IF(AND(K869="",L869="",N869=""),"",IF(OR(K869=1,L869=1),"ERRORI / ANOMALIE","OK"))</f>
        <v/>
      </c>
      <c r="K869" s="20" t="str">
        <f aca="false">IF(N869="","",IF(SUM(Q869:AA869)&gt;0,1,""))</f>
        <v/>
      </c>
      <c r="L869" s="20" t="str">
        <f aca="false">IF(N869="","",IF(_xlfn.IFNA(VLOOKUP(CONCATENATE(N869," ",1),Lotti!AS$7:AT$601,2,0),1)=1,"",1))</f>
        <v/>
      </c>
      <c r="N869" s="36" t="str">
        <f aca="false">TRIM(B869)</f>
        <v/>
      </c>
      <c r="O869" s="36"/>
      <c r="P869" s="36" t="str">
        <f aca="false">IF(K869="","",1)</f>
        <v/>
      </c>
      <c r="Q869" s="36" t="str">
        <f aca="false">IF(N869="","",_xlfn.IFNA(VLOOKUP(N869,Lotti!C$7:D$1000,2,0),1))</f>
        <v/>
      </c>
      <c r="S869" s="36" t="str">
        <f aca="false">IF(N869="","",IF(OR(AND(E869="",LEN(TRIM(D869))&lt;&gt;11,LEN(TRIM(D869))&lt;&gt;16),AND(D869="",E869=""),AND(D869&lt;&gt;"",E869&lt;&gt;"")),1,""))</f>
        <v/>
      </c>
      <c r="U869" s="36" t="str">
        <f aca="false">IF(N869="","",IF(C869="",1,""))</f>
        <v/>
      </c>
      <c r="V869" s="36" t="str">
        <f aca="false">IF(N869="","",_xlfn.IFNA(VLOOKUP(F869,TabelleFisse!$B$33:$C$34,2,0),1))</f>
        <v/>
      </c>
      <c r="W869" s="36" t="str">
        <f aca="false">IF(N869="","",_xlfn.IFNA(IF(VLOOKUP(CONCATENATE(N869," SI"),AC$10:AC$1203,1,0)=CONCATENATE(N869," SI"),"",1),1))</f>
        <v/>
      </c>
      <c r="Y869" s="36" t="str">
        <f aca="false">IF(OR(N869="",G869=""),"",_xlfn.IFNA(VLOOKUP(H869,TabelleFisse!$B$25:$C$29,2,0),1))</f>
        <v/>
      </c>
      <c r="Z869" s="36" t="str">
        <f aca="false">IF(AND(G869="",H869&lt;&gt;""),1,"")</f>
        <v/>
      </c>
      <c r="AA869" s="36" t="str">
        <f aca="false">IF(N869="","",IF(COUNTIF(AD$10:AD$1203,AD869)=1,1,""))</f>
        <v/>
      </c>
      <c r="AC869" s="37" t="str">
        <f aca="false">IF(N869="","",CONCATENATE(N869," ",F869))</f>
        <v/>
      </c>
      <c r="AD869" s="37" t="str">
        <f aca="false">IF(OR(N869="",CONCATENATE(G869,H869)=""),"",CONCATENATE(N869," ",G869))</f>
        <v/>
      </c>
      <c r="AE869" s="37" t="str">
        <f aca="false">IF(K869=1,CONCATENATE(N869," ",1),"")</f>
        <v/>
      </c>
    </row>
    <row r="870" customFormat="false" ht="32.25" hidden="false" customHeight="true" outlineLevel="0" collapsed="false">
      <c r="A870" s="21" t="str">
        <f aca="false">IF(J870="","",J870)</f>
        <v/>
      </c>
      <c r="B870" s="69"/>
      <c r="C870" s="44"/>
      <c r="D870" s="42"/>
      <c r="E870" s="42"/>
      <c r="F870" s="68"/>
      <c r="G870" s="42"/>
      <c r="H870" s="42"/>
      <c r="J870" s="20" t="str">
        <f aca="false">IF(AND(K870="",L870="",N870=""),"",IF(OR(K870=1,L870=1),"ERRORI / ANOMALIE","OK"))</f>
        <v/>
      </c>
      <c r="K870" s="20" t="str">
        <f aca="false">IF(N870="","",IF(SUM(Q870:AA870)&gt;0,1,""))</f>
        <v/>
      </c>
      <c r="L870" s="20" t="str">
        <f aca="false">IF(N870="","",IF(_xlfn.IFNA(VLOOKUP(CONCATENATE(N870," ",1),Lotti!AS$7:AT$601,2,0),1)=1,"",1))</f>
        <v/>
      </c>
      <c r="N870" s="36" t="str">
        <f aca="false">TRIM(B870)</f>
        <v/>
      </c>
      <c r="O870" s="36"/>
      <c r="P870" s="36" t="str">
        <f aca="false">IF(K870="","",1)</f>
        <v/>
      </c>
      <c r="Q870" s="36" t="str">
        <f aca="false">IF(N870="","",_xlfn.IFNA(VLOOKUP(N870,Lotti!C$7:D$1000,2,0),1))</f>
        <v/>
      </c>
      <c r="S870" s="36" t="str">
        <f aca="false">IF(N870="","",IF(OR(AND(E870="",LEN(TRIM(D870))&lt;&gt;11,LEN(TRIM(D870))&lt;&gt;16),AND(D870="",E870=""),AND(D870&lt;&gt;"",E870&lt;&gt;"")),1,""))</f>
        <v/>
      </c>
      <c r="U870" s="36" t="str">
        <f aca="false">IF(N870="","",IF(C870="",1,""))</f>
        <v/>
      </c>
      <c r="V870" s="36" t="str">
        <f aca="false">IF(N870="","",_xlfn.IFNA(VLOOKUP(F870,TabelleFisse!$B$33:$C$34,2,0),1))</f>
        <v/>
      </c>
      <c r="W870" s="36" t="str">
        <f aca="false">IF(N870="","",_xlfn.IFNA(IF(VLOOKUP(CONCATENATE(N870," SI"),AC$10:AC$1203,1,0)=CONCATENATE(N870," SI"),"",1),1))</f>
        <v/>
      </c>
      <c r="Y870" s="36" t="str">
        <f aca="false">IF(OR(N870="",G870=""),"",_xlfn.IFNA(VLOOKUP(H870,TabelleFisse!$B$25:$C$29,2,0),1))</f>
        <v/>
      </c>
      <c r="Z870" s="36" t="str">
        <f aca="false">IF(AND(G870="",H870&lt;&gt;""),1,"")</f>
        <v/>
      </c>
      <c r="AA870" s="36" t="str">
        <f aca="false">IF(N870="","",IF(COUNTIF(AD$10:AD$1203,AD870)=1,1,""))</f>
        <v/>
      </c>
      <c r="AC870" s="37" t="str">
        <f aca="false">IF(N870="","",CONCATENATE(N870," ",F870))</f>
        <v/>
      </c>
      <c r="AD870" s="37" t="str">
        <f aca="false">IF(OR(N870="",CONCATENATE(G870,H870)=""),"",CONCATENATE(N870," ",G870))</f>
        <v/>
      </c>
      <c r="AE870" s="37" t="str">
        <f aca="false">IF(K870=1,CONCATENATE(N870," ",1),"")</f>
        <v/>
      </c>
    </row>
    <row r="871" customFormat="false" ht="32.25" hidden="false" customHeight="true" outlineLevel="0" collapsed="false">
      <c r="A871" s="21" t="str">
        <f aca="false">IF(J871="","",J871)</f>
        <v/>
      </c>
      <c r="B871" s="69"/>
      <c r="C871" s="44"/>
      <c r="D871" s="42"/>
      <c r="E871" s="42"/>
      <c r="F871" s="68"/>
      <c r="G871" s="42"/>
      <c r="H871" s="42"/>
      <c r="J871" s="20" t="str">
        <f aca="false">IF(AND(K871="",L871="",N871=""),"",IF(OR(K871=1,L871=1),"ERRORI / ANOMALIE","OK"))</f>
        <v/>
      </c>
      <c r="K871" s="20" t="str">
        <f aca="false">IF(N871="","",IF(SUM(Q871:AA871)&gt;0,1,""))</f>
        <v/>
      </c>
      <c r="L871" s="20" t="str">
        <f aca="false">IF(N871="","",IF(_xlfn.IFNA(VLOOKUP(CONCATENATE(N871," ",1),Lotti!AS$7:AT$601,2,0),1)=1,"",1))</f>
        <v/>
      </c>
      <c r="N871" s="36" t="str">
        <f aca="false">TRIM(B871)</f>
        <v/>
      </c>
      <c r="O871" s="36"/>
      <c r="P871" s="36" t="str">
        <f aca="false">IF(K871="","",1)</f>
        <v/>
      </c>
      <c r="Q871" s="36" t="str">
        <f aca="false">IF(N871="","",_xlfn.IFNA(VLOOKUP(N871,Lotti!C$7:D$1000,2,0),1))</f>
        <v/>
      </c>
      <c r="S871" s="36" t="str">
        <f aca="false">IF(N871="","",IF(OR(AND(E871="",LEN(TRIM(D871))&lt;&gt;11,LEN(TRIM(D871))&lt;&gt;16),AND(D871="",E871=""),AND(D871&lt;&gt;"",E871&lt;&gt;"")),1,""))</f>
        <v/>
      </c>
      <c r="U871" s="36" t="str">
        <f aca="false">IF(N871="","",IF(C871="",1,""))</f>
        <v/>
      </c>
      <c r="V871" s="36" t="str">
        <f aca="false">IF(N871="","",_xlfn.IFNA(VLOOKUP(F871,TabelleFisse!$B$33:$C$34,2,0),1))</f>
        <v/>
      </c>
      <c r="W871" s="36" t="str">
        <f aca="false">IF(N871="","",_xlfn.IFNA(IF(VLOOKUP(CONCATENATE(N871," SI"),AC$10:AC$1203,1,0)=CONCATENATE(N871," SI"),"",1),1))</f>
        <v/>
      </c>
      <c r="Y871" s="36" t="str">
        <f aca="false">IF(OR(N871="",G871=""),"",_xlfn.IFNA(VLOOKUP(H871,TabelleFisse!$B$25:$C$29,2,0),1))</f>
        <v/>
      </c>
      <c r="Z871" s="36" t="str">
        <f aca="false">IF(AND(G871="",H871&lt;&gt;""),1,"")</f>
        <v/>
      </c>
      <c r="AA871" s="36" t="str">
        <f aca="false">IF(N871="","",IF(COUNTIF(AD$10:AD$1203,AD871)=1,1,""))</f>
        <v/>
      </c>
      <c r="AC871" s="37" t="str">
        <f aca="false">IF(N871="","",CONCATENATE(N871," ",F871))</f>
        <v/>
      </c>
      <c r="AD871" s="37" t="str">
        <f aca="false">IF(OR(N871="",CONCATENATE(G871,H871)=""),"",CONCATENATE(N871," ",G871))</f>
        <v/>
      </c>
      <c r="AE871" s="37" t="str">
        <f aca="false">IF(K871=1,CONCATENATE(N871," ",1),"")</f>
        <v/>
      </c>
    </row>
    <row r="872" customFormat="false" ht="32.25" hidden="false" customHeight="true" outlineLevel="0" collapsed="false">
      <c r="A872" s="21" t="str">
        <f aca="false">IF(J872="","",J872)</f>
        <v/>
      </c>
      <c r="B872" s="69"/>
      <c r="C872" s="44"/>
      <c r="D872" s="42"/>
      <c r="E872" s="42"/>
      <c r="F872" s="68"/>
      <c r="G872" s="42"/>
      <c r="H872" s="42"/>
      <c r="J872" s="20" t="str">
        <f aca="false">IF(AND(K872="",L872="",N872=""),"",IF(OR(K872=1,L872=1),"ERRORI / ANOMALIE","OK"))</f>
        <v/>
      </c>
      <c r="K872" s="20" t="str">
        <f aca="false">IF(N872="","",IF(SUM(Q872:AA872)&gt;0,1,""))</f>
        <v/>
      </c>
      <c r="L872" s="20" t="str">
        <f aca="false">IF(N872="","",IF(_xlfn.IFNA(VLOOKUP(CONCATENATE(N872," ",1),Lotti!AS$7:AT$601,2,0),1)=1,"",1))</f>
        <v/>
      </c>
      <c r="N872" s="36" t="str">
        <f aca="false">TRIM(B872)</f>
        <v/>
      </c>
      <c r="O872" s="36"/>
      <c r="P872" s="36" t="str">
        <f aca="false">IF(K872="","",1)</f>
        <v/>
      </c>
      <c r="Q872" s="36" t="str">
        <f aca="false">IF(N872="","",_xlfn.IFNA(VLOOKUP(N872,Lotti!C$7:D$1000,2,0),1))</f>
        <v/>
      </c>
      <c r="S872" s="36" t="str">
        <f aca="false">IF(N872="","",IF(OR(AND(E872="",LEN(TRIM(D872))&lt;&gt;11,LEN(TRIM(D872))&lt;&gt;16),AND(D872="",E872=""),AND(D872&lt;&gt;"",E872&lt;&gt;"")),1,""))</f>
        <v/>
      </c>
      <c r="U872" s="36" t="str">
        <f aca="false">IF(N872="","",IF(C872="",1,""))</f>
        <v/>
      </c>
      <c r="V872" s="36" t="str">
        <f aca="false">IF(N872="","",_xlfn.IFNA(VLOOKUP(F872,TabelleFisse!$B$33:$C$34,2,0),1))</f>
        <v/>
      </c>
      <c r="W872" s="36" t="str">
        <f aca="false">IF(N872="","",_xlfn.IFNA(IF(VLOOKUP(CONCATENATE(N872," SI"),AC$10:AC$1203,1,0)=CONCATENATE(N872," SI"),"",1),1))</f>
        <v/>
      </c>
      <c r="Y872" s="36" t="str">
        <f aca="false">IF(OR(N872="",G872=""),"",_xlfn.IFNA(VLOOKUP(H872,TabelleFisse!$B$25:$C$29,2,0),1))</f>
        <v/>
      </c>
      <c r="Z872" s="36" t="str">
        <f aca="false">IF(AND(G872="",H872&lt;&gt;""),1,"")</f>
        <v/>
      </c>
      <c r="AA872" s="36" t="str">
        <f aca="false">IF(N872="","",IF(COUNTIF(AD$10:AD$1203,AD872)=1,1,""))</f>
        <v/>
      </c>
      <c r="AC872" s="37" t="str">
        <f aca="false">IF(N872="","",CONCATENATE(N872," ",F872))</f>
        <v/>
      </c>
      <c r="AD872" s="37" t="str">
        <f aca="false">IF(OR(N872="",CONCATENATE(G872,H872)=""),"",CONCATENATE(N872," ",G872))</f>
        <v/>
      </c>
      <c r="AE872" s="37" t="str">
        <f aca="false">IF(K872=1,CONCATENATE(N872," ",1),"")</f>
        <v/>
      </c>
    </row>
    <row r="873" customFormat="false" ht="32.25" hidden="false" customHeight="true" outlineLevel="0" collapsed="false">
      <c r="A873" s="21" t="str">
        <f aca="false">IF(J873="","",J873)</f>
        <v/>
      </c>
      <c r="B873" s="69"/>
      <c r="C873" s="44"/>
      <c r="D873" s="42"/>
      <c r="E873" s="42"/>
      <c r="F873" s="68"/>
      <c r="G873" s="42"/>
      <c r="H873" s="42"/>
      <c r="J873" s="20" t="str">
        <f aca="false">IF(AND(K873="",L873="",N873=""),"",IF(OR(K873=1,L873=1),"ERRORI / ANOMALIE","OK"))</f>
        <v/>
      </c>
      <c r="K873" s="20" t="str">
        <f aca="false">IF(N873="","",IF(SUM(Q873:AA873)&gt;0,1,""))</f>
        <v/>
      </c>
      <c r="L873" s="20" t="str">
        <f aca="false">IF(N873="","",IF(_xlfn.IFNA(VLOOKUP(CONCATENATE(N873," ",1),Lotti!AS$7:AT$601,2,0),1)=1,"",1))</f>
        <v/>
      </c>
      <c r="N873" s="36" t="str">
        <f aca="false">TRIM(B873)</f>
        <v/>
      </c>
      <c r="O873" s="36"/>
      <c r="P873" s="36" t="str">
        <f aca="false">IF(K873="","",1)</f>
        <v/>
      </c>
      <c r="Q873" s="36" t="str">
        <f aca="false">IF(N873="","",_xlfn.IFNA(VLOOKUP(N873,Lotti!C$7:D$1000,2,0),1))</f>
        <v/>
      </c>
      <c r="S873" s="36" t="str">
        <f aca="false">IF(N873="","",IF(OR(AND(E873="",LEN(TRIM(D873))&lt;&gt;11,LEN(TRIM(D873))&lt;&gt;16),AND(D873="",E873=""),AND(D873&lt;&gt;"",E873&lt;&gt;"")),1,""))</f>
        <v/>
      </c>
      <c r="U873" s="36" t="str">
        <f aca="false">IF(N873="","",IF(C873="",1,""))</f>
        <v/>
      </c>
      <c r="V873" s="36" t="str">
        <f aca="false">IF(N873="","",_xlfn.IFNA(VLOOKUP(F873,TabelleFisse!$B$33:$C$34,2,0),1))</f>
        <v/>
      </c>
      <c r="W873" s="36" t="str">
        <f aca="false">IF(N873="","",_xlfn.IFNA(IF(VLOOKUP(CONCATENATE(N873," SI"),AC$10:AC$1203,1,0)=CONCATENATE(N873," SI"),"",1),1))</f>
        <v/>
      </c>
      <c r="Y873" s="36" t="str">
        <f aca="false">IF(OR(N873="",G873=""),"",_xlfn.IFNA(VLOOKUP(H873,TabelleFisse!$B$25:$C$29,2,0),1))</f>
        <v/>
      </c>
      <c r="Z873" s="36" t="str">
        <f aca="false">IF(AND(G873="",H873&lt;&gt;""),1,"")</f>
        <v/>
      </c>
      <c r="AA873" s="36" t="str">
        <f aca="false">IF(N873="","",IF(COUNTIF(AD$10:AD$1203,AD873)=1,1,""))</f>
        <v/>
      </c>
      <c r="AC873" s="37" t="str">
        <f aca="false">IF(N873="","",CONCATENATE(N873," ",F873))</f>
        <v/>
      </c>
      <c r="AD873" s="37" t="str">
        <f aca="false">IF(OR(N873="",CONCATENATE(G873,H873)=""),"",CONCATENATE(N873," ",G873))</f>
        <v/>
      </c>
      <c r="AE873" s="37" t="str">
        <f aca="false">IF(K873=1,CONCATENATE(N873," ",1),"")</f>
        <v/>
      </c>
    </row>
    <row r="874" customFormat="false" ht="32.25" hidden="false" customHeight="true" outlineLevel="0" collapsed="false">
      <c r="A874" s="21" t="str">
        <f aca="false">IF(J874="","",J874)</f>
        <v/>
      </c>
      <c r="B874" s="69"/>
      <c r="C874" s="44"/>
      <c r="D874" s="42"/>
      <c r="E874" s="42"/>
      <c r="F874" s="68"/>
      <c r="G874" s="42"/>
      <c r="H874" s="42"/>
      <c r="J874" s="20" t="str">
        <f aca="false">IF(AND(K874="",L874="",N874=""),"",IF(OR(K874=1,L874=1),"ERRORI / ANOMALIE","OK"))</f>
        <v/>
      </c>
      <c r="K874" s="20" t="str">
        <f aca="false">IF(N874="","",IF(SUM(Q874:AA874)&gt;0,1,""))</f>
        <v/>
      </c>
      <c r="L874" s="20" t="str">
        <f aca="false">IF(N874="","",IF(_xlfn.IFNA(VLOOKUP(CONCATENATE(N874," ",1),Lotti!AS$7:AT$601,2,0),1)=1,"",1))</f>
        <v/>
      </c>
      <c r="N874" s="36" t="str">
        <f aca="false">TRIM(B874)</f>
        <v/>
      </c>
      <c r="O874" s="36"/>
      <c r="P874" s="36" t="str">
        <f aca="false">IF(K874="","",1)</f>
        <v/>
      </c>
      <c r="Q874" s="36" t="str">
        <f aca="false">IF(N874="","",_xlfn.IFNA(VLOOKUP(N874,Lotti!C$7:D$1000,2,0),1))</f>
        <v/>
      </c>
      <c r="S874" s="36" t="str">
        <f aca="false">IF(N874="","",IF(OR(AND(E874="",LEN(TRIM(D874))&lt;&gt;11,LEN(TRIM(D874))&lt;&gt;16),AND(D874="",E874=""),AND(D874&lt;&gt;"",E874&lt;&gt;"")),1,""))</f>
        <v/>
      </c>
      <c r="U874" s="36" t="str">
        <f aca="false">IF(N874="","",IF(C874="",1,""))</f>
        <v/>
      </c>
      <c r="V874" s="36" t="str">
        <f aca="false">IF(N874="","",_xlfn.IFNA(VLOOKUP(F874,TabelleFisse!$B$33:$C$34,2,0),1))</f>
        <v/>
      </c>
      <c r="W874" s="36" t="str">
        <f aca="false">IF(N874="","",_xlfn.IFNA(IF(VLOOKUP(CONCATENATE(N874," SI"),AC$10:AC$1203,1,0)=CONCATENATE(N874," SI"),"",1),1))</f>
        <v/>
      </c>
      <c r="Y874" s="36" t="str">
        <f aca="false">IF(OR(N874="",G874=""),"",_xlfn.IFNA(VLOOKUP(H874,TabelleFisse!$B$25:$C$29,2,0),1))</f>
        <v/>
      </c>
      <c r="Z874" s="36" t="str">
        <f aca="false">IF(AND(G874="",H874&lt;&gt;""),1,"")</f>
        <v/>
      </c>
      <c r="AA874" s="36" t="str">
        <f aca="false">IF(N874="","",IF(COUNTIF(AD$10:AD$1203,AD874)=1,1,""))</f>
        <v/>
      </c>
      <c r="AC874" s="37" t="str">
        <f aca="false">IF(N874="","",CONCATENATE(N874," ",F874))</f>
        <v/>
      </c>
      <c r="AD874" s="37" t="str">
        <f aca="false">IF(OR(N874="",CONCATENATE(G874,H874)=""),"",CONCATENATE(N874," ",G874))</f>
        <v/>
      </c>
      <c r="AE874" s="37" t="str">
        <f aca="false">IF(K874=1,CONCATENATE(N874," ",1),"")</f>
        <v/>
      </c>
    </row>
    <row r="875" customFormat="false" ht="32.25" hidden="false" customHeight="true" outlineLevel="0" collapsed="false">
      <c r="A875" s="21" t="str">
        <f aca="false">IF(J875="","",J875)</f>
        <v/>
      </c>
      <c r="B875" s="69"/>
      <c r="C875" s="44"/>
      <c r="D875" s="42"/>
      <c r="E875" s="42"/>
      <c r="F875" s="68"/>
      <c r="G875" s="42"/>
      <c r="H875" s="42"/>
      <c r="J875" s="20" t="str">
        <f aca="false">IF(AND(K875="",L875="",N875=""),"",IF(OR(K875=1,L875=1),"ERRORI / ANOMALIE","OK"))</f>
        <v/>
      </c>
      <c r="K875" s="20" t="str">
        <f aca="false">IF(N875="","",IF(SUM(Q875:AA875)&gt;0,1,""))</f>
        <v/>
      </c>
      <c r="L875" s="20" t="str">
        <f aca="false">IF(N875="","",IF(_xlfn.IFNA(VLOOKUP(CONCATENATE(N875," ",1),Lotti!AS$7:AT$601,2,0),1)=1,"",1))</f>
        <v/>
      </c>
      <c r="N875" s="36" t="str">
        <f aca="false">TRIM(B875)</f>
        <v/>
      </c>
      <c r="O875" s="36"/>
      <c r="P875" s="36" t="str">
        <f aca="false">IF(K875="","",1)</f>
        <v/>
      </c>
      <c r="Q875" s="36" t="str">
        <f aca="false">IF(N875="","",_xlfn.IFNA(VLOOKUP(N875,Lotti!C$7:D$1000,2,0),1))</f>
        <v/>
      </c>
      <c r="S875" s="36" t="str">
        <f aca="false">IF(N875="","",IF(OR(AND(E875="",LEN(TRIM(D875))&lt;&gt;11,LEN(TRIM(D875))&lt;&gt;16),AND(D875="",E875=""),AND(D875&lt;&gt;"",E875&lt;&gt;"")),1,""))</f>
        <v/>
      </c>
      <c r="U875" s="36" t="str">
        <f aca="false">IF(N875="","",IF(C875="",1,""))</f>
        <v/>
      </c>
      <c r="V875" s="36" t="str">
        <f aca="false">IF(N875="","",_xlfn.IFNA(VLOOKUP(F875,TabelleFisse!$B$33:$C$34,2,0),1))</f>
        <v/>
      </c>
      <c r="W875" s="36" t="str">
        <f aca="false">IF(N875="","",_xlfn.IFNA(IF(VLOOKUP(CONCATENATE(N875," SI"),AC$10:AC$1203,1,0)=CONCATENATE(N875," SI"),"",1),1))</f>
        <v/>
      </c>
      <c r="Y875" s="36" t="str">
        <f aca="false">IF(OR(N875="",G875=""),"",_xlfn.IFNA(VLOOKUP(H875,TabelleFisse!$B$25:$C$29,2,0),1))</f>
        <v/>
      </c>
      <c r="Z875" s="36" t="str">
        <f aca="false">IF(AND(G875="",H875&lt;&gt;""),1,"")</f>
        <v/>
      </c>
      <c r="AA875" s="36" t="str">
        <f aca="false">IF(N875="","",IF(COUNTIF(AD$10:AD$1203,AD875)=1,1,""))</f>
        <v/>
      </c>
      <c r="AC875" s="37" t="str">
        <f aca="false">IF(N875="","",CONCATENATE(N875," ",F875))</f>
        <v/>
      </c>
      <c r="AD875" s="37" t="str">
        <f aca="false">IF(OR(N875="",CONCATENATE(G875,H875)=""),"",CONCATENATE(N875," ",G875))</f>
        <v/>
      </c>
      <c r="AE875" s="37" t="str">
        <f aca="false">IF(K875=1,CONCATENATE(N875," ",1),"")</f>
        <v/>
      </c>
    </row>
    <row r="876" customFormat="false" ht="32.25" hidden="false" customHeight="true" outlineLevel="0" collapsed="false">
      <c r="A876" s="21" t="str">
        <f aca="false">IF(J876="","",J876)</f>
        <v/>
      </c>
      <c r="B876" s="69"/>
      <c r="C876" s="44"/>
      <c r="D876" s="42"/>
      <c r="E876" s="42"/>
      <c r="F876" s="68"/>
      <c r="G876" s="42"/>
      <c r="H876" s="42"/>
      <c r="J876" s="20" t="str">
        <f aca="false">IF(AND(K876="",L876="",N876=""),"",IF(OR(K876=1,L876=1),"ERRORI / ANOMALIE","OK"))</f>
        <v/>
      </c>
      <c r="K876" s="20" t="str">
        <f aca="false">IF(N876="","",IF(SUM(Q876:AA876)&gt;0,1,""))</f>
        <v/>
      </c>
      <c r="L876" s="20" t="str">
        <f aca="false">IF(N876="","",IF(_xlfn.IFNA(VLOOKUP(CONCATENATE(N876," ",1),Lotti!AS$7:AT$601,2,0),1)=1,"",1))</f>
        <v/>
      </c>
      <c r="N876" s="36" t="str">
        <f aca="false">TRIM(B876)</f>
        <v/>
      </c>
      <c r="O876" s="36"/>
      <c r="P876" s="36" t="str">
        <f aca="false">IF(K876="","",1)</f>
        <v/>
      </c>
      <c r="Q876" s="36" t="str">
        <f aca="false">IF(N876="","",_xlfn.IFNA(VLOOKUP(N876,Lotti!C$7:D$1000,2,0),1))</f>
        <v/>
      </c>
      <c r="S876" s="36" t="str">
        <f aca="false">IF(N876="","",IF(OR(AND(E876="",LEN(TRIM(D876))&lt;&gt;11,LEN(TRIM(D876))&lt;&gt;16),AND(D876="",E876=""),AND(D876&lt;&gt;"",E876&lt;&gt;"")),1,""))</f>
        <v/>
      </c>
      <c r="U876" s="36" t="str">
        <f aca="false">IF(N876="","",IF(C876="",1,""))</f>
        <v/>
      </c>
      <c r="V876" s="36" t="str">
        <f aca="false">IF(N876="","",_xlfn.IFNA(VLOOKUP(F876,TabelleFisse!$B$33:$C$34,2,0),1))</f>
        <v/>
      </c>
      <c r="W876" s="36" t="str">
        <f aca="false">IF(N876="","",_xlfn.IFNA(IF(VLOOKUP(CONCATENATE(N876," SI"),AC$10:AC$1203,1,0)=CONCATENATE(N876," SI"),"",1),1))</f>
        <v/>
      </c>
      <c r="Y876" s="36" t="str">
        <f aca="false">IF(OR(N876="",G876=""),"",_xlfn.IFNA(VLOOKUP(H876,TabelleFisse!$B$25:$C$29,2,0),1))</f>
        <v/>
      </c>
      <c r="Z876" s="36" t="str">
        <f aca="false">IF(AND(G876="",H876&lt;&gt;""),1,"")</f>
        <v/>
      </c>
      <c r="AA876" s="36" t="str">
        <f aca="false">IF(N876="","",IF(COUNTIF(AD$10:AD$1203,AD876)=1,1,""))</f>
        <v/>
      </c>
      <c r="AC876" s="37" t="str">
        <f aca="false">IF(N876="","",CONCATENATE(N876," ",F876))</f>
        <v/>
      </c>
      <c r="AD876" s="37" t="str">
        <f aca="false">IF(OR(N876="",CONCATENATE(G876,H876)=""),"",CONCATENATE(N876," ",G876))</f>
        <v/>
      </c>
      <c r="AE876" s="37" t="str">
        <f aca="false">IF(K876=1,CONCATENATE(N876," ",1),"")</f>
        <v/>
      </c>
    </row>
    <row r="877" customFormat="false" ht="32.25" hidden="false" customHeight="true" outlineLevel="0" collapsed="false">
      <c r="A877" s="21" t="str">
        <f aca="false">IF(J877="","",J877)</f>
        <v/>
      </c>
      <c r="B877" s="69"/>
      <c r="C877" s="44"/>
      <c r="D877" s="42"/>
      <c r="E877" s="42"/>
      <c r="F877" s="68"/>
      <c r="G877" s="42"/>
      <c r="H877" s="42"/>
      <c r="J877" s="20" t="str">
        <f aca="false">IF(AND(K877="",L877="",N877=""),"",IF(OR(K877=1,L877=1),"ERRORI / ANOMALIE","OK"))</f>
        <v/>
      </c>
      <c r="K877" s="20" t="str">
        <f aca="false">IF(N877="","",IF(SUM(Q877:AA877)&gt;0,1,""))</f>
        <v/>
      </c>
      <c r="L877" s="20" t="str">
        <f aca="false">IF(N877="","",IF(_xlfn.IFNA(VLOOKUP(CONCATENATE(N877," ",1),Lotti!AS$7:AT$601,2,0),1)=1,"",1))</f>
        <v/>
      </c>
      <c r="N877" s="36" t="str">
        <f aca="false">TRIM(B877)</f>
        <v/>
      </c>
      <c r="O877" s="36"/>
      <c r="P877" s="36" t="str">
        <f aca="false">IF(K877="","",1)</f>
        <v/>
      </c>
      <c r="Q877" s="36" t="str">
        <f aca="false">IF(N877="","",_xlfn.IFNA(VLOOKUP(N877,Lotti!C$7:D$1000,2,0),1))</f>
        <v/>
      </c>
      <c r="S877" s="36" t="str">
        <f aca="false">IF(N877="","",IF(OR(AND(E877="",LEN(TRIM(D877))&lt;&gt;11,LEN(TRIM(D877))&lt;&gt;16),AND(D877="",E877=""),AND(D877&lt;&gt;"",E877&lt;&gt;"")),1,""))</f>
        <v/>
      </c>
      <c r="U877" s="36" t="str">
        <f aca="false">IF(N877="","",IF(C877="",1,""))</f>
        <v/>
      </c>
      <c r="V877" s="36" t="str">
        <f aca="false">IF(N877="","",_xlfn.IFNA(VLOOKUP(F877,TabelleFisse!$B$33:$C$34,2,0),1))</f>
        <v/>
      </c>
      <c r="W877" s="36" t="str">
        <f aca="false">IF(N877="","",_xlfn.IFNA(IF(VLOOKUP(CONCATENATE(N877," SI"),AC$10:AC$1203,1,0)=CONCATENATE(N877," SI"),"",1),1))</f>
        <v/>
      </c>
      <c r="Y877" s="36" t="str">
        <f aca="false">IF(OR(N877="",G877=""),"",_xlfn.IFNA(VLOOKUP(H877,TabelleFisse!$B$25:$C$29,2,0),1))</f>
        <v/>
      </c>
      <c r="Z877" s="36" t="str">
        <f aca="false">IF(AND(G877="",H877&lt;&gt;""),1,"")</f>
        <v/>
      </c>
      <c r="AA877" s="36" t="str">
        <f aca="false">IF(N877="","",IF(COUNTIF(AD$10:AD$1203,AD877)=1,1,""))</f>
        <v/>
      </c>
      <c r="AC877" s="37" t="str">
        <f aca="false">IF(N877="","",CONCATENATE(N877," ",F877))</f>
        <v/>
      </c>
      <c r="AD877" s="37" t="str">
        <f aca="false">IF(OR(N877="",CONCATENATE(G877,H877)=""),"",CONCATENATE(N877," ",G877))</f>
        <v/>
      </c>
      <c r="AE877" s="37" t="str">
        <f aca="false">IF(K877=1,CONCATENATE(N877," ",1),"")</f>
        <v/>
      </c>
    </row>
    <row r="878" customFormat="false" ht="32.25" hidden="false" customHeight="true" outlineLevel="0" collapsed="false">
      <c r="A878" s="21" t="str">
        <f aca="false">IF(J878="","",J878)</f>
        <v/>
      </c>
      <c r="B878" s="69"/>
      <c r="C878" s="44"/>
      <c r="D878" s="42"/>
      <c r="E878" s="42"/>
      <c r="F878" s="68"/>
      <c r="G878" s="42"/>
      <c r="H878" s="42"/>
      <c r="J878" s="20" t="str">
        <f aca="false">IF(AND(K878="",L878="",N878=""),"",IF(OR(K878=1,L878=1),"ERRORI / ANOMALIE","OK"))</f>
        <v/>
      </c>
      <c r="K878" s="20" t="str">
        <f aca="false">IF(N878="","",IF(SUM(Q878:AA878)&gt;0,1,""))</f>
        <v/>
      </c>
      <c r="L878" s="20" t="str">
        <f aca="false">IF(N878="","",IF(_xlfn.IFNA(VLOOKUP(CONCATENATE(N878," ",1),Lotti!AS$7:AT$601,2,0),1)=1,"",1))</f>
        <v/>
      </c>
      <c r="N878" s="36" t="str">
        <f aca="false">TRIM(B878)</f>
        <v/>
      </c>
      <c r="O878" s="36"/>
      <c r="P878" s="36" t="str">
        <f aca="false">IF(K878="","",1)</f>
        <v/>
      </c>
      <c r="Q878" s="36" t="str">
        <f aca="false">IF(N878="","",_xlfn.IFNA(VLOOKUP(N878,Lotti!C$7:D$1000,2,0),1))</f>
        <v/>
      </c>
      <c r="S878" s="36" t="str">
        <f aca="false">IF(N878="","",IF(OR(AND(E878="",LEN(TRIM(D878))&lt;&gt;11,LEN(TRIM(D878))&lt;&gt;16),AND(D878="",E878=""),AND(D878&lt;&gt;"",E878&lt;&gt;"")),1,""))</f>
        <v/>
      </c>
      <c r="U878" s="36" t="str">
        <f aca="false">IF(N878="","",IF(C878="",1,""))</f>
        <v/>
      </c>
      <c r="V878" s="36" t="str">
        <f aca="false">IF(N878="","",_xlfn.IFNA(VLOOKUP(F878,TabelleFisse!$B$33:$C$34,2,0),1))</f>
        <v/>
      </c>
      <c r="W878" s="36" t="str">
        <f aca="false">IF(N878="","",_xlfn.IFNA(IF(VLOOKUP(CONCATENATE(N878," SI"),AC$10:AC$1203,1,0)=CONCATENATE(N878," SI"),"",1),1))</f>
        <v/>
      </c>
      <c r="Y878" s="36" t="str">
        <f aca="false">IF(OR(N878="",G878=""),"",_xlfn.IFNA(VLOOKUP(H878,TabelleFisse!$B$25:$C$29,2,0),1))</f>
        <v/>
      </c>
      <c r="Z878" s="36" t="str">
        <f aca="false">IF(AND(G878="",H878&lt;&gt;""),1,"")</f>
        <v/>
      </c>
      <c r="AA878" s="36" t="str">
        <f aca="false">IF(N878="","",IF(COUNTIF(AD$10:AD$1203,AD878)=1,1,""))</f>
        <v/>
      </c>
      <c r="AC878" s="37" t="str">
        <f aca="false">IF(N878="","",CONCATENATE(N878," ",F878))</f>
        <v/>
      </c>
      <c r="AD878" s="37" t="str">
        <f aca="false">IF(OR(N878="",CONCATENATE(G878,H878)=""),"",CONCATENATE(N878," ",G878))</f>
        <v/>
      </c>
      <c r="AE878" s="37" t="str">
        <f aca="false">IF(K878=1,CONCATENATE(N878," ",1),"")</f>
        <v/>
      </c>
    </row>
    <row r="879" customFormat="false" ht="32.25" hidden="false" customHeight="true" outlineLevel="0" collapsed="false">
      <c r="A879" s="21" t="str">
        <f aca="false">IF(J879="","",J879)</f>
        <v/>
      </c>
      <c r="B879" s="69"/>
      <c r="C879" s="44"/>
      <c r="D879" s="42"/>
      <c r="E879" s="42"/>
      <c r="F879" s="68"/>
      <c r="G879" s="42"/>
      <c r="H879" s="42"/>
      <c r="J879" s="20" t="str">
        <f aca="false">IF(AND(K879="",L879="",N879=""),"",IF(OR(K879=1,L879=1),"ERRORI / ANOMALIE","OK"))</f>
        <v/>
      </c>
      <c r="K879" s="20" t="str">
        <f aca="false">IF(N879="","",IF(SUM(Q879:AA879)&gt;0,1,""))</f>
        <v/>
      </c>
      <c r="L879" s="20" t="str">
        <f aca="false">IF(N879="","",IF(_xlfn.IFNA(VLOOKUP(CONCATENATE(N879," ",1),Lotti!AS$7:AT$601,2,0),1)=1,"",1))</f>
        <v/>
      </c>
      <c r="N879" s="36" t="str">
        <f aca="false">TRIM(B879)</f>
        <v/>
      </c>
      <c r="O879" s="36"/>
      <c r="P879" s="36" t="str">
        <f aca="false">IF(K879="","",1)</f>
        <v/>
      </c>
      <c r="Q879" s="36" t="str">
        <f aca="false">IF(N879="","",_xlfn.IFNA(VLOOKUP(N879,Lotti!C$7:D$1000,2,0),1))</f>
        <v/>
      </c>
      <c r="S879" s="36" t="str">
        <f aca="false">IF(N879="","",IF(OR(AND(E879="",LEN(TRIM(D879))&lt;&gt;11,LEN(TRIM(D879))&lt;&gt;16),AND(D879="",E879=""),AND(D879&lt;&gt;"",E879&lt;&gt;"")),1,""))</f>
        <v/>
      </c>
      <c r="U879" s="36" t="str">
        <f aca="false">IF(N879="","",IF(C879="",1,""))</f>
        <v/>
      </c>
      <c r="V879" s="36" t="str">
        <f aca="false">IF(N879="","",_xlfn.IFNA(VLOOKUP(F879,TabelleFisse!$B$33:$C$34,2,0),1))</f>
        <v/>
      </c>
      <c r="W879" s="36" t="str">
        <f aca="false">IF(N879="","",_xlfn.IFNA(IF(VLOOKUP(CONCATENATE(N879," SI"),AC$10:AC$1203,1,0)=CONCATENATE(N879," SI"),"",1),1))</f>
        <v/>
      </c>
      <c r="Y879" s="36" t="str">
        <f aca="false">IF(OR(N879="",G879=""),"",_xlfn.IFNA(VLOOKUP(H879,TabelleFisse!$B$25:$C$29,2,0),1))</f>
        <v/>
      </c>
      <c r="Z879" s="36" t="str">
        <f aca="false">IF(AND(G879="",H879&lt;&gt;""),1,"")</f>
        <v/>
      </c>
      <c r="AA879" s="36" t="str">
        <f aca="false">IF(N879="","",IF(COUNTIF(AD$10:AD$1203,AD879)=1,1,""))</f>
        <v/>
      </c>
      <c r="AC879" s="37" t="str">
        <f aca="false">IF(N879="","",CONCATENATE(N879," ",F879))</f>
        <v/>
      </c>
      <c r="AD879" s="37" t="str">
        <f aca="false">IF(OR(N879="",CONCATENATE(G879,H879)=""),"",CONCATENATE(N879," ",G879))</f>
        <v/>
      </c>
      <c r="AE879" s="37" t="str">
        <f aca="false">IF(K879=1,CONCATENATE(N879," ",1),"")</f>
        <v/>
      </c>
    </row>
    <row r="880" customFormat="false" ht="32.25" hidden="false" customHeight="true" outlineLevel="0" collapsed="false">
      <c r="A880" s="21" t="str">
        <f aca="false">IF(J880="","",J880)</f>
        <v/>
      </c>
      <c r="B880" s="69"/>
      <c r="C880" s="44"/>
      <c r="D880" s="42"/>
      <c r="E880" s="42"/>
      <c r="F880" s="68"/>
      <c r="G880" s="42"/>
      <c r="H880" s="42"/>
      <c r="J880" s="20" t="str">
        <f aca="false">IF(AND(K880="",L880="",N880=""),"",IF(OR(K880=1,L880=1),"ERRORI / ANOMALIE","OK"))</f>
        <v/>
      </c>
      <c r="K880" s="20" t="str">
        <f aca="false">IF(N880="","",IF(SUM(Q880:AA880)&gt;0,1,""))</f>
        <v/>
      </c>
      <c r="L880" s="20" t="str">
        <f aca="false">IF(N880="","",IF(_xlfn.IFNA(VLOOKUP(CONCATENATE(N880," ",1),Lotti!AS$7:AT$601,2,0),1)=1,"",1))</f>
        <v/>
      </c>
      <c r="N880" s="36" t="str">
        <f aca="false">TRIM(B880)</f>
        <v/>
      </c>
      <c r="O880" s="36"/>
      <c r="P880" s="36" t="str">
        <f aca="false">IF(K880="","",1)</f>
        <v/>
      </c>
      <c r="Q880" s="36" t="str">
        <f aca="false">IF(N880="","",_xlfn.IFNA(VLOOKUP(N880,Lotti!C$7:D$1000,2,0),1))</f>
        <v/>
      </c>
      <c r="S880" s="36" t="str">
        <f aca="false">IF(N880="","",IF(OR(AND(E880="",LEN(TRIM(D880))&lt;&gt;11,LEN(TRIM(D880))&lt;&gt;16),AND(D880="",E880=""),AND(D880&lt;&gt;"",E880&lt;&gt;"")),1,""))</f>
        <v/>
      </c>
      <c r="U880" s="36" t="str">
        <f aca="false">IF(N880="","",IF(C880="",1,""))</f>
        <v/>
      </c>
      <c r="V880" s="36" t="str">
        <f aca="false">IF(N880="","",_xlfn.IFNA(VLOOKUP(F880,TabelleFisse!$B$33:$C$34,2,0),1))</f>
        <v/>
      </c>
      <c r="W880" s="36" t="str">
        <f aca="false">IF(N880="","",_xlfn.IFNA(IF(VLOOKUP(CONCATENATE(N880," SI"),AC$10:AC$1203,1,0)=CONCATENATE(N880," SI"),"",1),1))</f>
        <v/>
      </c>
      <c r="Y880" s="36" t="str">
        <f aca="false">IF(OR(N880="",G880=""),"",_xlfn.IFNA(VLOOKUP(H880,TabelleFisse!$B$25:$C$29,2,0),1))</f>
        <v/>
      </c>
      <c r="Z880" s="36" t="str">
        <f aca="false">IF(AND(G880="",H880&lt;&gt;""),1,"")</f>
        <v/>
      </c>
      <c r="AA880" s="36" t="str">
        <f aca="false">IF(N880="","",IF(COUNTIF(AD$10:AD$1203,AD880)=1,1,""))</f>
        <v/>
      </c>
      <c r="AC880" s="37" t="str">
        <f aca="false">IF(N880="","",CONCATENATE(N880," ",F880))</f>
        <v/>
      </c>
      <c r="AD880" s="37" t="str">
        <f aca="false">IF(OR(N880="",CONCATENATE(G880,H880)=""),"",CONCATENATE(N880," ",G880))</f>
        <v/>
      </c>
      <c r="AE880" s="37" t="str">
        <f aca="false">IF(K880=1,CONCATENATE(N880," ",1),"")</f>
        <v/>
      </c>
    </row>
    <row r="881" customFormat="false" ht="32.25" hidden="false" customHeight="true" outlineLevel="0" collapsed="false">
      <c r="A881" s="21" t="str">
        <f aca="false">IF(J881="","",J881)</f>
        <v/>
      </c>
      <c r="B881" s="69"/>
      <c r="C881" s="44"/>
      <c r="D881" s="42"/>
      <c r="E881" s="42"/>
      <c r="F881" s="68"/>
      <c r="G881" s="42"/>
      <c r="H881" s="42"/>
      <c r="J881" s="20" t="str">
        <f aca="false">IF(AND(K881="",L881="",N881=""),"",IF(OR(K881=1,L881=1),"ERRORI / ANOMALIE","OK"))</f>
        <v/>
      </c>
      <c r="K881" s="20" t="str">
        <f aca="false">IF(N881="","",IF(SUM(Q881:AA881)&gt;0,1,""))</f>
        <v/>
      </c>
      <c r="L881" s="20" t="str">
        <f aca="false">IF(N881="","",IF(_xlfn.IFNA(VLOOKUP(CONCATENATE(N881," ",1),Lotti!AS$7:AT$601,2,0),1)=1,"",1))</f>
        <v/>
      </c>
      <c r="N881" s="36" t="str">
        <f aca="false">TRIM(B881)</f>
        <v/>
      </c>
      <c r="O881" s="36"/>
      <c r="P881" s="36" t="str">
        <f aca="false">IF(K881="","",1)</f>
        <v/>
      </c>
      <c r="Q881" s="36" t="str">
        <f aca="false">IF(N881="","",_xlfn.IFNA(VLOOKUP(N881,Lotti!C$7:D$1000,2,0),1))</f>
        <v/>
      </c>
      <c r="S881" s="36" t="str">
        <f aca="false">IF(N881="","",IF(OR(AND(E881="",LEN(TRIM(D881))&lt;&gt;11,LEN(TRIM(D881))&lt;&gt;16),AND(D881="",E881=""),AND(D881&lt;&gt;"",E881&lt;&gt;"")),1,""))</f>
        <v/>
      </c>
      <c r="U881" s="36" t="str">
        <f aca="false">IF(N881="","",IF(C881="",1,""))</f>
        <v/>
      </c>
      <c r="V881" s="36" t="str">
        <f aca="false">IF(N881="","",_xlfn.IFNA(VLOOKUP(F881,TabelleFisse!$B$33:$C$34,2,0),1))</f>
        <v/>
      </c>
      <c r="W881" s="36" t="str">
        <f aca="false">IF(N881="","",_xlfn.IFNA(IF(VLOOKUP(CONCATENATE(N881," SI"),AC$10:AC$1203,1,0)=CONCATENATE(N881," SI"),"",1),1))</f>
        <v/>
      </c>
      <c r="Y881" s="36" t="str">
        <f aca="false">IF(OR(N881="",G881=""),"",_xlfn.IFNA(VLOOKUP(H881,TabelleFisse!$B$25:$C$29,2,0),1))</f>
        <v/>
      </c>
      <c r="Z881" s="36" t="str">
        <f aca="false">IF(AND(G881="",H881&lt;&gt;""),1,"")</f>
        <v/>
      </c>
      <c r="AA881" s="36" t="str">
        <f aca="false">IF(N881="","",IF(COUNTIF(AD$10:AD$1203,AD881)=1,1,""))</f>
        <v/>
      </c>
      <c r="AC881" s="37" t="str">
        <f aca="false">IF(N881="","",CONCATENATE(N881," ",F881))</f>
        <v/>
      </c>
      <c r="AD881" s="37" t="str">
        <f aca="false">IF(OR(N881="",CONCATENATE(G881,H881)=""),"",CONCATENATE(N881," ",G881))</f>
        <v/>
      </c>
      <c r="AE881" s="37" t="str">
        <f aca="false">IF(K881=1,CONCATENATE(N881," ",1),"")</f>
        <v/>
      </c>
    </row>
    <row r="882" customFormat="false" ht="32.25" hidden="false" customHeight="true" outlineLevel="0" collapsed="false">
      <c r="A882" s="21" t="str">
        <f aca="false">IF(J882="","",J882)</f>
        <v/>
      </c>
      <c r="B882" s="69"/>
      <c r="C882" s="44"/>
      <c r="D882" s="42"/>
      <c r="E882" s="42"/>
      <c r="F882" s="68"/>
      <c r="G882" s="42"/>
      <c r="H882" s="42"/>
      <c r="J882" s="20" t="str">
        <f aca="false">IF(AND(K882="",L882="",N882=""),"",IF(OR(K882=1,L882=1),"ERRORI / ANOMALIE","OK"))</f>
        <v/>
      </c>
      <c r="K882" s="20" t="str">
        <f aca="false">IF(N882="","",IF(SUM(Q882:AA882)&gt;0,1,""))</f>
        <v/>
      </c>
      <c r="L882" s="20" t="str">
        <f aca="false">IF(N882="","",IF(_xlfn.IFNA(VLOOKUP(CONCATENATE(N882," ",1),Lotti!AS$7:AT$601,2,0),1)=1,"",1))</f>
        <v/>
      </c>
      <c r="N882" s="36" t="str">
        <f aca="false">TRIM(B882)</f>
        <v/>
      </c>
      <c r="O882" s="36"/>
      <c r="P882" s="36" t="str">
        <f aca="false">IF(K882="","",1)</f>
        <v/>
      </c>
      <c r="Q882" s="36" t="str">
        <f aca="false">IF(N882="","",_xlfn.IFNA(VLOOKUP(N882,Lotti!C$7:D$1000,2,0),1))</f>
        <v/>
      </c>
      <c r="S882" s="36" t="str">
        <f aca="false">IF(N882="","",IF(OR(AND(E882="",LEN(TRIM(D882))&lt;&gt;11,LEN(TRIM(D882))&lt;&gt;16),AND(D882="",E882=""),AND(D882&lt;&gt;"",E882&lt;&gt;"")),1,""))</f>
        <v/>
      </c>
      <c r="U882" s="36" t="str">
        <f aca="false">IF(N882="","",IF(C882="",1,""))</f>
        <v/>
      </c>
      <c r="V882" s="36" t="str">
        <f aca="false">IF(N882="","",_xlfn.IFNA(VLOOKUP(F882,TabelleFisse!$B$33:$C$34,2,0),1))</f>
        <v/>
      </c>
      <c r="W882" s="36" t="str">
        <f aca="false">IF(N882="","",_xlfn.IFNA(IF(VLOOKUP(CONCATENATE(N882," SI"),AC$10:AC$1203,1,0)=CONCATENATE(N882," SI"),"",1),1))</f>
        <v/>
      </c>
      <c r="Y882" s="36" t="str">
        <f aca="false">IF(OR(N882="",G882=""),"",_xlfn.IFNA(VLOOKUP(H882,TabelleFisse!$B$25:$C$29,2,0),1))</f>
        <v/>
      </c>
      <c r="Z882" s="36" t="str">
        <f aca="false">IF(AND(G882="",H882&lt;&gt;""),1,"")</f>
        <v/>
      </c>
      <c r="AA882" s="36" t="str">
        <f aca="false">IF(N882="","",IF(COUNTIF(AD$10:AD$1203,AD882)=1,1,""))</f>
        <v/>
      </c>
      <c r="AC882" s="37" t="str">
        <f aca="false">IF(N882="","",CONCATENATE(N882," ",F882))</f>
        <v/>
      </c>
      <c r="AD882" s="37" t="str">
        <f aca="false">IF(OR(N882="",CONCATENATE(G882,H882)=""),"",CONCATENATE(N882," ",G882))</f>
        <v/>
      </c>
      <c r="AE882" s="37" t="str">
        <f aca="false">IF(K882=1,CONCATENATE(N882," ",1),"")</f>
        <v/>
      </c>
    </row>
    <row r="883" customFormat="false" ht="32.25" hidden="false" customHeight="true" outlineLevel="0" collapsed="false">
      <c r="A883" s="21" t="str">
        <f aca="false">IF(J883="","",J883)</f>
        <v/>
      </c>
      <c r="B883" s="69"/>
      <c r="C883" s="44"/>
      <c r="D883" s="42"/>
      <c r="E883" s="42"/>
      <c r="F883" s="68"/>
      <c r="G883" s="42"/>
      <c r="H883" s="42"/>
      <c r="J883" s="20" t="str">
        <f aca="false">IF(AND(K883="",L883="",N883=""),"",IF(OR(K883=1,L883=1),"ERRORI / ANOMALIE","OK"))</f>
        <v/>
      </c>
      <c r="K883" s="20" t="str">
        <f aca="false">IF(N883="","",IF(SUM(Q883:AA883)&gt;0,1,""))</f>
        <v/>
      </c>
      <c r="L883" s="20" t="str">
        <f aca="false">IF(N883="","",IF(_xlfn.IFNA(VLOOKUP(CONCATENATE(N883," ",1),Lotti!AS$7:AT$601,2,0),1)=1,"",1))</f>
        <v/>
      </c>
      <c r="N883" s="36" t="str">
        <f aca="false">TRIM(B883)</f>
        <v/>
      </c>
      <c r="O883" s="36"/>
      <c r="P883" s="36" t="str">
        <f aca="false">IF(K883="","",1)</f>
        <v/>
      </c>
      <c r="Q883" s="36" t="str">
        <f aca="false">IF(N883="","",_xlfn.IFNA(VLOOKUP(N883,Lotti!C$7:D$1000,2,0),1))</f>
        <v/>
      </c>
      <c r="S883" s="36" t="str">
        <f aca="false">IF(N883="","",IF(OR(AND(E883="",LEN(TRIM(D883))&lt;&gt;11,LEN(TRIM(D883))&lt;&gt;16),AND(D883="",E883=""),AND(D883&lt;&gt;"",E883&lt;&gt;"")),1,""))</f>
        <v/>
      </c>
      <c r="U883" s="36" t="str">
        <f aca="false">IF(N883="","",IF(C883="",1,""))</f>
        <v/>
      </c>
      <c r="V883" s="36" t="str">
        <f aca="false">IF(N883="","",_xlfn.IFNA(VLOOKUP(F883,TabelleFisse!$B$33:$C$34,2,0),1))</f>
        <v/>
      </c>
      <c r="W883" s="36" t="str">
        <f aca="false">IF(N883="","",_xlfn.IFNA(IF(VLOOKUP(CONCATENATE(N883," SI"),AC$10:AC$1203,1,0)=CONCATENATE(N883," SI"),"",1),1))</f>
        <v/>
      </c>
      <c r="Y883" s="36" t="str">
        <f aca="false">IF(OR(N883="",G883=""),"",_xlfn.IFNA(VLOOKUP(H883,TabelleFisse!$B$25:$C$29,2,0),1))</f>
        <v/>
      </c>
      <c r="Z883" s="36" t="str">
        <f aca="false">IF(AND(G883="",H883&lt;&gt;""),1,"")</f>
        <v/>
      </c>
      <c r="AA883" s="36" t="str">
        <f aca="false">IF(N883="","",IF(COUNTIF(AD$10:AD$1203,AD883)=1,1,""))</f>
        <v/>
      </c>
      <c r="AC883" s="37" t="str">
        <f aca="false">IF(N883="","",CONCATENATE(N883," ",F883))</f>
        <v/>
      </c>
      <c r="AD883" s="37" t="str">
        <f aca="false">IF(OR(N883="",CONCATENATE(G883,H883)=""),"",CONCATENATE(N883," ",G883))</f>
        <v/>
      </c>
      <c r="AE883" s="37" t="str">
        <f aca="false">IF(K883=1,CONCATENATE(N883," ",1),"")</f>
        <v/>
      </c>
    </row>
    <row r="884" customFormat="false" ht="32.25" hidden="false" customHeight="true" outlineLevel="0" collapsed="false">
      <c r="A884" s="21" t="str">
        <f aca="false">IF(J884="","",J884)</f>
        <v/>
      </c>
      <c r="B884" s="69"/>
      <c r="C884" s="44"/>
      <c r="D884" s="42"/>
      <c r="E884" s="42"/>
      <c r="F884" s="68"/>
      <c r="G884" s="42"/>
      <c r="H884" s="42"/>
      <c r="J884" s="20" t="str">
        <f aca="false">IF(AND(K884="",L884="",N884=""),"",IF(OR(K884=1,L884=1),"ERRORI / ANOMALIE","OK"))</f>
        <v/>
      </c>
      <c r="K884" s="20" t="str">
        <f aca="false">IF(N884="","",IF(SUM(Q884:AA884)&gt;0,1,""))</f>
        <v/>
      </c>
      <c r="L884" s="20" t="str">
        <f aca="false">IF(N884="","",IF(_xlfn.IFNA(VLOOKUP(CONCATENATE(N884," ",1),Lotti!AS$7:AT$601,2,0),1)=1,"",1))</f>
        <v/>
      </c>
      <c r="N884" s="36" t="str">
        <f aca="false">TRIM(B884)</f>
        <v/>
      </c>
      <c r="O884" s="36"/>
      <c r="P884" s="36" t="str">
        <f aca="false">IF(K884="","",1)</f>
        <v/>
      </c>
      <c r="Q884" s="36" t="str">
        <f aca="false">IF(N884="","",_xlfn.IFNA(VLOOKUP(N884,Lotti!C$7:D$1000,2,0),1))</f>
        <v/>
      </c>
      <c r="S884" s="36" t="str">
        <f aca="false">IF(N884="","",IF(OR(AND(E884="",LEN(TRIM(D884))&lt;&gt;11,LEN(TRIM(D884))&lt;&gt;16),AND(D884="",E884=""),AND(D884&lt;&gt;"",E884&lt;&gt;"")),1,""))</f>
        <v/>
      </c>
      <c r="U884" s="36" t="str">
        <f aca="false">IF(N884="","",IF(C884="",1,""))</f>
        <v/>
      </c>
      <c r="V884" s="36" t="str">
        <f aca="false">IF(N884="","",_xlfn.IFNA(VLOOKUP(F884,TabelleFisse!$B$33:$C$34,2,0),1))</f>
        <v/>
      </c>
      <c r="W884" s="36" t="str">
        <f aca="false">IF(N884="","",_xlfn.IFNA(IF(VLOOKUP(CONCATENATE(N884," SI"),AC$10:AC$1203,1,0)=CONCATENATE(N884," SI"),"",1),1))</f>
        <v/>
      </c>
      <c r="Y884" s="36" t="str">
        <f aca="false">IF(OR(N884="",G884=""),"",_xlfn.IFNA(VLOOKUP(H884,TabelleFisse!$B$25:$C$29,2,0),1))</f>
        <v/>
      </c>
      <c r="Z884" s="36" t="str">
        <f aca="false">IF(AND(G884="",H884&lt;&gt;""),1,"")</f>
        <v/>
      </c>
      <c r="AA884" s="36" t="str">
        <f aca="false">IF(N884="","",IF(COUNTIF(AD$10:AD$1203,AD884)=1,1,""))</f>
        <v/>
      </c>
      <c r="AC884" s="37" t="str">
        <f aca="false">IF(N884="","",CONCATENATE(N884," ",F884))</f>
        <v/>
      </c>
      <c r="AD884" s="37" t="str">
        <f aca="false">IF(OR(N884="",CONCATENATE(G884,H884)=""),"",CONCATENATE(N884," ",G884))</f>
        <v/>
      </c>
      <c r="AE884" s="37" t="str">
        <f aca="false">IF(K884=1,CONCATENATE(N884," ",1),"")</f>
        <v/>
      </c>
    </row>
    <row r="885" customFormat="false" ht="32.25" hidden="false" customHeight="true" outlineLevel="0" collapsed="false">
      <c r="A885" s="21" t="str">
        <f aca="false">IF(J885="","",J885)</f>
        <v/>
      </c>
      <c r="B885" s="69"/>
      <c r="C885" s="44"/>
      <c r="D885" s="42"/>
      <c r="E885" s="42"/>
      <c r="F885" s="68"/>
      <c r="G885" s="42"/>
      <c r="H885" s="42"/>
      <c r="J885" s="20" t="str">
        <f aca="false">IF(AND(K885="",L885="",N885=""),"",IF(OR(K885=1,L885=1),"ERRORI / ANOMALIE","OK"))</f>
        <v/>
      </c>
      <c r="K885" s="20" t="str">
        <f aca="false">IF(N885="","",IF(SUM(Q885:AA885)&gt;0,1,""))</f>
        <v/>
      </c>
      <c r="L885" s="20" t="str">
        <f aca="false">IF(N885="","",IF(_xlfn.IFNA(VLOOKUP(CONCATENATE(N885," ",1),Lotti!AS$7:AT$601,2,0),1)=1,"",1))</f>
        <v/>
      </c>
      <c r="N885" s="36" t="str">
        <f aca="false">TRIM(B885)</f>
        <v/>
      </c>
      <c r="O885" s="36"/>
      <c r="P885" s="36" t="str">
        <f aca="false">IF(K885="","",1)</f>
        <v/>
      </c>
      <c r="Q885" s="36" t="str">
        <f aca="false">IF(N885="","",_xlfn.IFNA(VLOOKUP(N885,Lotti!C$7:D$1000,2,0),1))</f>
        <v/>
      </c>
      <c r="S885" s="36" t="str">
        <f aca="false">IF(N885="","",IF(OR(AND(E885="",LEN(TRIM(D885))&lt;&gt;11,LEN(TRIM(D885))&lt;&gt;16),AND(D885="",E885=""),AND(D885&lt;&gt;"",E885&lt;&gt;"")),1,""))</f>
        <v/>
      </c>
      <c r="U885" s="36" t="str">
        <f aca="false">IF(N885="","",IF(C885="",1,""))</f>
        <v/>
      </c>
      <c r="V885" s="36" t="str">
        <f aca="false">IF(N885="","",_xlfn.IFNA(VLOOKUP(F885,TabelleFisse!$B$33:$C$34,2,0),1))</f>
        <v/>
      </c>
      <c r="W885" s="36" t="str">
        <f aca="false">IF(N885="","",_xlfn.IFNA(IF(VLOOKUP(CONCATENATE(N885," SI"),AC$10:AC$1203,1,0)=CONCATENATE(N885," SI"),"",1),1))</f>
        <v/>
      </c>
      <c r="Y885" s="36" t="str">
        <f aca="false">IF(OR(N885="",G885=""),"",_xlfn.IFNA(VLOOKUP(H885,TabelleFisse!$B$25:$C$29,2,0),1))</f>
        <v/>
      </c>
      <c r="Z885" s="36" t="str">
        <f aca="false">IF(AND(G885="",H885&lt;&gt;""),1,"")</f>
        <v/>
      </c>
      <c r="AA885" s="36" t="str">
        <f aca="false">IF(N885="","",IF(COUNTIF(AD$10:AD$1203,AD885)=1,1,""))</f>
        <v/>
      </c>
      <c r="AC885" s="37" t="str">
        <f aca="false">IF(N885="","",CONCATENATE(N885," ",F885))</f>
        <v/>
      </c>
      <c r="AD885" s="37" t="str">
        <f aca="false">IF(OR(N885="",CONCATENATE(G885,H885)=""),"",CONCATENATE(N885," ",G885))</f>
        <v/>
      </c>
      <c r="AE885" s="37" t="str">
        <f aca="false">IF(K885=1,CONCATENATE(N885," ",1),"")</f>
        <v/>
      </c>
    </row>
    <row r="886" customFormat="false" ht="32.25" hidden="false" customHeight="true" outlineLevel="0" collapsed="false">
      <c r="A886" s="21" t="str">
        <f aca="false">IF(J886="","",J886)</f>
        <v/>
      </c>
      <c r="B886" s="69"/>
      <c r="C886" s="44"/>
      <c r="D886" s="42"/>
      <c r="E886" s="42"/>
      <c r="F886" s="68"/>
      <c r="G886" s="42"/>
      <c r="H886" s="42"/>
      <c r="J886" s="20" t="str">
        <f aca="false">IF(AND(K886="",L886="",N886=""),"",IF(OR(K886=1,L886=1),"ERRORI / ANOMALIE","OK"))</f>
        <v/>
      </c>
      <c r="K886" s="20" t="str">
        <f aca="false">IF(N886="","",IF(SUM(Q886:AA886)&gt;0,1,""))</f>
        <v/>
      </c>
      <c r="L886" s="20" t="str">
        <f aca="false">IF(N886="","",IF(_xlfn.IFNA(VLOOKUP(CONCATENATE(N886," ",1),Lotti!AS$7:AT$601,2,0),1)=1,"",1))</f>
        <v/>
      </c>
      <c r="N886" s="36" t="str">
        <f aca="false">TRIM(B886)</f>
        <v/>
      </c>
      <c r="O886" s="36"/>
      <c r="P886" s="36" t="str">
        <f aca="false">IF(K886="","",1)</f>
        <v/>
      </c>
      <c r="Q886" s="36" t="str">
        <f aca="false">IF(N886="","",_xlfn.IFNA(VLOOKUP(N886,Lotti!C$7:D$1000,2,0),1))</f>
        <v/>
      </c>
      <c r="S886" s="36" t="str">
        <f aca="false">IF(N886="","",IF(OR(AND(E886="",LEN(TRIM(D886))&lt;&gt;11,LEN(TRIM(D886))&lt;&gt;16),AND(D886="",E886=""),AND(D886&lt;&gt;"",E886&lt;&gt;"")),1,""))</f>
        <v/>
      </c>
      <c r="U886" s="36" t="str">
        <f aca="false">IF(N886="","",IF(C886="",1,""))</f>
        <v/>
      </c>
      <c r="V886" s="36" t="str">
        <f aca="false">IF(N886="","",_xlfn.IFNA(VLOOKUP(F886,TabelleFisse!$B$33:$C$34,2,0),1))</f>
        <v/>
      </c>
      <c r="W886" s="36" t="str">
        <f aca="false">IF(N886="","",_xlfn.IFNA(IF(VLOOKUP(CONCATENATE(N886," SI"),AC$10:AC$1203,1,0)=CONCATENATE(N886," SI"),"",1),1))</f>
        <v/>
      </c>
      <c r="Y886" s="36" t="str">
        <f aca="false">IF(OR(N886="",G886=""),"",_xlfn.IFNA(VLOOKUP(H886,TabelleFisse!$B$25:$C$29,2,0),1))</f>
        <v/>
      </c>
      <c r="Z886" s="36" t="str">
        <f aca="false">IF(AND(G886="",H886&lt;&gt;""),1,"")</f>
        <v/>
      </c>
      <c r="AA886" s="36" t="str">
        <f aca="false">IF(N886="","",IF(COUNTIF(AD$10:AD$1203,AD886)=1,1,""))</f>
        <v/>
      </c>
      <c r="AC886" s="37" t="str">
        <f aca="false">IF(N886="","",CONCATENATE(N886," ",F886))</f>
        <v/>
      </c>
      <c r="AD886" s="37" t="str">
        <f aca="false">IF(OR(N886="",CONCATENATE(G886,H886)=""),"",CONCATENATE(N886," ",G886))</f>
        <v/>
      </c>
      <c r="AE886" s="37" t="str">
        <f aca="false">IF(K886=1,CONCATENATE(N886," ",1),"")</f>
        <v/>
      </c>
    </row>
    <row r="887" customFormat="false" ht="32.25" hidden="false" customHeight="true" outlineLevel="0" collapsed="false">
      <c r="A887" s="21" t="str">
        <f aca="false">IF(J887="","",J887)</f>
        <v/>
      </c>
      <c r="B887" s="69"/>
      <c r="C887" s="44"/>
      <c r="D887" s="42"/>
      <c r="E887" s="42"/>
      <c r="F887" s="68"/>
      <c r="G887" s="42"/>
      <c r="H887" s="42"/>
      <c r="J887" s="20" t="str">
        <f aca="false">IF(AND(K887="",L887="",N887=""),"",IF(OR(K887=1,L887=1),"ERRORI / ANOMALIE","OK"))</f>
        <v/>
      </c>
      <c r="K887" s="20" t="str">
        <f aca="false">IF(N887="","",IF(SUM(Q887:AA887)&gt;0,1,""))</f>
        <v/>
      </c>
      <c r="L887" s="20" t="str">
        <f aca="false">IF(N887="","",IF(_xlfn.IFNA(VLOOKUP(CONCATENATE(N887," ",1),Lotti!AS$7:AT$601,2,0),1)=1,"",1))</f>
        <v/>
      </c>
      <c r="N887" s="36" t="str">
        <f aca="false">TRIM(B887)</f>
        <v/>
      </c>
      <c r="O887" s="36"/>
      <c r="P887" s="36" t="str">
        <f aca="false">IF(K887="","",1)</f>
        <v/>
      </c>
      <c r="Q887" s="36" t="str">
        <f aca="false">IF(N887="","",_xlfn.IFNA(VLOOKUP(N887,Lotti!C$7:D$1000,2,0),1))</f>
        <v/>
      </c>
      <c r="S887" s="36" t="str">
        <f aca="false">IF(N887="","",IF(OR(AND(E887="",LEN(TRIM(D887))&lt;&gt;11,LEN(TRIM(D887))&lt;&gt;16),AND(D887="",E887=""),AND(D887&lt;&gt;"",E887&lt;&gt;"")),1,""))</f>
        <v/>
      </c>
      <c r="U887" s="36" t="str">
        <f aca="false">IF(N887="","",IF(C887="",1,""))</f>
        <v/>
      </c>
      <c r="V887" s="36" t="str">
        <f aca="false">IF(N887="","",_xlfn.IFNA(VLOOKUP(F887,TabelleFisse!$B$33:$C$34,2,0),1))</f>
        <v/>
      </c>
      <c r="W887" s="36" t="str">
        <f aca="false">IF(N887="","",_xlfn.IFNA(IF(VLOOKUP(CONCATENATE(N887," SI"),AC$10:AC$1203,1,0)=CONCATENATE(N887," SI"),"",1),1))</f>
        <v/>
      </c>
      <c r="Y887" s="36" t="str">
        <f aca="false">IF(OR(N887="",G887=""),"",_xlfn.IFNA(VLOOKUP(H887,TabelleFisse!$B$25:$C$29,2,0),1))</f>
        <v/>
      </c>
      <c r="Z887" s="36" t="str">
        <f aca="false">IF(AND(G887="",H887&lt;&gt;""),1,"")</f>
        <v/>
      </c>
      <c r="AA887" s="36" t="str">
        <f aca="false">IF(N887="","",IF(COUNTIF(AD$10:AD$1203,AD887)=1,1,""))</f>
        <v/>
      </c>
      <c r="AC887" s="37" t="str">
        <f aca="false">IF(N887="","",CONCATENATE(N887," ",F887))</f>
        <v/>
      </c>
      <c r="AD887" s="37" t="str">
        <f aca="false">IF(OR(N887="",CONCATENATE(G887,H887)=""),"",CONCATENATE(N887," ",G887))</f>
        <v/>
      </c>
      <c r="AE887" s="37" t="str">
        <f aca="false">IF(K887=1,CONCATENATE(N887," ",1),"")</f>
        <v/>
      </c>
    </row>
    <row r="888" customFormat="false" ht="32.25" hidden="false" customHeight="true" outlineLevel="0" collapsed="false">
      <c r="A888" s="21" t="str">
        <f aca="false">IF(J888="","",J888)</f>
        <v/>
      </c>
      <c r="B888" s="69"/>
      <c r="C888" s="44"/>
      <c r="D888" s="42"/>
      <c r="E888" s="42"/>
      <c r="F888" s="68"/>
      <c r="G888" s="42"/>
      <c r="H888" s="42"/>
      <c r="J888" s="20" t="str">
        <f aca="false">IF(AND(K888="",L888="",N888=""),"",IF(OR(K888=1,L888=1),"ERRORI / ANOMALIE","OK"))</f>
        <v/>
      </c>
      <c r="K888" s="20" t="str">
        <f aca="false">IF(N888="","",IF(SUM(Q888:AA888)&gt;0,1,""))</f>
        <v/>
      </c>
      <c r="L888" s="20" t="str">
        <f aca="false">IF(N888="","",IF(_xlfn.IFNA(VLOOKUP(CONCATENATE(N888," ",1),Lotti!AS$7:AT$601,2,0),1)=1,"",1))</f>
        <v/>
      </c>
      <c r="N888" s="36" t="str">
        <f aca="false">TRIM(B888)</f>
        <v/>
      </c>
      <c r="O888" s="36"/>
      <c r="P888" s="36" t="str">
        <f aca="false">IF(K888="","",1)</f>
        <v/>
      </c>
      <c r="Q888" s="36" t="str">
        <f aca="false">IF(N888="","",_xlfn.IFNA(VLOOKUP(N888,Lotti!C$7:D$1000,2,0),1))</f>
        <v/>
      </c>
      <c r="S888" s="36" t="str">
        <f aca="false">IF(N888="","",IF(OR(AND(E888="",LEN(TRIM(D888))&lt;&gt;11,LEN(TRIM(D888))&lt;&gt;16),AND(D888="",E888=""),AND(D888&lt;&gt;"",E888&lt;&gt;"")),1,""))</f>
        <v/>
      </c>
      <c r="U888" s="36" t="str">
        <f aca="false">IF(N888="","",IF(C888="",1,""))</f>
        <v/>
      </c>
      <c r="V888" s="36" t="str">
        <f aca="false">IF(N888="","",_xlfn.IFNA(VLOOKUP(F888,TabelleFisse!$B$33:$C$34,2,0),1))</f>
        <v/>
      </c>
      <c r="W888" s="36" t="str">
        <f aca="false">IF(N888="","",_xlfn.IFNA(IF(VLOOKUP(CONCATENATE(N888," SI"),AC$10:AC$1203,1,0)=CONCATENATE(N888," SI"),"",1),1))</f>
        <v/>
      </c>
      <c r="Y888" s="36" t="str">
        <f aca="false">IF(OR(N888="",G888=""),"",_xlfn.IFNA(VLOOKUP(H888,TabelleFisse!$B$25:$C$29,2,0),1))</f>
        <v/>
      </c>
      <c r="Z888" s="36" t="str">
        <f aca="false">IF(AND(G888="",H888&lt;&gt;""),1,"")</f>
        <v/>
      </c>
      <c r="AA888" s="36" t="str">
        <f aca="false">IF(N888="","",IF(COUNTIF(AD$10:AD$1203,AD888)=1,1,""))</f>
        <v/>
      </c>
      <c r="AC888" s="37" t="str">
        <f aca="false">IF(N888="","",CONCATENATE(N888," ",F888))</f>
        <v/>
      </c>
      <c r="AD888" s="37" t="str">
        <f aca="false">IF(OR(N888="",CONCATENATE(G888,H888)=""),"",CONCATENATE(N888," ",G888))</f>
        <v/>
      </c>
      <c r="AE888" s="37" t="str">
        <f aca="false">IF(K888=1,CONCATENATE(N888," ",1),"")</f>
        <v/>
      </c>
    </row>
    <row r="889" customFormat="false" ht="32.25" hidden="false" customHeight="true" outlineLevel="0" collapsed="false">
      <c r="A889" s="21" t="str">
        <f aca="false">IF(J889="","",J889)</f>
        <v/>
      </c>
      <c r="B889" s="69"/>
      <c r="C889" s="44"/>
      <c r="D889" s="42"/>
      <c r="E889" s="42"/>
      <c r="F889" s="68"/>
      <c r="G889" s="42"/>
      <c r="H889" s="42"/>
      <c r="J889" s="20" t="str">
        <f aca="false">IF(AND(K889="",L889="",N889=""),"",IF(OR(K889=1,L889=1),"ERRORI / ANOMALIE","OK"))</f>
        <v/>
      </c>
      <c r="K889" s="20" t="str">
        <f aca="false">IF(N889="","",IF(SUM(Q889:AA889)&gt;0,1,""))</f>
        <v/>
      </c>
      <c r="L889" s="20" t="str">
        <f aca="false">IF(N889="","",IF(_xlfn.IFNA(VLOOKUP(CONCATENATE(N889," ",1),Lotti!AS$7:AT$601,2,0),1)=1,"",1))</f>
        <v/>
      </c>
      <c r="N889" s="36" t="str">
        <f aca="false">TRIM(B889)</f>
        <v/>
      </c>
      <c r="O889" s="36"/>
      <c r="P889" s="36" t="str">
        <f aca="false">IF(K889="","",1)</f>
        <v/>
      </c>
      <c r="Q889" s="36" t="str">
        <f aca="false">IF(N889="","",_xlfn.IFNA(VLOOKUP(N889,Lotti!C$7:D$1000,2,0),1))</f>
        <v/>
      </c>
      <c r="S889" s="36" t="str">
        <f aca="false">IF(N889="","",IF(OR(AND(E889="",LEN(TRIM(D889))&lt;&gt;11,LEN(TRIM(D889))&lt;&gt;16),AND(D889="",E889=""),AND(D889&lt;&gt;"",E889&lt;&gt;"")),1,""))</f>
        <v/>
      </c>
      <c r="U889" s="36" t="str">
        <f aca="false">IF(N889="","",IF(C889="",1,""))</f>
        <v/>
      </c>
      <c r="V889" s="36" t="str">
        <f aca="false">IF(N889="","",_xlfn.IFNA(VLOOKUP(F889,TabelleFisse!$B$33:$C$34,2,0),1))</f>
        <v/>
      </c>
      <c r="W889" s="36" t="str">
        <f aca="false">IF(N889="","",_xlfn.IFNA(IF(VLOOKUP(CONCATENATE(N889," SI"),AC$10:AC$1203,1,0)=CONCATENATE(N889," SI"),"",1),1))</f>
        <v/>
      </c>
      <c r="Y889" s="36" t="str">
        <f aca="false">IF(OR(N889="",G889=""),"",_xlfn.IFNA(VLOOKUP(H889,TabelleFisse!$B$25:$C$29,2,0),1))</f>
        <v/>
      </c>
      <c r="Z889" s="36" t="str">
        <f aca="false">IF(AND(G889="",H889&lt;&gt;""),1,"")</f>
        <v/>
      </c>
      <c r="AA889" s="36" t="str">
        <f aca="false">IF(N889="","",IF(COUNTIF(AD$10:AD$1203,AD889)=1,1,""))</f>
        <v/>
      </c>
      <c r="AC889" s="37" t="str">
        <f aca="false">IF(N889="","",CONCATENATE(N889," ",F889))</f>
        <v/>
      </c>
      <c r="AD889" s="37" t="str">
        <f aca="false">IF(OR(N889="",CONCATENATE(G889,H889)=""),"",CONCATENATE(N889," ",G889))</f>
        <v/>
      </c>
      <c r="AE889" s="37" t="str">
        <f aca="false">IF(K889=1,CONCATENATE(N889," ",1),"")</f>
        <v/>
      </c>
    </row>
    <row r="890" customFormat="false" ht="32.25" hidden="false" customHeight="true" outlineLevel="0" collapsed="false">
      <c r="A890" s="21" t="str">
        <f aca="false">IF(J890="","",J890)</f>
        <v/>
      </c>
      <c r="B890" s="69"/>
      <c r="C890" s="44"/>
      <c r="D890" s="42"/>
      <c r="E890" s="42"/>
      <c r="F890" s="68"/>
      <c r="G890" s="42"/>
      <c r="H890" s="42"/>
      <c r="J890" s="20" t="str">
        <f aca="false">IF(AND(K890="",L890="",N890=""),"",IF(OR(K890=1,L890=1),"ERRORI / ANOMALIE","OK"))</f>
        <v/>
      </c>
      <c r="K890" s="20" t="str">
        <f aca="false">IF(N890="","",IF(SUM(Q890:AA890)&gt;0,1,""))</f>
        <v/>
      </c>
      <c r="L890" s="20" t="str">
        <f aca="false">IF(N890="","",IF(_xlfn.IFNA(VLOOKUP(CONCATENATE(N890," ",1),Lotti!AS$7:AT$601,2,0),1)=1,"",1))</f>
        <v/>
      </c>
      <c r="N890" s="36" t="str">
        <f aca="false">TRIM(B890)</f>
        <v/>
      </c>
      <c r="O890" s="36"/>
      <c r="P890" s="36" t="str">
        <f aca="false">IF(K890="","",1)</f>
        <v/>
      </c>
      <c r="Q890" s="36" t="str">
        <f aca="false">IF(N890="","",_xlfn.IFNA(VLOOKUP(N890,Lotti!C$7:D$1000,2,0),1))</f>
        <v/>
      </c>
      <c r="S890" s="36" t="str">
        <f aca="false">IF(N890="","",IF(OR(AND(E890="",LEN(TRIM(D890))&lt;&gt;11,LEN(TRIM(D890))&lt;&gt;16),AND(D890="",E890=""),AND(D890&lt;&gt;"",E890&lt;&gt;"")),1,""))</f>
        <v/>
      </c>
      <c r="U890" s="36" t="str">
        <f aca="false">IF(N890="","",IF(C890="",1,""))</f>
        <v/>
      </c>
      <c r="V890" s="36" t="str">
        <f aca="false">IF(N890="","",_xlfn.IFNA(VLOOKUP(F890,TabelleFisse!$B$33:$C$34,2,0),1))</f>
        <v/>
      </c>
      <c r="W890" s="36" t="str">
        <f aca="false">IF(N890="","",_xlfn.IFNA(IF(VLOOKUP(CONCATENATE(N890," SI"),AC$10:AC$1203,1,0)=CONCATENATE(N890," SI"),"",1),1))</f>
        <v/>
      </c>
      <c r="Y890" s="36" t="str">
        <f aca="false">IF(OR(N890="",G890=""),"",_xlfn.IFNA(VLOOKUP(H890,TabelleFisse!$B$25:$C$29,2,0),1))</f>
        <v/>
      </c>
      <c r="Z890" s="36" t="str">
        <f aca="false">IF(AND(G890="",H890&lt;&gt;""),1,"")</f>
        <v/>
      </c>
      <c r="AA890" s="36" t="str">
        <f aca="false">IF(N890="","",IF(COUNTIF(AD$10:AD$1203,AD890)=1,1,""))</f>
        <v/>
      </c>
      <c r="AC890" s="37" t="str">
        <f aca="false">IF(N890="","",CONCATENATE(N890," ",F890))</f>
        <v/>
      </c>
      <c r="AD890" s="37" t="str">
        <f aca="false">IF(OR(N890="",CONCATENATE(G890,H890)=""),"",CONCATENATE(N890," ",G890))</f>
        <v/>
      </c>
      <c r="AE890" s="37" t="str">
        <f aca="false">IF(K890=1,CONCATENATE(N890," ",1),"")</f>
        <v/>
      </c>
    </row>
    <row r="891" customFormat="false" ht="32.25" hidden="false" customHeight="true" outlineLevel="0" collapsed="false">
      <c r="A891" s="21" t="str">
        <f aca="false">IF(J891="","",J891)</f>
        <v/>
      </c>
      <c r="B891" s="69"/>
      <c r="C891" s="44"/>
      <c r="D891" s="42"/>
      <c r="E891" s="42"/>
      <c r="F891" s="68"/>
      <c r="G891" s="42"/>
      <c r="H891" s="42"/>
      <c r="J891" s="20" t="str">
        <f aca="false">IF(AND(K891="",L891="",N891=""),"",IF(OR(K891=1,L891=1),"ERRORI / ANOMALIE","OK"))</f>
        <v/>
      </c>
      <c r="K891" s="20" t="str">
        <f aca="false">IF(N891="","",IF(SUM(Q891:AA891)&gt;0,1,""))</f>
        <v/>
      </c>
      <c r="L891" s="20" t="str">
        <f aca="false">IF(N891="","",IF(_xlfn.IFNA(VLOOKUP(CONCATENATE(N891," ",1),Lotti!AS$7:AT$601,2,0),1)=1,"",1))</f>
        <v/>
      </c>
      <c r="N891" s="36" t="str">
        <f aca="false">TRIM(B891)</f>
        <v/>
      </c>
      <c r="O891" s="36"/>
      <c r="P891" s="36" t="str">
        <f aca="false">IF(K891="","",1)</f>
        <v/>
      </c>
      <c r="Q891" s="36" t="str">
        <f aca="false">IF(N891="","",_xlfn.IFNA(VLOOKUP(N891,Lotti!C$7:D$1000,2,0),1))</f>
        <v/>
      </c>
      <c r="S891" s="36" t="str">
        <f aca="false">IF(N891="","",IF(OR(AND(E891="",LEN(TRIM(D891))&lt;&gt;11,LEN(TRIM(D891))&lt;&gt;16),AND(D891="",E891=""),AND(D891&lt;&gt;"",E891&lt;&gt;"")),1,""))</f>
        <v/>
      </c>
      <c r="U891" s="36" t="str">
        <f aca="false">IF(N891="","",IF(C891="",1,""))</f>
        <v/>
      </c>
      <c r="V891" s="36" t="str">
        <f aca="false">IF(N891="","",_xlfn.IFNA(VLOOKUP(F891,TabelleFisse!$B$33:$C$34,2,0),1))</f>
        <v/>
      </c>
      <c r="W891" s="36" t="str">
        <f aca="false">IF(N891="","",_xlfn.IFNA(IF(VLOOKUP(CONCATENATE(N891," SI"),AC$10:AC$1203,1,0)=CONCATENATE(N891," SI"),"",1),1))</f>
        <v/>
      </c>
      <c r="Y891" s="36" t="str">
        <f aca="false">IF(OR(N891="",G891=""),"",_xlfn.IFNA(VLOOKUP(H891,TabelleFisse!$B$25:$C$29,2,0),1))</f>
        <v/>
      </c>
      <c r="Z891" s="36" t="str">
        <f aca="false">IF(AND(G891="",H891&lt;&gt;""),1,"")</f>
        <v/>
      </c>
      <c r="AA891" s="36" t="str">
        <f aca="false">IF(N891="","",IF(COUNTIF(AD$10:AD$1203,AD891)=1,1,""))</f>
        <v/>
      </c>
      <c r="AC891" s="37" t="str">
        <f aca="false">IF(N891="","",CONCATENATE(N891," ",F891))</f>
        <v/>
      </c>
      <c r="AD891" s="37" t="str">
        <f aca="false">IF(OR(N891="",CONCATENATE(G891,H891)=""),"",CONCATENATE(N891," ",G891))</f>
        <v/>
      </c>
      <c r="AE891" s="37" t="str">
        <f aca="false">IF(K891=1,CONCATENATE(N891," ",1),"")</f>
        <v/>
      </c>
    </row>
    <row r="892" customFormat="false" ht="32.25" hidden="false" customHeight="true" outlineLevel="0" collapsed="false">
      <c r="A892" s="21" t="str">
        <f aca="false">IF(J892="","",J892)</f>
        <v/>
      </c>
      <c r="B892" s="69"/>
      <c r="C892" s="44"/>
      <c r="D892" s="42"/>
      <c r="E892" s="42"/>
      <c r="F892" s="68"/>
      <c r="G892" s="42"/>
      <c r="H892" s="42"/>
      <c r="J892" s="20" t="str">
        <f aca="false">IF(AND(K892="",L892="",N892=""),"",IF(OR(K892=1,L892=1),"ERRORI / ANOMALIE","OK"))</f>
        <v/>
      </c>
      <c r="K892" s="20" t="str">
        <f aca="false">IF(N892="","",IF(SUM(Q892:AA892)&gt;0,1,""))</f>
        <v/>
      </c>
      <c r="L892" s="20" t="str">
        <f aca="false">IF(N892="","",IF(_xlfn.IFNA(VLOOKUP(CONCATENATE(N892," ",1),Lotti!AS$7:AT$601,2,0),1)=1,"",1))</f>
        <v/>
      </c>
      <c r="N892" s="36" t="str">
        <f aca="false">TRIM(B892)</f>
        <v/>
      </c>
      <c r="O892" s="36"/>
      <c r="P892" s="36" t="str">
        <f aca="false">IF(K892="","",1)</f>
        <v/>
      </c>
      <c r="Q892" s="36" t="str">
        <f aca="false">IF(N892="","",_xlfn.IFNA(VLOOKUP(N892,Lotti!C$7:D$1000,2,0),1))</f>
        <v/>
      </c>
      <c r="S892" s="36" t="str">
        <f aca="false">IF(N892="","",IF(OR(AND(E892="",LEN(TRIM(D892))&lt;&gt;11,LEN(TRIM(D892))&lt;&gt;16),AND(D892="",E892=""),AND(D892&lt;&gt;"",E892&lt;&gt;"")),1,""))</f>
        <v/>
      </c>
      <c r="U892" s="36" t="str">
        <f aca="false">IF(N892="","",IF(C892="",1,""))</f>
        <v/>
      </c>
      <c r="V892" s="36" t="str">
        <f aca="false">IF(N892="","",_xlfn.IFNA(VLOOKUP(F892,TabelleFisse!$B$33:$C$34,2,0),1))</f>
        <v/>
      </c>
      <c r="W892" s="36" t="str">
        <f aca="false">IF(N892="","",_xlfn.IFNA(IF(VLOOKUP(CONCATENATE(N892," SI"),AC$10:AC$1203,1,0)=CONCATENATE(N892," SI"),"",1),1))</f>
        <v/>
      </c>
      <c r="Y892" s="36" t="str">
        <f aca="false">IF(OR(N892="",G892=""),"",_xlfn.IFNA(VLOOKUP(H892,TabelleFisse!$B$25:$C$29,2,0),1))</f>
        <v/>
      </c>
      <c r="Z892" s="36" t="str">
        <f aca="false">IF(AND(G892="",H892&lt;&gt;""),1,"")</f>
        <v/>
      </c>
      <c r="AA892" s="36" t="str">
        <f aca="false">IF(N892="","",IF(COUNTIF(AD$10:AD$1203,AD892)=1,1,""))</f>
        <v/>
      </c>
      <c r="AC892" s="37" t="str">
        <f aca="false">IF(N892="","",CONCATENATE(N892," ",F892))</f>
        <v/>
      </c>
      <c r="AD892" s="37" t="str">
        <f aca="false">IF(OR(N892="",CONCATENATE(G892,H892)=""),"",CONCATENATE(N892," ",G892))</f>
        <v/>
      </c>
      <c r="AE892" s="37" t="str">
        <f aca="false">IF(K892=1,CONCATENATE(N892," ",1),"")</f>
        <v/>
      </c>
    </row>
    <row r="893" customFormat="false" ht="32.25" hidden="false" customHeight="true" outlineLevel="0" collapsed="false">
      <c r="A893" s="21" t="str">
        <f aca="false">IF(J893="","",J893)</f>
        <v/>
      </c>
      <c r="B893" s="69"/>
      <c r="C893" s="44"/>
      <c r="D893" s="42"/>
      <c r="E893" s="42"/>
      <c r="F893" s="68"/>
      <c r="G893" s="42"/>
      <c r="H893" s="42"/>
      <c r="J893" s="20" t="str">
        <f aca="false">IF(AND(K893="",L893="",N893=""),"",IF(OR(K893=1,L893=1),"ERRORI / ANOMALIE","OK"))</f>
        <v/>
      </c>
      <c r="K893" s="20" t="str">
        <f aca="false">IF(N893="","",IF(SUM(Q893:AA893)&gt;0,1,""))</f>
        <v/>
      </c>
      <c r="L893" s="20" t="str">
        <f aca="false">IF(N893="","",IF(_xlfn.IFNA(VLOOKUP(CONCATENATE(N893," ",1),Lotti!AS$7:AT$601,2,0),1)=1,"",1))</f>
        <v/>
      </c>
      <c r="N893" s="36" t="str">
        <f aca="false">TRIM(B893)</f>
        <v/>
      </c>
      <c r="O893" s="36"/>
      <c r="P893" s="36" t="str">
        <f aca="false">IF(K893="","",1)</f>
        <v/>
      </c>
      <c r="Q893" s="36" t="str">
        <f aca="false">IF(N893="","",_xlfn.IFNA(VLOOKUP(N893,Lotti!C$7:D$1000,2,0),1))</f>
        <v/>
      </c>
      <c r="S893" s="36" t="str">
        <f aca="false">IF(N893="","",IF(OR(AND(E893="",LEN(TRIM(D893))&lt;&gt;11,LEN(TRIM(D893))&lt;&gt;16),AND(D893="",E893=""),AND(D893&lt;&gt;"",E893&lt;&gt;"")),1,""))</f>
        <v/>
      </c>
      <c r="U893" s="36" t="str">
        <f aca="false">IF(N893="","",IF(C893="",1,""))</f>
        <v/>
      </c>
      <c r="V893" s="36" t="str">
        <f aca="false">IF(N893="","",_xlfn.IFNA(VLOOKUP(F893,TabelleFisse!$B$33:$C$34,2,0),1))</f>
        <v/>
      </c>
      <c r="W893" s="36" t="str">
        <f aca="false">IF(N893="","",_xlfn.IFNA(IF(VLOOKUP(CONCATENATE(N893," SI"),AC$10:AC$1203,1,0)=CONCATENATE(N893," SI"),"",1),1))</f>
        <v/>
      </c>
      <c r="Y893" s="36" t="str">
        <f aca="false">IF(OR(N893="",G893=""),"",_xlfn.IFNA(VLOOKUP(H893,TabelleFisse!$B$25:$C$29,2,0),1))</f>
        <v/>
      </c>
      <c r="Z893" s="36" t="str">
        <f aca="false">IF(AND(G893="",H893&lt;&gt;""),1,"")</f>
        <v/>
      </c>
      <c r="AA893" s="36" t="str">
        <f aca="false">IF(N893="","",IF(COUNTIF(AD$10:AD$1203,AD893)=1,1,""))</f>
        <v/>
      </c>
      <c r="AC893" s="37" t="str">
        <f aca="false">IF(N893="","",CONCATENATE(N893," ",F893))</f>
        <v/>
      </c>
      <c r="AD893" s="37" t="str">
        <f aca="false">IF(OR(N893="",CONCATENATE(G893,H893)=""),"",CONCATENATE(N893," ",G893))</f>
        <v/>
      </c>
      <c r="AE893" s="37" t="str">
        <f aca="false">IF(K893=1,CONCATENATE(N893," ",1),"")</f>
        <v/>
      </c>
    </row>
    <row r="894" customFormat="false" ht="32.25" hidden="false" customHeight="true" outlineLevel="0" collapsed="false">
      <c r="A894" s="21" t="str">
        <f aca="false">IF(J894="","",J894)</f>
        <v/>
      </c>
      <c r="B894" s="69"/>
      <c r="C894" s="44"/>
      <c r="D894" s="42"/>
      <c r="E894" s="42"/>
      <c r="F894" s="68"/>
      <c r="G894" s="42"/>
      <c r="H894" s="42"/>
      <c r="J894" s="20" t="str">
        <f aca="false">IF(AND(K894="",L894="",N894=""),"",IF(OR(K894=1,L894=1),"ERRORI / ANOMALIE","OK"))</f>
        <v/>
      </c>
      <c r="K894" s="20" t="str">
        <f aca="false">IF(N894="","",IF(SUM(Q894:AA894)&gt;0,1,""))</f>
        <v/>
      </c>
      <c r="L894" s="20" t="str">
        <f aca="false">IF(N894="","",IF(_xlfn.IFNA(VLOOKUP(CONCATENATE(N894," ",1),Lotti!AS$7:AT$601,2,0),1)=1,"",1))</f>
        <v/>
      </c>
      <c r="N894" s="36" t="str">
        <f aca="false">TRIM(B894)</f>
        <v/>
      </c>
      <c r="O894" s="36"/>
      <c r="P894" s="36" t="str">
        <f aca="false">IF(K894="","",1)</f>
        <v/>
      </c>
      <c r="Q894" s="36" t="str">
        <f aca="false">IF(N894="","",_xlfn.IFNA(VLOOKUP(N894,Lotti!C$7:D$1000,2,0),1))</f>
        <v/>
      </c>
      <c r="S894" s="36" t="str">
        <f aca="false">IF(N894="","",IF(OR(AND(E894="",LEN(TRIM(D894))&lt;&gt;11,LEN(TRIM(D894))&lt;&gt;16),AND(D894="",E894=""),AND(D894&lt;&gt;"",E894&lt;&gt;"")),1,""))</f>
        <v/>
      </c>
      <c r="U894" s="36" t="str">
        <f aca="false">IF(N894="","",IF(C894="",1,""))</f>
        <v/>
      </c>
      <c r="V894" s="36" t="str">
        <f aca="false">IF(N894="","",_xlfn.IFNA(VLOOKUP(F894,TabelleFisse!$B$33:$C$34,2,0),1))</f>
        <v/>
      </c>
      <c r="W894" s="36" t="str">
        <f aca="false">IF(N894="","",_xlfn.IFNA(IF(VLOOKUP(CONCATENATE(N894," SI"),AC$10:AC$1203,1,0)=CONCATENATE(N894," SI"),"",1),1))</f>
        <v/>
      </c>
      <c r="Y894" s="36" t="str">
        <f aca="false">IF(OR(N894="",G894=""),"",_xlfn.IFNA(VLOOKUP(H894,TabelleFisse!$B$25:$C$29,2,0),1))</f>
        <v/>
      </c>
      <c r="Z894" s="36" t="str">
        <f aca="false">IF(AND(G894="",H894&lt;&gt;""),1,"")</f>
        <v/>
      </c>
      <c r="AA894" s="36" t="str">
        <f aca="false">IF(N894="","",IF(COUNTIF(AD$10:AD$1203,AD894)=1,1,""))</f>
        <v/>
      </c>
      <c r="AC894" s="37" t="str">
        <f aca="false">IF(N894="","",CONCATENATE(N894," ",F894))</f>
        <v/>
      </c>
      <c r="AD894" s="37" t="str">
        <f aca="false">IF(OR(N894="",CONCATENATE(G894,H894)=""),"",CONCATENATE(N894," ",G894))</f>
        <v/>
      </c>
      <c r="AE894" s="37" t="str">
        <f aca="false">IF(K894=1,CONCATENATE(N894," ",1),"")</f>
        <v/>
      </c>
    </row>
    <row r="895" customFormat="false" ht="32.25" hidden="false" customHeight="true" outlineLevel="0" collapsed="false">
      <c r="A895" s="21" t="str">
        <f aca="false">IF(J895="","",J895)</f>
        <v/>
      </c>
      <c r="B895" s="69"/>
      <c r="C895" s="44"/>
      <c r="D895" s="42"/>
      <c r="E895" s="42"/>
      <c r="F895" s="68"/>
      <c r="G895" s="42"/>
      <c r="H895" s="42"/>
      <c r="J895" s="20" t="str">
        <f aca="false">IF(AND(K895="",L895="",N895=""),"",IF(OR(K895=1,L895=1),"ERRORI / ANOMALIE","OK"))</f>
        <v/>
      </c>
      <c r="K895" s="20" t="str">
        <f aca="false">IF(N895="","",IF(SUM(Q895:AA895)&gt;0,1,""))</f>
        <v/>
      </c>
      <c r="L895" s="20" t="str">
        <f aca="false">IF(N895="","",IF(_xlfn.IFNA(VLOOKUP(CONCATENATE(N895," ",1),Lotti!AS$7:AT$601,2,0),1)=1,"",1))</f>
        <v/>
      </c>
      <c r="N895" s="36" t="str">
        <f aca="false">TRIM(B895)</f>
        <v/>
      </c>
      <c r="O895" s="36"/>
      <c r="P895" s="36" t="str">
        <f aca="false">IF(K895="","",1)</f>
        <v/>
      </c>
      <c r="Q895" s="36" t="str">
        <f aca="false">IF(N895="","",_xlfn.IFNA(VLOOKUP(N895,Lotti!C$7:D$1000,2,0),1))</f>
        <v/>
      </c>
      <c r="S895" s="36" t="str">
        <f aca="false">IF(N895="","",IF(OR(AND(E895="",LEN(TRIM(D895))&lt;&gt;11,LEN(TRIM(D895))&lt;&gt;16),AND(D895="",E895=""),AND(D895&lt;&gt;"",E895&lt;&gt;"")),1,""))</f>
        <v/>
      </c>
      <c r="U895" s="36" t="str">
        <f aca="false">IF(N895="","",IF(C895="",1,""))</f>
        <v/>
      </c>
      <c r="V895" s="36" t="str">
        <f aca="false">IF(N895="","",_xlfn.IFNA(VLOOKUP(F895,TabelleFisse!$B$33:$C$34,2,0),1))</f>
        <v/>
      </c>
      <c r="W895" s="36" t="str">
        <f aca="false">IF(N895="","",_xlfn.IFNA(IF(VLOOKUP(CONCATENATE(N895," SI"),AC$10:AC$1203,1,0)=CONCATENATE(N895," SI"),"",1),1))</f>
        <v/>
      </c>
      <c r="Y895" s="36" t="str">
        <f aca="false">IF(OR(N895="",G895=""),"",_xlfn.IFNA(VLOOKUP(H895,TabelleFisse!$B$25:$C$29,2,0),1))</f>
        <v/>
      </c>
      <c r="Z895" s="36" t="str">
        <f aca="false">IF(AND(G895="",H895&lt;&gt;""),1,"")</f>
        <v/>
      </c>
      <c r="AA895" s="36" t="str">
        <f aca="false">IF(N895="","",IF(COUNTIF(AD$10:AD$1203,AD895)=1,1,""))</f>
        <v/>
      </c>
      <c r="AC895" s="37" t="str">
        <f aca="false">IF(N895="","",CONCATENATE(N895," ",F895))</f>
        <v/>
      </c>
      <c r="AD895" s="37" t="str">
        <f aca="false">IF(OR(N895="",CONCATENATE(G895,H895)=""),"",CONCATENATE(N895," ",G895))</f>
        <v/>
      </c>
      <c r="AE895" s="37" t="str">
        <f aca="false">IF(K895=1,CONCATENATE(N895," ",1),"")</f>
        <v/>
      </c>
    </row>
    <row r="896" customFormat="false" ht="32.25" hidden="false" customHeight="true" outlineLevel="0" collapsed="false">
      <c r="A896" s="21" t="str">
        <f aca="false">IF(J896="","",J896)</f>
        <v/>
      </c>
      <c r="B896" s="69"/>
      <c r="C896" s="44"/>
      <c r="D896" s="42"/>
      <c r="E896" s="42"/>
      <c r="F896" s="68"/>
      <c r="G896" s="42"/>
      <c r="H896" s="42"/>
      <c r="J896" s="20" t="str">
        <f aca="false">IF(AND(K896="",L896="",N896=""),"",IF(OR(K896=1,L896=1),"ERRORI / ANOMALIE","OK"))</f>
        <v/>
      </c>
      <c r="K896" s="20" t="str">
        <f aca="false">IF(N896="","",IF(SUM(Q896:AA896)&gt;0,1,""))</f>
        <v/>
      </c>
      <c r="L896" s="20" t="str">
        <f aca="false">IF(N896="","",IF(_xlfn.IFNA(VLOOKUP(CONCATENATE(N896," ",1),Lotti!AS$7:AT$601,2,0),1)=1,"",1))</f>
        <v/>
      </c>
      <c r="N896" s="36" t="str">
        <f aca="false">TRIM(B896)</f>
        <v/>
      </c>
      <c r="O896" s="36"/>
      <c r="P896" s="36" t="str">
        <f aca="false">IF(K896="","",1)</f>
        <v/>
      </c>
      <c r="Q896" s="36" t="str">
        <f aca="false">IF(N896="","",_xlfn.IFNA(VLOOKUP(N896,Lotti!C$7:D$1000,2,0),1))</f>
        <v/>
      </c>
      <c r="S896" s="36" t="str">
        <f aca="false">IF(N896="","",IF(OR(AND(E896="",LEN(TRIM(D896))&lt;&gt;11,LEN(TRIM(D896))&lt;&gt;16),AND(D896="",E896=""),AND(D896&lt;&gt;"",E896&lt;&gt;"")),1,""))</f>
        <v/>
      </c>
      <c r="U896" s="36" t="str">
        <f aca="false">IF(N896="","",IF(C896="",1,""))</f>
        <v/>
      </c>
      <c r="V896" s="36" t="str">
        <f aca="false">IF(N896="","",_xlfn.IFNA(VLOOKUP(F896,TabelleFisse!$B$33:$C$34,2,0),1))</f>
        <v/>
      </c>
      <c r="W896" s="36" t="str">
        <f aca="false">IF(N896="","",_xlfn.IFNA(IF(VLOOKUP(CONCATENATE(N896," SI"),AC$10:AC$1203,1,0)=CONCATENATE(N896," SI"),"",1),1))</f>
        <v/>
      </c>
      <c r="Y896" s="36" t="str">
        <f aca="false">IF(OR(N896="",G896=""),"",_xlfn.IFNA(VLOOKUP(H896,TabelleFisse!$B$25:$C$29,2,0),1))</f>
        <v/>
      </c>
      <c r="Z896" s="36" t="str">
        <f aca="false">IF(AND(G896="",H896&lt;&gt;""),1,"")</f>
        <v/>
      </c>
      <c r="AA896" s="36" t="str">
        <f aca="false">IF(N896="","",IF(COUNTIF(AD$10:AD$1203,AD896)=1,1,""))</f>
        <v/>
      </c>
      <c r="AC896" s="37" t="str">
        <f aca="false">IF(N896="","",CONCATENATE(N896," ",F896))</f>
        <v/>
      </c>
      <c r="AD896" s="37" t="str">
        <f aca="false">IF(OR(N896="",CONCATENATE(G896,H896)=""),"",CONCATENATE(N896," ",G896))</f>
        <v/>
      </c>
      <c r="AE896" s="37" t="str">
        <f aca="false">IF(K896=1,CONCATENATE(N896," ",1),"")</f>
        <v/>
      </c>
    </row>
    <row r="897" customFormat="false" ht="32.25" hidden="false" customHeight="true" outlineLevel="0" collapsed="false">
      <c r="A897" s="21" t="str">
        <f aca="false">IF(J897="","",J897)</f>
        <v/>
      </c>
      <c r="B897" s="69"/>
      <c r="C897" s="44"/>
      <c r="D897" s="42"/>
      <c r="E897" s="42"/>
      <c r="F897" s="68"/>
      <c r="G897" s="42"/>
      <c r="H897" s="42"/>
      <c r="J897" s="20" t="str">
        <f aca="false">IF(AND(K897="",L897="",N897=""),"",IF(OR(K897=1,L897=1),"ERRORI / ANOMALIE","OK"))</f>
        <v/>
      </c>
      <c r="K897" s="20" t="str">
        <f aca="false">IF(N897="","",IF(SUM(Q897:AA897)&gt;0,1,""))</f>
        <v/>
      </c>
      <c r="L897" s="20" t="str">
        <f aca="false">IF(N897="","",IF(_xlfn.IFNA(VLOOKUP(CONCATENATE(N897," ",1),Lotti!AS$7:AT$601,2,0),1)=1,"",1))</f>
        <v/>
      </c>
      <c r="N897" s="36" t="str">
        <f aca="false">TRIM(B897)</f>
        <v/>
      </c>
      <c r="O897" s="36"/>
      <c r="P897" s="36" t="str">
        <f aca="false">IF(K897="","",1)</f>
        <v/>
      </c>
      <c r="Q897" s="36" t="str">
        <f aca="false">IF(N897="","",_xlfn.IFNA(VLOOKUP(N897,Lotti!C$7:D$1000,2,0),1))</f>
        <v/>
      </c>
      <c r="S897" s="36" t="str">
        <f aca="false">IF(N897="","",IF(OR(AND(E897="",LEN(TRIM(D897))&lt;&gt;11,LEN(TRIM(D897))&lt;&gt;16),AND(D897="",E897=""),AND(D897&lt;&gt;"",E897&lt;&gt;"")),1,""))</f>
        <v/>
      </c>
      <c r="U897" s="36" t="str">
        <f aca="false">IF(N897="","",IF(C897="",1,""))</f>
        <v/>
      </c>
      <c r="V897" s="36" t="str">
        <f aca="false">IF(N897="","",_xlfn.IFNA(VLOOKUP(F897,TabelleFisse!$B$33:$C$34,2,0),1))</f>
        <v/>
      </c>
      <c r="W897" s="36" t="str">
        <f aca="false">IF(N897="","",_xlfn.IFNA(IF(VLOOKUP(CONCATENATE(N897," SI"),AC$10:AC$1203,1,0)=CONCATENATE(N897," SI"),"",1),1))</f>
        <v/>
      </c>
      <c r="Y897" s="36" t="str">
        <f aca="false">IF(OR(N897="",G897=""),"",_xlfn.IFNA(VLOOKUP(H897,TabelleFisse!$B$25:$C$29,2,0),1))</f>
        <v/>
      </c>
      <c r="Z897" s="36" t="str">
        <f aca="false">IF(AND(G897="",H897&lt;&gt;""),1,"")</f>
        <v/>
      </c>
      <c r="AA897" s="36" t="str">
        <f aca="false">IF(N897="","",IF(COUNTIF(AD$10:AD$1203,AD897)=1,1,""))</f>
        <v/>
      </c>
      <c r="AC897" s="37" t="str">
        <f aca="false">IF(N897="","",CONCATENATE(N897," ",F897))</f>
        <v/>
      </c>
      <c r="AD897" s="37" t="str">
        <f aca="false">IF(OR(N897="",CONCATENATE(G897,H897)=""),"",CONCATENATE(N897," ",G897))</f>
        <v/>
      </c>
      <c r="AE897" s="37" t="str">
        <f aca="false">IF(K897=1,CONCATENATE(N897," ",1),"")</f>
        <v/>
      </c>
    </row>
    <row r="898" customFormat="false" ht="32.25" hidden="false" customHeight="true" outlineLevel="0" collapsed="false">
      <c r="A898" s="21" t="str">
        <f aca="false">IF(J898="","",J898)</f>
        <v/>
      </c>
      <c r="B898" s="69"/>
      <c r="C898" s="44"/>
      <c r="D898" s="42"/>
      <c r="E898" s="42"/>
      <c r="F898" s="68"/>
      <c r="G898" s="42"/>
      <c r="H898" s="42"/>
      <c r="J898" s="20" t="str">
        <f aca="false">IF(AND(K898="",L898="",N898=""),"",IF(OR(K898=1,L898=1),"ERRORI / ANOMALIE","OK"))</f>
        <v/>
      </c>
      <c r="K898" s="20" t="str">
        <f aca="false">IF(N898="","",IF(SUM(Q898:AA898)&gt;0,1,""))</f>
        <v/>
      </c>
      <c r="L898" s="20" t="str">
        <f aca="false">IF(N898="","",IF(_xlfn.IFNA(VLOOKUP(CONCATENATE(N898," ",1),Lotti!AS$7:AT$601,2,0),1)=1,"",1))</f>
        <v/>
      </c>
      <c r="N898" s="36" t="str">
        <f aca="false">TRIM(B898)</f>
        <v/>
      </c>
      <c r="O898" s="36"/>
      <c r="P898" s="36" t="str">
        <f aca="false">IF(K898="","",1)</f>
        <v/>
      </c>
      <c r="Q898" s="36" t="str">
        <f aca="false">IF(N898="","",_xlfn.IFNA(VLOOKUP(N898,Lotti!C$7:D$1000,2,0),1))</f>
        <v/>
      </c>
      <c r="S898" s="36" t="str">
        <f aca="false">IF(N898="","",IF(OR(AND(E898="",LEN(TRIM(D898))&lt;&gt;11,LEN(TRIM(D898))&lt;&gt;16),AND(D898="",E898=""),AND(D898&lt;&gt;"",E898&lt;&gt;"")),1,""))</f>
        <v/>
      </c>
      <c r="U898" s="36" t="str">
        <f aca="false">IF(N898="","",IF(C898="",1,""))</f>
        <v/>
      </c>
      <c r="V898" s="36" t="str">
        <f aca="false">IF(N898="","",_xlfn.IFNA(VLOOKUP(F898,TabelleFisse!$B$33:$C$34,2,0),1))</f>
        <v/>
      </c>
      <c r="W898" s="36" t="str">
        <f aca="false">IF(N898="","",_xlfn.IFNA(IF(VLOOKUP(CONCATENATE(N898," SI"),AC$10:AC$1203,1,0)=CONCATENATE(N898," SI"),"",1),1))</f>
        <v/>
      </c>
      <c r="Y898" s="36" t="str">
        <f aca="false">IF(OR(N898="",G898=""),"",_xlfn.IFNA(VLOOKUP(H898,TabelleFisse!$B$25:$C$29,2,0),1))</f>
        <v/>
      </c>
      <c r="Z898" s="36" t="str">
        <f aca="false">IF(AND(G898="",H898&lt;&gt;""),1,"")</f>
        <v/>
      </c>
      <c r="AA898" s="36" t="str">
        <f aca="false">IF(N898="","",IF(COUNTIF(AD$10:AD$1203,AD898)=1,1,""))</f>
        <v/>
      </c>
      <c r="AC898" s="37" t="str">
        <f aca="false">IF(N898="","",CONCATENATE(N898," ",F898))</f>
        <v/>
      </c>
      <c r="AD898" s="37" t="str">
        <f aca="false">IF(OR(N898="",CONCATENATE(G898,H898)=""),"",CONCATENATE(N898," ",G898))</f>
        <v/>
      </c>
      <c r="AE898" s="37" t="str">
        <f aca="false">IF(K898=1,CONCATENATE(N898," ",1),"")</f>
        <v/>
      </c>
    </row>
    <row r="899" customFormat="false" ht="32.25" hidden="false" customHeight="true" outlineLevel="0" collapsed="false">
      <c r="A899" s="21" t="str">
        <f aca="false">IF(J899="","",J899)</f>
        <v/>
      </c>
      <c r="B899" s="69"/>
      <c r="C899" s="44"/>
      <c r="D899" s="42"/>
      <c r="E899" s="42"/>
      <c r="F899" s="68"/>
      <c r="G899" s="42"/>
      <c r="H899" s="42"/>
      <c r="J899" s="20" t="str">
        <f aca="false">IF(AND(K899="",L899="",N899=""),"",IF(OR(K899=1,L899=1),"ERRORI / ANOMALIE","OK"))</f>
        <v/>
      </c>
      <c r="K899" s="20" t="str">
        <f aca="false">IF(N899="","",IF(SUM(Q899:AA899)&gt;0,1,""))</f>
        <v/>
      </c>
      <c r="L899" s="20" t="str">
        <f aca="false">IF(N899="","",IF(_xlfn.IFNA(VLOOKUP(CONCATENATE(N899," ",1),Lotti!AS$7:AT$601,2,0),1)=1,"",1))</f>
        <v/>
      </c>
      <c r="N899" s="36" t="str">
        <f aca="false">TRIM(B899)</f>
        <v/>
      </c>
      <c r="O899" s="36"/>
      <c r="P899" s="36" t="str">
        <f aca="false">IF(K899="","",1)</f>
        <v/>
      </c>
      <c r="Q899" s="36" t="str">
        <f aca="false">IF(N899="","",_xlfn.IFNA(VLOOKUP(N899,Lotti!C$7:D$1000,2,0),1))</f>
        <v/>
      </c>
      <c r="S899" s="36" t="str">
        <f aca="false">IF(N899="","",IF(OR(AND(E899="",LEN(TRIM(D899))&lt;&gt;11,LEN(TRIM(D899))&lt;&gt;16),AND(D899="",E899=""),AND(D899&lt;&gt;"",E899&lt;&gt;"")),1,""))</f>
        <v/>
      </c>
      <c r="U899" s="36" t="str">
        <f aca="false">IF(N899="","",IF(C899="",1,""))</f>
        <v/>
      </c>
      <c r="V899" s="36" t="str">
        <f aca="false">IF(N899="","",_xlfn.IFNA(VLOOKUP(F899,TabelleFisse!$B$33:$C$34,2,0),1))</f>
        <v/>
      </c>
      <c r="W899" s="36" t="str">
        <f aca="false">IF(N899="","",_xlfn.IFNA(IF(VLOOKUP(CONCATENATE(N899," SI"),AC$10:AC$1203,1,0)=CONCATENATE(N899," SI"),"",1),1))</f>
        <v/>
      </c>
      <c r="Y899" s="36" t="str">
        <f aca="false">IF(OR(N899="",G899=""),"",_xlfn.IFNA(VLOOKUP(H899,TabelleFisse!$B$25:$C$29,2,0),1))</f>
        <v/>
      </c>
      <c r="Z899" s="36" t="str">
        <f aca="false">IF(AND(G899="",H899&lt;&gt;""),1,"")</f>
        <v/>
      </c>
      <c r="AA899" s="36" t="str">
        <f aca="false">IF(N899="","",IF(COUNTIF(AD$10:AD$1203,AD899)=1,1,""))</f>
        <v/>
      </c>
      <c r="AC899" s="37" t="str">
        <f aca="false">IF(N899="","",CONCATENATE(N899," ",F899))</f>
        <v/>
      </c>
      <c r="AD899" s="37" t="str">
        <f aca="false">IF(OR(N899="",CONCATENATE(G899,H899)=""),"",CONCATENATE(N899," ",G899))</f>
        <v/>
      </c>
      <c r="AE899" s="37" t="str">
        <f aca="false">IF(K899=1,CONCATENATE(N899," ",1),"")</f>
        <v/>
      </c>
    </row>
    <row r="900" customFormat="false" ht="32.25" hidden="false" customHeight="true" outlineLevel="0" collapsed="false">
      <c r="A900" s="21" t="str">
        <f aca="false">IF(J900="","",J900)</f>
        <v/>
      </c>
      <c r="B900" s="69"/>
      <c r="C900" s="44"/>
      <c r="D900" s="42"/>
      <c r="E900" s="42"/>
      <c r="F900" s="68"/>
      <c r="G900" s="42"/>
      <c r="H900" s="42"/>
      <c r="J900" s="20" t="str">
        <f aca="false">IF(AND(K900="",L900="",N900=""),"",IF(OR(K900=1,L900=1),"ERRORI / ANOMALIE","OK"))</f>
        <v/>
      </c>
      <c r="K900" s="20" t="str">
        <f aca="false">IF(N900="","",IF(SUM(Q900:AA900)&gt;0,1,""))</f>
        <v/>
      </c>
      <c r="L900" s="20" t="str">
        <f aca="false">IF(N900="","",IF(_xlfn.IFNA(VLOOKUP(CONCATENATE(N900," ",1),Lotti!AS$7:AT$601,2,0),1)=1,"",1))</f>
        <v/>
      </c>
      <c r="N900" s="36" t="str">
        <f aca="false">TRIM(B900)</f>
        <v/>
      </c>
      <c r="O900" s="36"/>
      <c r="P900" s="36" t="str">
        <f aca="false">IF(K900="","",1)</f>
        <v/>
      </c>
      <c r="Q900" s="36" t="str">
        <f aca="false">IF(N900="","",_xlfn.IFNA(VLOOKUP(N900,Lotti!C$7:D$1000,2,0),1))</f>
        <v/>
      </c>
      <c r="S900" s="36" t="str">
        <f aca="false">IF(N900="","",IF(OR(AND(E900="",LEN(TRIM(D900))&lt;&gt;11,LEN(TRIM(D900))&lt;&gt;16),AND(D900="",E900=""),AND(D900&lt;&gt;"",E900&lt;&gt;"")),1,""))</f>
        <v/>
      </c>
      <c r="U900" s="36" t="str">
        <f aca="false">IF(N900="","",IF(C900="",1,""))</f>
        <v/>
      </c>
      <c r="V900" s="36" t="str">
        <f aca="false">IF(N900="","",_xlfn.IFNA(VLOOKUP(F900,TabelleFisse!$B$33:$C$34,2,0),1))</f>
        <v/>
      </c>
      <c r="W900" s="36" t="str">
        <f aca="false">IF(N900="","",_xlfn.IFNA(IF(VLOOKUP(CONCATENATE(N900," SI"),AC$10:AC$1203,1,0)=CONCATENATE(N900," SI"),"",1),1))</f>
        <v/>
      </c>
      <c r="Y900" s="36" t="str">
        <f aca="false">IF(OR(N900="",G900=""),"",_xlfn.IFNA(VLOOKUP(H900,TabelleFisse!$B$25:$C$29,2,0),1))</f>
        <v/>
      </c>
      <c r="Z900" s="36" t="str">
        <f aca="false">IF(AND(G900="",H900&lt;&gt;""),1,"")</f>
        <v/>
      </c>
      <c r="AA900" s="36" t="str">
        <f aca="false">IF(N900="","",IF(COUNTIF(AD$10:AD$1203,AD900)=1,1,""))</f>
        <v/>
      </c>
      <c r="AC900" s="37" t="str">
        <f aca="false">IF(N900="","",CONCATENATE(N900," ",F900))</f>
        <v/>
      </c>
      <c r="AD900" s="37" t="str">
        <f aca="false">IF(OR(N900="",CONCATENATE(G900,H900)=""),"",CONCATENATE(N900," ",G900))</f>
        <v/>
      </c>
      <c r="AE900" s="37" t="str">
        <f aca="false">IF(K900=1,CONCATENATE(N900," ",1),"")</f>
        <v/>
      </c>
    </row>
    <row r="901" customFormat="false" ht="32.25" hidden="false" customHeight="true" outlineLevel="0" collapsed="false">
      <c r="A901" s="21" t="str">
        <f aca="false">IF(J901="","",J901)</f>
        <v/>
      </c>
      <c r="B901" s="69"/>
      <c r="C901" s="44"/>
      <c r="D901" s="42"/>
      <c r="E901" s="42"/>
      <c r="F901" s="68"/>
      <c r="G901" s="42"/>
      <c r="H901" s="42"/>
      <c r="J901" s="20" t="str">
        <f aca="false">IF(AND(K901="",L901="",N901=""),"",IF(OR(K901=1,L901=1),"ERRORI / ANOMALIE","OK"))</f>
        <v/>
      </c>
      <c r="K901" s="20" t="str">
        <f aca="false">IF(N901="","",IF(SUM(Q901:AA901)&gt;0,1,""))</f>
        <v/>
      </c>
      <c r="L901" s="20" t="str">
        <f aca="false">IF(N901="","",IF(_xlfn.IFNA(VLOOKUP(CONCATENATE(N901," ",1),Lotti!AS$7:AT$601,2,0),1)=1,"",1))</f>
        <v/>
      </c>
      <c r="N901" s="36" t="str">
        <f aca="false">TRIM(B901)</f>
        <v/>
      </c>
      <c r="O901" s="36"/>
      <c r="P901" s="36" t="str">
        <f aca="false">IF(K901="","",1)</f>
        <v/>
      </c>
      <c r="Q901" s="36" t="str">
        <f aca="false">IF(N901="","",_xlfn.IFNA(VLOOKUP(N901,Lotti!C$7:D$1000,2,0),1))</f>
        <v/>
      </c>
      <c r="S901" s="36" t="str">
        <f aca="false">IF(N901="","",IF(OR(AND(E901="",LEN(TRIM(D901))&lt;&gt;11,LEN(TRIM(D901))&lt;&gt;16),AND(D901="",E901=""),AND(D901&lt;&gt;"",E901&lt;&gt;"")),1,""))</f>
        <v/>
      </c>
      <c r="U901" s="36" t="str">
        <f aca="false">IF(N901="","",IF(C901="",1,""))</f>
        <v/>
      </c>
      <c r="V901" s="36" t="str">
        <f aca="false">IF(N901="","",_xlfn.IFNA(VLOOKUP(F901,TabelleFisse!$B$33:$C$34,2,0),1))</f>
        <v/>
      </c>
      <c r="W901" s="36" t="str">
        <f aca="false">IF(N901="","",_xlfn.IFNA(IF(VLOOKUP(CONCATENATE(N901," SI"),AC$10:AC$1203,1,0)=CONCATENATE(N901," SI"),"",1),1))</f>
        <v/>
      </c>
      <c r="Y901" s="36" t="str">
        <f aca="false">IF(OR(N901="",G901=""),"",_xlfn.IFNA(VLOOKUP(H901,TabelleFisse!$B$25:$C$29,2,0),1))</f>
        <v/>
      </c>
      <c r="Z901" s="36" t="str">
        <f aca="false">IF(AND(G901="",H901&lt;&gt;""),1,"")</f>
        <v/>
      </c>
      <c r="AA901" s="36" t="str">
        <f aca="false">IF(N901="","",IF(COUNTIF(AD$10:AD$1203,AD901)=1,1,""))</f>
        <v/>
      </c>
      <c r="AC901" s="37" t="str">
        <f aca="false">IF(N901="","",CONCATENATE(N901," ",F901))</f>
        <v/>
      </c>
      <c r="AD901" s="37" t="str">
        <f aca="false">IF(OR(N901="",CONCATENATE(G901,H901)=""),"",CONCATENATE(N901," ",G901))</f>
        <v/>
      </c>
      <c r="AE901" s="37" t="str">
        <f aca="false">IF(K901=1,CONCATENATE(N901," ",1),"")</f>
        <v/>
      </c>
    </row>
    <row r="902" customFormat="false" ht="32.25" hidden="false" customHeight="true" outlineLevel="0" collapsed="false">
      <c r="A902" s="21" t="str">
        <f aca="false">IF(J902="","",J902)</f>
        <v/>
      </c>
      <c r="B902" s="69"/>
      <c r="C902" s="44"/>
      <c r="D902" s="42"/>
      <c r="E902" s="42"/>
      <c r="F902" s="68"/>
      <c r="G902" s="42"/>
      <c r="H902" s="42"/>
      <c r="J902" s="20" t="str">
        <f aca="false">IF(AND(K902="",L902="",N902=""),"",IF(OR(K902=1,L902=1),"ERRORI / ANOMALIE","OK"))</f>
        <v/>
      </c>
      <c r="K902" s="20" t="str">
        <f aca="false">IF(N902="","",IF(SUM(Q902:AA902)&gt;0,1,""))</f>
        <v/>
      </c>
      <c r="L902" s="20" t="str">
        <f aca="false">IF(N902="","",IF(_xlfn.IFNA(VLOOKUP(CONCATENATE(N902," ",1),Lotti!AS$7:AT$601,2,0),1)=1,"",1))</f>
        <v/>
      </c>
      <c r="N902" s="36" t="str">
        <f aca="false">TRIM(B902)</f>
        <v/>
      </c>
      <c r="O902" s="36"/>
      <c r="P902" s="36" t="str">
        <f aca="false">IF(K902="","",1)</f>
        <v/>
      </c>
      <c r="Q902" s="36" t="str">
        <f aca="false">IF(N902="","",_xlfn.IFNA(VLOOKUP(N902,Lotti!C$7:D$1000,2,0),1))</f>
        <v/>
      </c>
      <c r="S902" s="36" t="str">
        <f aca="false">IF(N902="","",IF(OR(AND(E902="",LEN(TRIM(D902))&lt;&gt;11,LEN(TRIM(D902))&lt;&gt;16),AND(D902="",E902=""),AND(D902&lt;&gt;"",E902&lt;&gt;"")),1,""))</f>
        <v/>
      </c>
      <c r="U902" s="36" t="str">
        <f aca="false">IF(N902="","",IF(C902="",1,""))</f>
        <v/>
      </c>
      <c r="V902" s="36" t="str">
        <f aca="false">IF(N902="","",_xlfn.IFNA(VLOOKUP(F902,TabelleFisse!$B$33:$C$34,2,0),1))</f>
        <v/>
      </c>
      <c r="W902" s="36" t="str">
        <f aca="false">IF(N902="","",_xlfn.IFNA(IF(VLOOKUP(CONCATENATE(N902," SI"),AC$10:AC$1203,1,0)=CONCATENATE(N902," SI"),"",1),1))</f>
        <v/>
      </c>
      <c r="Y902" s="36" t="str">
        <f aca="false">IF(OR(N902="",G902=""),"",_xlfn.IFNA(VLOOKUP(H902,TabelleFisse!$B$25:$C$29,2,0),1))</f>
        <v/>
      </c>
      <c r="Z902" s="36" t="str">
        <f aca="false">IF(AND(G902="",H902&lt;&gt;""),1,"")</f>
        <v/>
      </c>
      <c r="AA902" s="36" t="str">
        <f aca="false">IF(N902="","",IF(COUNTIF(AD$10:AD$1203,AD902)=1,1,""))</f>
        <v/>
      </c>
      <c r="AC902" s="37" t="str">
        <f aca="false">IF(N902="","",CONCATENATE(N902," ",F902))</f>
        <v/>
      </c>
      <c r="AD902" s="37" t="str">
        <f aca="false">IF(OR(N902="",CONCATENATE(G902,H902)=""),"",CONCATENATE(N902," ",G902))</f>
        <v/>
      </c>
      <c r="AE902" s="37" t="str">
        <f aca="false">IF(K902=1,CONCATENATE(N902," ",1),"")</f>
        <v/>
      </c>
    </row>
    <row r="903" customFormat="false" ht="32.25" hidden="false" customHeight="true" outlineLevel="0" collapsed="false">
      <c r="A903" s="21" t="str">
        <f aca="false">IF(J903="","",J903)</f>
        <v/>
      </c>
      <c r="B903" s="69"/>
      <c r="C903" s="44"/>
      <c r="D903" s="42"/>
      <c r="E903" s="42"/>
      <c r="F903" s="68"/>
      <c r="G903" s="42"/>
      <c r="H903" s="42"/>
      <c r="J903" s="20" t="str">
        <f aca="false">IF(AND(K903="",L903="",N903=""),"",IF(OR(K903=1,L903=1),"ERRORI / ANOMALIE","OK"))</f>
        <v/>
      </c>
      <c r="K903" s="20" t="str">
        <f aca="false">IF(N903="","",IF(SUM(Q903:AA903)&gt;0,1,""))</f>
        <v/>
      </c>
      <c r="L903" s="20" t="str">
        <f aca="false">IF(N903="","",IF(_xlfn.IFNA(VLOOKUP(CONCATENATE(N903," ",1),Lotti!AS$7:AT$601,2,0),1)=1,"",1))</f>
        <v/>
      </c>
      <c r="N903" s="36" t="str">
        <f aca="false">TRIM(B903)</f>
        <v/>
      </c>
      <c r="O903" s="36"/>
      <c r="P903" s="36" t="str">
        <f aca="false">IF(K903="","",1)</f>
        <v/>
      </c>
      <c r="Q903" s="36" t="str">
        <f aca="false">IF(N903="","",_xlfn.IFNA(VLOOKUP(N903,Lotti!C$7:D$1000,2,0),1))</f>
        <v/>
      </c>
      <c r="S903" s="36" t="str">
        <f aca="false">IF(N903="","",IF(OR(AND(E903="",LEN(TRIM(D903))&lt;&gt;11,LEN(TRIM(D903))&lt;&gt;16),AND(D903="",E903=""),AND(D903&lt;&gt;"",E903&lt;&gt;"")),1,""))</f>
        <v/>
      </c>
      <c r="U903" s="36" t="str">
        <f aca="false">IF(N903="","",IF(C903="",1,""))</f>
        <v/>
      </c>
      <c r="V903" s="36" t="str">
        <f aca="false">IF(N903="","",_xlfn.IFNA(VLOOKUP(F903,TabelleFisse!$B$33:$C$34,2,0),1))</f>
        <v/>
      </c>
      <c r="W903" s="36" t="str">
        <f aca="false">IF(N903="","",_xlfn.IFNA(IF(VLOOKUP(CONCATENATE(N903," SI"),AC$10:AC$1203,1,0)=CONCATENATE(N903," SI"),"",1),1))</f>
        <v/>
      </c>
      <c r="Y903" s="36" t="str">
        <f aca="false">IF(OR(N903="",G903=""),"",_xlfn.IFNA(VLOOKUP(H903,TabelleFisse!$B$25:$C$29,2,0),1))</f>
        <v/>
      </c>
      <c r="Z903" s="36" t="str">
        <f aca="false">IF(AND(G903="",H903&lt;&gt;""),1,"")</f>
        <v/>
      </c>
      <c r="AA903" s="36" t="str">
        <f aca="false">IF(N903="","",IF(COUNTIF(AD$10:AD$1203,AD903)=1,1,""))</f>
        <v/>
      </c>
      <c r="AC903" s="37" t="str">
        <f aca="false">IF(N903="","",CONCATENATE(N903," ",F903))</f>
        <v/>
      </c>
      <c r="AD903" s="37" t="str">
        <f aca="false">IF(OR(N903="",CONCATENATE(G903,H903)=""),"",CONCATENATE(N903," ",G903))</f>
        <v/>
      </c>
      <c r="AE903" s="37" t="str">
        <f aca="false">IF(K903=1,CONCATENATE(N903," ",1),"")</f>
        <v/>
      </c>
    </row>
    <row r="904" customFormat="false" ht="32.25" hidden="false" customHeight="true" outlineLevel="0" collapsed="false">
      <c r="A904" s="21" t="str">
        <f aca="false">IF(J904="","",J904)</f>
        <v/>
      </c>
      <c r="B904" s="69"/>
      <c r="C904" s="44"/>
      <c r="D904" s="42"/>
      <c r="E904" s="42"/>
      <c r="F904" s="68"/>
      <c r="G904" s="42"/>
      <c r="H904" s="42"/>
      <c r="J904" s="20" t="str">
        <f aca="false">IF(AND(K904="",L904="",N904=""),"",IF(OR(K904=1,L904=1),"ERRORI / ANOMALIE","OK"))</f>
        <v/>
      </c>
      <c r="K904" s="20" t="str">
        <f aca="false">IF(N904="","",IF(SUM(Q904:AA904)&gt;0,1,""))</f>
        <v/>
      </c>
      <c r="L904" s="20" t="str">
        <f aca="false">IF(N904="","",IF(_xlfn.IFNA(VLOOKUP(CONCATENATE(N904," ",1),Lotti!AS$7:AT$601,2,0),1)=1,"",1))</f>
        <v/>
      </c>
      <c r="N904" s="36" t="str">
        <f aca="false">TRIM(B904)</f>
        <v/>
      </c>
      <c r="O904" s="36"/>
      <c r="P904" s="36" t="str">
        <f aca="false">IF(K904="","",1)</f>
        <v/>
      </c>
      <c r="Q904" s="36" t="str">
        <f aca="false">IF(N904="","",_xlfn.IFNA(VLOOKUP(N904,Lotti!C$7:D$1000,2,0),1))</f>
        <v/>
      </c>
      <c r="S904" s="36" t="str">
        <f aca="false">IF(N904="","",IF(OR(AND(E904="",LEN(TRIM(D904))&lt;&gt;11,LEN(TRIM(D904))&lt;&gt;16),AND(D904="",E904=""),AND(D904&lt;&gt;"",E904&lt;&gt;"")),1,""))</f>
        <v/>
      </c>
      <c r="U904" s="36" t="str">
        <f aca="false">IF(N904="","",IF(C904="",1,""))</f>
        <v/>
      </c>
      <c r="V904" s="36" t="str">
        <f aca="false">IF(N904="","",_xlfn.IFNA(VLOOKUP(F904,TabelleFisse!$B$33:$C$34,2,0),1))</f>
        <v/>
      </c>
      <c r="W904" s="36" t="str">
        <f aca="false">IF(N904="","",_xlfn.IFNA(IF(VLOOKUP(CONCATENATE(N904," SI"),AC$10:AC$1203,1,0)=CONCATENATE(N904," SI"),"",1),1))</f>
        <v/>
      </c>
      <c r="Y904" s="36" t="str">
        <f aca="false">IF(OR(N904="",G904=""),"",_xlfn.IFNA(VLOOKUP(H904,TabelleFisse!$B$25:$C$29,2,0),1))</f>
        <v/>
      </c>
      <c r="Z904" s="36" t="str">
        <f aca="false">IF(AND(G904="",H904&lt;&gt;""),1,"")</f>
        <v/>
      </c>
      <c r="AA904" s="36" t="str">
        <f aca="false">IF(N904="","",IF(COUNTIF(AD$10:AD$1203,AD904)=1,1,""))</f>
        <v/>
      </c>
      <c r="AC904" s="37" t="str">
        <f aca="false">IF(N904="","",CONCATENATE(N904," ",F904))</f>
        <v/>
      </c>
      <c r="AD904" s="37" t="str">
        <f aca="false">IF(OR(N904="",CONCATENATE(G904,H904)=""),"",CONCATENATE(N904," ",G904))</f>
        <v/>
      </c>
      <c r="AE904" s="37" t="str">
        <f aca="false">IF(K904=1,CONCATENATE(N904," ",1),"")</f>
        <v/>
      </c>
    </row>
    <row r="905" customFormat="false" ht="32.25" hidden="false" customHeight="true" outlineLevel="0" collapsed="false">
      <c r="A905" s="21" t="str">
        <f aca="false">IF(J905="","",J905)</f>
        <v/>
      </c>
      <c r="B905" s="69"/>
      <c r="C905" s="44"/>
      <c r="D905" s="42"/>
      <c r="E905" s="42"/>
      <c r="F905" s="68"/>
      <c r="G905" s="42"/>
      <c r="H905" s="42"/>
      <c r="J905" s="20" t="str">
        <f aca="false">IF(AND(K905="",L905="",N905=""),"",IF(OR(K905=1,L905=1),"ERRORI / ANOMALIE","OK"))</f>
        <v/>
      </c>
      <c r="K905" s="20" t="str">
        <f aca="false">IF(N905="","",IF(SUM(Q905:AA905)&gt;0,1,""))</f>
        <v/>
      </c>
      <c r="L905" s="20" t="str">
        <f aca="false">IF(N905="","",IF(_xlfn.IFNA(VLOOKUP(CONCATENATE(N905," ",1),Lotti!AS$7:AT$601,2,0),1)=1,"",1))</f>
        <v/>
      </c>
      <c r="N905" s="36" t="str">
        <f aca="false">TRIM(B905)</f>
        <v/>
      </c>
      <c r="O905" s="36"/>
      <c r="P905" s="36" t="str">
        <f aca="false">IF(K905="","",1)</f>
        <v/>
      </c>
      <c r="Q905" s="36" t="str">
        <f aca="false">IF(N905="","",_xlfn.IFNA(VLOOKUP(N905,Lotti!C$7:D$1000,2,0),1))</f>
        <v/>
      </c>
      <c r="S905" s="36" t="str">
        <f aca="false">IF(N905="","",IF(OR(AND(E905="",LEN(TRIM(D905))&lt;&gt;11,LEN(TRIM(D905))&lt;&gt;16),AND(D905="",E905=""),AND(D905&lt;&gt;"",E905&lt;&gt;"")),1,""))</f>
        <v/>
      </c>
      <c r="U905" s="36" t="str">
        <f aca="false">IF(N905="","",IF(C905="",1,""))</f>
        <v/>
      </c>
      <c r="V905" s="36" t="str">
        <f aca="false">IF(N905="","",_xlfn.IFNA(VLOOKUP(F905,TabelleFisse!$B$33:$C$34,2,0),1))</f>
        <v/>
      </c>
      <c r="W905" s="36" t="str">
        <f aca="false">IF(N905="","",_xlfn.IFNA(IF(VLOOKUP(CONCATENATE(N905," SI"),AC$10:AC$1203,1,0)=CONCATENATE(N905," SI"),"",1),1))</f>
        <v/>
      </c>
      <c r="Y905" s="36" t="str">
        <f aca="false">IF(OR(N905="",G905=""),"",_xlfn.IFNA(VLOOKUP(H905,TabelleFisse!$B$25:$C$29,2,0),1))</f>
        <v/>
      </c>
      <c r="Z905" s="36" t="str">
        <f aca="false">IF(AND(G905="",H905&lt;&gt;""),1,"")</f>
        <v/>
      </c>
      <c r="AA905" s="36" t="str">
        <f aca="false">IF(N905="","",IF(COUNTIF(AD$10:AD$1203,AD905)=1,1,""))</f>
        <v/>
      </c>
      <c r="AC905" s="37" t="str">
        <f aca="false">IF(N905="","",CONCATENATE(N905," ",F905))</f>
        <v/>
      </c>
      <c r="AD905" s="37" t="str">
        <f aca="false">IF(OR(N905="",CONCATENATE(G905,H905)=""),"",CONCATENATE(N905," ",G905))</f>
        <v/>
      </c>
      <c r="AE905" s="37" t="str">
        <f aca="false">IF(K905=1,CONCATENATE(N905," ",1),"")</f>
        <v/>
      </c>
    </row>
    <row r="906" customFormat="false" ht="32.25" hidden="false" customHeight="true" outlineLevel="0" collapsed="false">
      <c r="A906" s="21" t="str">
        <f aca="false">IF(J906="","",J906)</f>
        <v/>
      </c>
      <c r="B906" s="69"/>
      <c r="C906" s="44"/>
      <c r="D906" s="42"/>
      <c r="E906" s="42"/>
      <c r="F906" s="68"/>
      <c r="G906" s="42"/>
      <c r="H906" s="42"/>
      <c r="J906" s="20" t="str">
        <f aca="false">IF(AND(K906="",L906="",N906=""),"",IF(OR(K906=1,L906=1),"ERRORI / ANOMALIE","OK"))</f>
        <v/>
      </c>
      <c r="K906" s="20" t="str">
        <f aca="false">IF(N906="","",IF(SUM(Q906:AA906)&gt;0,1,""))</f>
        <v/>
      </c>
      <c r="L906" s="20" t="str">
        <f aca="false">IF(N906="","",IF(_xlfn.IFNA(VLOOKUP(CONCATENATE(N906," ",1),Lotti!AS$7:AT$601,2,0),1)=1,"",1))</f>
        <v/>
      </c>
      <c r="N906" s="36" t="str">
        <f aca="false">TRIM(B906)</f>
        <v/>
      </c>
      <c r="O906" s="36"/>
      <c r="P906" s="36" t="str">
        <f aca="false">IF(K906="","",1)</f>
        <v/>
      </c>
      <c r="Q906" s="36" t="str">
        <f aca="false">IF(N906="","",_xlfn.IFNA(VLOOKUP(N906,Lotti!C$7:D$1000,2,0),1))</f>
        <v/>
      </c>
      <c r="S906" s="36" t="str">
        <f aca="false">IF(N906="","",IF(OR(AND(E906="",LEN(TRIM(D906))&lt;&gt;11,LEN(TRIM(D906))&lt;&gt;16),AND(D906="",E906=""),AND(D906&lt;&gt;"",E906&lt;&gt;"")),1,""))</f>
        <v/>
      </c>
      <c r="U906" s="36" t="str">
        <f aca="false">IF(N906="","",IF(C906="",1,""))</f>
        <v/>
      </c>
      <c r="V906" s="36" t="str">
        <f aca="false">IF(N906="","",_xlfn.IFNA(VLOOKUP(F906,TabelleFisse!$B$33:$C$34,2,0),1))</f>
        <v/>
      </c>
      <c r="W906" s="36" t="str">
        <f aca="false">IF(N906="","",_xlfn.IFNA(IF(VLOOKUP(CONCATENATE(N906," SI"),AC$10:AC$1203,1,0)=CONCATENATE(N906," SI"),"",1),1))</f>
        <v/>
      </c>
      <c r="Y906" s="36" t="str">
        <f aca="false">IF(OR(N906="",G906=""),"",_xlfn.IFNA(VLOOKUP(H906,TabelleFisse!$B$25:$C$29,2,0),1))</f>
        <v/>
      </c>
      <c r="Z906" s="36" t="str">
        <f aca="false">IF(AND(G906="",H906&lt;&gt;""),1,"")</f>
        <v/>
      </c>
      <c r="AA906" s="36" t="str">
        <f aca="false">IF(N906="","",IF(COUNTIF(AD$10:AD$1203,AD906)=1,1,""))</f>
        <v/>
      </c>
      <c r="AC906" s="37" t="str">
        <f aca="false">IF(N906="","",CONCATENATE(N906," ",F906))</f>
        <v/>
      </c>
      <c r="AD906" s="37" t="str">
        <f aca="false">IF(OR(N906="",CONCATENATE(G906,H906)=""),"",CONCATENATE(N906," ",G906))</f>
        <v/>
      </c>
      <c r="AE906" s="37" t="str">
        <f aca="false">IF(K906=1,CONCATENATE(N906," ",1),"")</f>
        <v/>
      </c>
    </row>
    <row r="907" customFormat="false" ht="32.25" hidden="false" customHeight="true" outlineLevel="0" collapsed="false">
      <c r="A907" s="21" t="str">
        <f aca="false">IF(J907="","",J907)</f>
        <v/>
      </c>
      <c r="B907" s="69"/>
      <c r="C907" s="44"/>
      <c r="D907" s="42"/>
      <c r="E907" s="42"/>
      <c r="F907" s="68"/>
      <c r="G907" s="42"/>
      <c r="H907" s="42"/>
      <c r="J907" s="20" t="str">
        <f aca="false">IF(AND(K907="",L907="",N907=""),"",IF(OR(K907=1,L907=1),"ERRORI / ANOMALIE","OK"))</f>
        <v/>
      </c>
      <c r="K907" s="20" t="str">
        <f aca="false">IF(N907="","",IF(SUM(Q907:AA907)&gt;0,1,""))</f>
        <v/>
      </c>
      <c r="L907" s="20" t="str">
        <f aca="false">IF(N907="","",IF(_xlfn.IFNA(VLOOKUP(CONCATENATE(N907," ",1),Lotti!AS$7:AT$601,2,0),1)=1,"",1))</f>
        <v/>
      </c>
      <c r="N907" s="36" t="str">
        <f aca="false">TRIM(B907)</f>
        <v/>
      </c>
      <c r="O907" s="36"/>
      <c r="P907" s="36" t="str">
        <f aca="false">IF(K907="","",1)</f>
        <v/>
      </c>
      <c r="Q907" s="36" t="str">
        <f aca="false">IF(N907="","",_xlfn.IFNA(VLOOKUP(N907,Lotti!C$7:D$1000,2,0),1))</f>
        <v/>
      </c>
      <c r="S907" s="36" t="str">
        <f aca="false">IF(N907="","",IF(OR(AND(E907="",LEN(TRIM(D907))&lt;&gt;11,LEN(TRIM(D907))&lt;&gt;16),AND(D907="",E907=""),AND(D907&lt;&gt;"",E907&lt;&gt;"")),1,""))</f>
        <v/>
      </c>
      <c r="U907" s="36" t="str">
        <f aca="false">IF(N907="","",IF(C907="",1,""))</f>
        <v/>
      </c>
      <c r="V907" s="36" t="str">
        <f aca="false">IF(N907="","",_xlfn.IFNA(VLOOKUP(F907,TabelleFisse!$B$33:$C$34,2,0),1))</f>
        <v/>
      </c>
      <c r="W907" s="36" t="str">
        <f aca="false">IF(N907="","",_xlfn.IFNA(IF(VLOOKUP(CONCATENATE(N907," SI"),AC$10:AC$1203,1,0)=CONCATENATE(N907," SI"),"",1),1))</f>
        <v/>
      </c>
      <c r="Y907" s="36" t="str">
        <f aca="false">IF(OR(N907="",G907=""),"",_xlfn.IFNA(VLOOKUP(H907,TabelleFisse!$B$25:$C$29,2,0),1))</f>
        <v/>
      </c>
      <c r="Z907" s="36" t="str">
        <f aca="false">IF(AND(G907="",H907&lt;&gt;""),1,"")</f>
        <v/>
      </c>
      <c r="AA907" s="36" t="str">
        <f aca="false">IF(N907="","",IF(COUNTIF(AD$10:AD$1203,AD907)=1,1,""))</f>
        <v/>
      </c>
      <c r="AC907" s="37" t="str">
        <f aca="false">IF(N907="","",CONCATENATE(N907," ",F907))</f>
        <v/>
      </c>
      <c r="AD907" s="37" t="str">
        <f aca="false">IF(OR(N907="",CONCATENATE(G907,H907)=""),"",CONCATENATE(N907," ",G907))</f>
        <v/>
      </c>
      <c r="AE907" s="37" t="str">
        <f aca="false">IF(K907=1,CONCATENATE(N907," ",1),"")</f>
        <v/>
      </c>
    </row>
    <row r="908" customFormat="false" ht="32.25" hidden="false" customHeight="true" outlineLevel="0" collapsed="false">
      <c r="A908" s="21" t="str">
        <f aca="false">IF(J908="","",J908)</f>
        <v/>
      </c>
      <c r="B908" s="69"/>
      <c r="C908" s="44"/>
      <c r="D908" s="42"/>
      <c r="E908" s="42"/>
      <c r="F908" s="68"/>
      <c r="G908" s="42"/>
      <c r="H908" s="42"/>
      <c r="J908" s="20" t="str">
        <f aca="false">IF(AND(K908="",L908="",N908=""),"",IF(OR(K908=1,L908=1),"ERRORI / ANOMALIE","OK"))</f>
        <v/>
      </c>
      <c r="K908" s="20" t="str">
        <f aca="false">IF(N908="","",IF(SUM(Q908:AA908)&gt;0,1,""))</f>
        <v/>
      </c>
      <c r="L908" s="20" t="str">
        <f aca="false">IF(N908="","",IF(_xlfn.IFNA(VLOOKUP(CONCATENATE(N908," ",1),Lotti!AS$7:AT$601,2,0),1)=1,"",1))</f>
        <v/>
      </c>
      <c r="N908" s="36" t="str">
        <f aca="false">TRIM(B908)</f>
        <v/>
      </c>
      <c r="O908" s="36"/>
      <c r="P908" s="36" t="str">
        <f aca="false">IF(K908="","",1)</f>
        <v/>
      </c>
      <c r="Q908" s="36" t="str">
        <f aca="false">IF(N908="","",_xlfn.IFNA(VLOOKUP(N908,Lotti!C$7:D$1000,2,0),1))</f>
        <v/>
      </c>
      <c r="S908" s="36" t="str">
        <f aca="false">IF(N908="","",IF(OR(AND(E908="",LEN(TRIM(D908))&lt;&gt;11,LEN(TRIM(D908))&lt;&gt;16),AND(D908="",E908=""),AND(D908&lt;&gt;"",E908&lt;&gt;"")),1,""))</f>
        <v/>
      </c>
      <c r="U908" s="36" t="str">
        <f aca="false">IF(N908="","",IF(C908="",1,""))</f>
        <v/>
      </c>
      <c r="V908" s="36" t="str">
        <f aca="false">IF(N908="","",_xlfn.IFNA(VLOOKUP(F908,TabelleFisse!$B$33:$C$34,2,0),1))</f>
        <v/>
      </c>
      <c r="W908" s="36" t="str">
        <f aca="false">IF(N908="","",_xlfn.IFNA(IF(VLOOKUP(CONCATENATE(N908," SI"),AC$10:AC$1203,1,0)=CONCATENATE(N908," SI"),"",1),1))</f>
        <v/>
      </c>
      <c r="Y908" s="36" t="str">
        <f aca="false">IF(OR(N908="",G908=""),"",_xlfn.IFNA(VLOOKUP(H908,TabelleFisse!$B$25:$C$29,2,0),1))</f>
        <v/>
      </c>
      <c r="Z908" s="36" t="str">
        <f aca="false">IF(AND(G908="",H908&lt;&gt;""),1,"")</f>
        <v/>
      </c>
      <c r="AA908" s="36" t="str">
        <f aca="false">IF(N908="","",IF(COUNTIF(AD$10:AD$1203,AD908)=1,1,""))</f>
        <v/>
      </c>
      <c r="AC908" s="37" t="str">
        <f aca="false">IF(N908="","",CONCATENATE(N908," ",F908))</f>
        <v/>
      </c>
      <c r="AD908" s="37" t="str">
        <f aca="false">IF(OR(N908="",CONCATENATE(G908,H908)=""),"",CONCATENATE(N908," ",G908))</f>
        <v/>
      </c>
      <c r="AE908" s="37" t="str">
        <f aca="false">IF(K908=1,CONCATENATE(N908," ",1),"")</f>
        <v/>
      </c>
    </row>
    <row r="909" customFormat="false" ht="32.25" hidden="false" customHeight="true" outlineLevel="0" collapsed="false">
      <c r="A909" s="21" t="str">
        <f aca="false">IF(J909="","",J909)</f>
        <v/>
      </c>
      <c r="B909" s="69"/>
      <c r="C909" s="44"/>
      <c r="D909" s="42"/>
      <c r="E909" s="42"/>
      <c r="F909" s="68"/>
      <c r="G909" s="42"/>
      <c r="H909" s="42"/>
      <c r="J909" s="20" t="str">
        <f aca="false">IF(AND(K909="",L909="",N909=""),"",IF(OR(K909=1,L909=1),"ERRORI / ANOMALIE","OK"))</f>
        <v/>
      </c>
      <c r="K909" s="20" t="str">
        <f aca="false">IF(N909="","",IF(SUM(Q909:AA909)&gt;0,1,""))</f>
        <v/>
      </c>
      <c r="L909" s="20" t="str">
        <f aca="false">IF(N909="","",IF(_xlfn.IFNA(VLOOKUP(CONCATENATE(N909," ",1),Lotti!AS$7:AT$601,2,0),1)=1,"",1))</f>
        <v/>
      </c>
      <c r="N909" s="36" t="str">
        <f aca="false">TRIM(B909)</f>
        <v/>
      </c>
      <c r="O909" s="36"/>
      <c r="P909" s="36" t="str">
        <f aca="false">IF(K909="","",1)</f>
        <v/>
      </c>
      <c r="Q909" s="36" t="str">
        <f aca="false">IF(N909="","",_xlfn.IFNA(VLOOKUP(N909,Lotti!C$7:D$1000,2,0),1))</f>
        <v/>
      </c>
      <c r="S909" s="36" t="str">
        <f aca="false">IF(N909="","",IF(OR(AND(E909="",LEN(TRIM(D909))&lt;&gt;11,LEN(TRIM(D909))&lt;&gt;16),AND(D909="",E909=""),AND(D909&lt;&gt;"",E909&lt;&gt;"")),1,""))</f>
        <v/>
      </c>
      <c r="U909" s="36" t="str">
        <f aca="false">IF(N909="","",IF(C909="",1,""))</f>
        <v/>
      </c>
      <c r="V909" s="36" t="str">
        <f aca="false">IF(N909="","",_xlfn.IFNA(VLOOKUP(F909,TabelleFisse!$B$33:$C$34,2,0),1))</f>
        <v/>
      </c>
      <c r="W909" s="36" t="str">
        <f aca="false">IF(N909="","",_xlfn.IFNA(IF(VLOOKUP(CONCATENATE(N909," SI"),AC$10:AC$1203,1,0)=CONCATENATE(N909," SI"),"",1),1))</f>
        <v/>
      </c>
      <c r="Y909" s="36" t="str">
        <f aca="false">IF(OR(N909="",G909=""),"",_xlfn.IFNA(VLOOKUP(H909,TabelleFisse!$B$25:$C$29,2,0),1))</f>
        <v/>
      </c>
      <c r="Z909" s="36" t="str">
        <f aca="false">IF(AND(G909="",H909&lt;&gt;""),1,"")</f>
        <v/>
      </c>
      <c r="AA909" s="36" t="str">
        <f aca="false">IF(N909="","",IF(COUNTIF(AD$10:AD$1203,AD909)=1,1,""))</f>
        <v/>
      </c>
      <c r="AC909" s="37" t="str">
        <f aca="false">IF(N909="","",CONCATENATE(N909," ",F909))</f>
        <v/>
      </c>
      <c r="AD909" s="37" t="str">
        <f aca="false">IF(OR(N909="",CONCATENATE(G909,H909)=""),"",CONCATENATE(N909," ",G909))</f>
        <v/>
      </c>
      <c r="AE909" s="37" t="str">
        <f aca="false">IF(K909=1,CONCATENATE(N909," ",1),"")</f>
        <v/>
      </c>
    </row>
    <row r="910" customFormat="false" ht="32.25" hidden="false" customHeight="true" outlineLevel="0" collapsed="false">
      <c r="A910" s="21" t="str">
        <f aca="false">IF(J910="","",J910)</f>
        <v/>
      </c>
      <c r="B910" s="69"/>
      <c r="C910" s="44"/>
      <c r="D910" s="42"/>
      <c r="E910" s="42"/>
      <c r="F910" s="68"/>
      <c r="G910" s="42"/>
      <c r="H910" s="42"/>
      <c r="J910" s="20" t="str">
        <f aca="false">IF(AND(K910="",L910="",N910=""),"",IF(OR(K910=1,L910=1),"ERRORI / ANOMALIE","OK"))</f>
        <v/>
      </c>
      <c r="K910" s="20" t="str">
        <f aca="false">IF(N910="","",IF(SUM(Q910:AA910)&gt;0,1,""))</f>
        <v/>
      </c>
      <c r="L910" s="20" t="str">
        <f aca="false">IF(N910="","",IF(_xlfn.IFNA(VLOOKUP(CONCATENATE(N910," ",1),Lotti!AS$7:AT$601,2,0),1)=1,"",1))</f>
        <v/>
      </c>
      <c r="N910" s="36" t="str">
        <f aca="false">TRIM(B910)</f>
        <v/>
      </c>
      <c r="O910" s="36"/>
      <c r="P910" s="36" t="str">
        <f aca="false">IF(K910="","",1)</f>
        <v/>
      </c>
      <c r="Q910" s="36" t="str">
        <f aca="false">IF(N910="","",_xlfn.IFNA(VLOOKUP(N910,Lotti!C$7:D$1000,2,0),1))</f>
        <v/>
      </c>
      <c r="S910" s="36" t="str">
        <f aca="false">IF(N910="","",IF(OR(AND(E910="",LEN(TRIM(D910))&lt;&gt;11,LEN(TRIM(D910))&lt;&gt;16),AND(D910="",E910=""),AND(D910&lt;&gt;"",E910&lt;&gt;"")),1,""))</f>
        <v/>
      </c>
      <c r="U910" s="36" t="str">
        <f aca="false">IF(N910="","",IF(C910="",1,""))</f>
        <v/>
      </c>
      <c r="V910" s="36" t="str">
        <f aca="false">IF(N910="","",_xlfn.IFNA(VLOOKUP(F910,TabelleFisse!$B$33:$C$34,2,0),1))</f>
        <v/>
      </c>
      <c r="W910" s="36" t="str">
        <f aca="false">IF(N910="","",_xlfn.IFNA(IF(VLOOKUP(CONCATENATE(N910," SI"),AC$10:AC$1203,1,0)=CONCATENATE(N910," SI"),"",1),1))</f>
        <v/>
      </c>
      <c r="Y910" s="36" t="str">
        <f aca="false">IF(OR(N910="",G910=""),"",_xlfn.IFNA(VLOOKUP(H910,TabelleFisse!$B$25:$C$29,2,0),1))</f>
        <v/>
      </c>
      <c r="Z910" s="36" t="str">
        <f aca="false">IF(AND(G910="",H910&lt;&gt;""),1,"")</f>
        <v/>
      </c>
      <c r="AA910" s="36" t="str">
        <f aca="false">IF(N910="","",IF(COUNTIF(AD$10:AD$1203,AD910)=1,1,""))</f>
        <v/>
      </c>
      <c r="AC910" s="37" t="str">
        <f aca="false">IF(N910="","",CONCATENATE(N910," ",F910))</f>
        <v/>
      </c>
      <c r="AD910" s="37" t="str">
        <f aca="false">IF(OR(N910="",CONCATENATE(G910,H910)=""),"",CONCATENATE(N910," ",G910))</f>
        <v/>
      </c>
      <c r="AE910" s="37" t="str">
        <f aca="false">IF(K910=1,CONCATENATE(N910," ",1),"")</f>
        <v/>
      </c>
    </row>
    <row r="911" customFormat="false" ht="32.25" hidden="false" customHeight="true" outlineLevel="0" collapsed="false">
      <c r="A911" s="21" t="str">
        <f aca="false">IF(J911="","",J911)</f>
        <v/>
      </c>
      <c r="B911" s="69"/>
      <c r="C911" s="44"/>
      <c r="D911" s="42"/>
      <c r="E911" s="42"/>
      <c r="F911" s="68"/>
      <c r="G911" s="42"/>
      <c r="H911" s="42"/>
      <c r="J911" s="20" t="str">
        <f aca="false">IF(AND(K911="",L911="",N911=""),"",IF(OR(K911=1,L911=1),"ERRORI / ANOMALIE","OK"))</f>
        <v/>
      </c>
      <c r="K911" s="20" t="str">
        <f aca="false">IF(N911="","",IF(SUM(Q911:AA911)&gt;0,1,""))</f>
        <v/>
      </c>
      <c r="L911" s="20" t="str">
        <f aca="false">IF(N911="","",IF(_xlfn.IFNA(VLOOKUP(CONCATENATE(N911," ",1),Lotti!AS$7:AT$601,2,0),1)=1,"",1))</f>
        <v/>
      </c>
      <c r="N911" s="36" t="str">
        <f aca="false">TRIM(B911)</f>
        <v/>
      </c>
      <c r="O911" s="36"/>
      <c r="P911" s="36" t="str">
        <f aca="false">IF(K911="","",1)</f>
        <v/>
      </c>
      <c r="Q911" s="36" t="str">
        <f aca="false">IF(N911="","",_xlfn.IFNA(VLOOKUP(N911,Lotti!C$7:D$1000,2,0),1))</f>
        <v/>
      </c>
      <c r="S911" s="36" t="str">
        <f aca="false">IF(N911="","",IF(OR(AND(E911="",LEN(TRIM(D911))&lt;&gt;11,LEN(TRIM(D911))&lt;&gt;16),AND(D911="",E911=""),AND(D911&lt;&gt;"",E911&lt;&gt;"")),1,""))</f>
        <v/>
      </c>
      <c r="U911" s="36" t="str">
        <f aca="false">IF(N911="","",IF(C911="",1,""))</f>
        <v/>
      </c>
      <c r="V911" s="36" t="str">
        <f aca="false">IF(N911="","",_xlfn.IFNA(VLOOKUP(F911,TabelleFisse!$B$33:$C$34,2,0),1))</f>
        <v/>
      </c>
      <c r="W911" s="36" t="str">
        <f aca="false">IF(N911="","",_xlfn.IFNA(IF(VLOOKUP(CONCATENATE(N911," SI"),AC$10:AC$1203,1,0)=CONCATENATE(N911," SI"),"",1),1))</f>
        <v/>
      </c>
      <c r="Y911" s="36" t="str">
        <f aca="false">IF(OR(N911="",G911=""),"",_xlfn.IFNA(VLOOKUP(H911,TabelleFisse!$B$25:$C$29,2,0),1))</f>
        <v/>
      </c>
      <c r="Z911" s="36" t="str">
        <f aca="false">IF(AND(G911="",H911&lt;&gt;""),1,"")</f>
        <v/>
      </c>
      <c r="AA911" s="36" t="str">
        <f aca="false">IF(N911="","",IF(COUNTIF(AD$10:AD$1203,AD911)=1,1,""))</f>
        <v/>
      </c>
      <c r="AC911" s="37" t="str">
        <f aca="false">IF(N911="","",CONCATENATE(N911," ",F911))</f>
        <v/>
      </c>
      <c r="AD911" s="37" t="str">
        <f aca="false">IF(OR(N911="",CONCATENATE(G911,H911)=""),"",CONCATENATE(N911," ",G911))</f>
        <v/>
      </c>
      <c r="AE911" s="37" t="str">
        <f aca="false">IF(K911=1,CONCATENATE(N911," ",1),"")</f>
        <v/>
      </c>
    </row>
    <row r="912" customFormat="false" ht="32.25" hidden="false" customHeight="true" outlineLevel="0" collapsed="false">
      <c r="A912" s="21" t="str">
        <f aca="false">IF(J912="","",J912)</f>
        <v/>
      </c>
      <c r="B912" s="69"/>
      <c r="C912" s="44"/>
      <c r="D912" s="42"/>
      <c r="E912" s="42"/>
      <c r="F912" s="68"/>
      <c r="G912" s="42"/>
      <c r="H912" s="42"/>
      <c r="J912" s="20" t="str">
        <f aca="false">IF(AND(K912="",L912="",N912=""),"",IF(OR(K912=1,L912=1),"ERRORI / ANOMALIE","OK"))</f>
        <v/>
      </c>
      <c r="K912" s="20" t="str">
        <f aca="false">IF(N912="","",IF(SUM(Q912:AA912)&gt;0,1,""))</f>
        <v/>
      </c>
      <c r="L912" s="20" t="str">
        <f aca="false">IF(N912="","",IF(_xlfn.IFNA(VLOOKUP(CONCATENATE(N912," ",1),Lotti!AS$7:AT$601,2,0),1)=1,"",1))</f>
        <v/>
      </c>
      <c r="N912" s="36" t="str">
        <f aca="false">TRIM(B912)</f>
        <v/>
      </c>
      <c r="O912" s="36"/>
      <c r="P912" s="36" t="str">
        <f aca="false">IF(K912="","",1)</f>
        <v/>
      </c>
      <c r="Q912" s="36" t="str">
        <f aca="false">IF(N912="","",_xlfn.IFNA(VLOOKUP(N912,Lotti!C$7:D$1000,2,0),1))</f>
        <v/>
      </c>
      <c r="S912" s="36" t="str">
        <f aca="false">IF(N912="","",IF(OR(AND(E912="",LEN(TRIM(D912))&lt;&gt;11,LEN(TRIM(D912))&lt;&gt;16),AND(D912="",E912=""),AND(D912&lt;&gt;"",E912&lt;&gt;"")),1,""))</f>
        <v/>
      </c>
      <c r="U912" s="36" t="str">
        <f aca="false">IF(N912="","",IF(C912="",1,""))</f>
        <v/>
      </c>
      <c r="V912" s="36" t="str">
        <f aca="false">IF(N912="","",_xlfn.IFNA(VLOOKUP(F912,TabelleFisse!$B$33:$C$34,2,0),1))</f>
        <v/>
      </c>
      <c r="W912" s="36" t="str">
        <f aca="false">IF(N912="","",_xlfn.IFNA(IF(VLOOKUP(CONCATENATE(N912," SI"),AC$10:AC$1203,1,0)=CONCATENATE(N912," SI"),"",1),1))</f>
        <v/>
      </c>
      <c r="Y912" s="36" t="str">
        <f aca="false">IF(OR(N912="",G912=""),"",_xlfn.IFNA(VLOOKUP(H912,TabelleFisse!$B$25:$C$29,2,0),1))</f>
        <v/>
      </c>
      <c r="Z912" s="36" t="str">
        <f aca="false">IF(AND(G912="",H912&lt;&gt;""),1,"")</f>
        <v/>
      </c>
      <c r="AA912" s="36" t="str">
        <f aca="false">IF(N912="","",IF(COUNTIF(AD$10:AD$1203,AD912)=1,1,""))</f>
        <v/>
      </c>
      <c r="AC912" s="37" t="str">
        <f aca="false">IF(N912="","",CONCATENATE(N912," ",F912))</f>
        <v/>
      </c>
      <c r="AD912" s="37" t="str">
        <f aca="false">IF(OR(N912="",CONCATENATE(G912,H912)=""),"",CONCATENATE(N912," ",G912))</f>
        <v/>
      </c>
      <c r="AE912" s="37" t="str">
        <f aca="false">IF(K912=1,CONCATENATE(N912," ",1),"")</f>
        <v/>
      </c>
    </row>
    <row r="913" customFormat="false" ht="32.25" hidden="false" customHeight="true" outlineLevel="0" collapsed="false">
      <c r="A913" s="21" t="str">
        <f aca="false">IF(J913="","",J913)</f>
        <v/>
      </c>
      <c r="B913" s="69"/>
      <c r="C913" s="44"/>
      <c r="D913" s="42"/>
      <c r="E913" s="42"/>
      <c r="F913" s="68"/>
      <c r="G913" s="42"/>
      <c r="H913" s="42"/>
      <c r="J913" s="20" t="str">
        <f aca="false">IF(AND(K913="",L913="",N913=""),"",IF(OR(K913=1,L913=1),"ERRORI / ANOMALIE","OK"))</f>
        <v/>
      </c>
      <c r="K913" s="20" t="str">
        <f aca="false">IF(N913="","",IF(SUM(Q913:AA913)&gt;0,1,""))</f>
        <v/>
      </c>
      <c r="L913" s="20" t="str">
        <f aca="false">IF(N913="","",IF(_xlfn.IFNA(VLOOKUP(CONCATENATE(N913," ",1),Lotti!AS$7:AT$601,2,0),1)=1,"",1))</f>
        <v/>
      </c>
      <c r="N913" s="36" t="str">
        <f aca="false">TRIM(B913)</f>
        <v/>
      </c>
      <c r="O913" s="36"/>
      <c r="P913" s="36" t="str">
        <f aca="false">IF(K913="","",1)</f>
        <v/>
      </c>
      <c r="Q913" s="36" t="str">
        <f aca="false">IF(N913="","",_xlfn.IFNA(VLOOKUP(N913,Lotti!C$7:D$1000,2,0),1))</f>
        <v/>
      </c>
      <c r="S913" s="36" t="str">
        <f aca="false">IF(N913="","",IF(OR(AND(E913="",LEN(TRIM(D913))&lt;&gt;11,LEN(TRIM(D913))&lt;&gt;16),AND(D913="",E913=""),AND(D913&lt;&gt;"",E913&lt;&gt;"")),1,""))</f>
        <v/>
      </c>
      <c r="U913" s="36" t="str">
        <f aca="false">IF(N913="","",IF(C913="",1,""))</f>
        <v/>
      </c>
      <c r="V913" s="36" t="str">
        <f aca="false">IF(N913="","",_xlfn.IFNA(VLOOKUP(F913,TabelleFisse!$B$33:$C$34,2,0),1))</f>
        <v/>
      </c>
      <c r="W913" s="36" t="str">
        <f aca="false">IF(N913="","",_xlfn.IFNA(IF(VLOOKUP(CONCATENATE(N913," SI"),AC$10:AC$1203,1,0)=CONCATENATE(N913," SI"),"",1),1))</f>
        <v/>
      </c>
      <c r="Y913" s="36" t="str">
        <f aca="false">IF(OR(N913="",G913=""),"",_xlfn.IFNA(VLOOKUP(H913,TabelleFisse!$B$25:$C$29,2,0),1))</f>
        <v/>
      </c>
      <c r="Z913" s="36" t="str">
        <f aca="false">IF(AND(G913="",H913&lt;&gt;""),1,"")</f>
        <v/>
      </c>
      <c r="AA913" s="36" t="str">
        <f aca="false">IF(N913="","",IF(COUNTIF(AD$10:AD$1203,AD913)=1,1,""))</f>
        <v/>
      </c>
      <c r="AC913" s="37" t="str">
        <f aca="false">IF(N913="","",CONCATENATE(N913," ",F913))</f>
        <v/>
      </c>
      <c r="AD913" s="37" t="str">
        <f aca="false">IF(OR(N913="",CONCATENATE(G913,H913)=""),"",CONCATENATE(N913," ",G913))</f>
        <v/>
      </c>
      <c r="AE913" s="37" t="str">
        <f aca="false">IF(K913=1,CONCATENATE(N913," ",1),"")</f>
        <v/>
      </c>
    </row>
    <row r="914" customFormat="false" ht="32.25" hidden="false" customHeight="true" outlineLevel="0" collapsed="false">
      <c r="A914" s="21" t="str">
        <f aca="false">IF(J914="","",J914)</f>
        <v/>
      </c>
      <c r="B914" s="69"/>
      <c r="C914" s="44"/>
      <c r="D914" s="42"/>
      <c r="E914" s="42"/>
      <c r="F914" s="68"/>
      <c r="G914" s="42"/>
      <c r="H914" s="42"/>
      <c r="J914" s="20" t="str">
        <f aca="false">IF(AND(K914="",L914="",N914=""),"",IF(OR(K914=1,L914=1),"ERRORI / ANOMALIE","OK"))</f>
        <v/>
      </c>
      <c r="K914" s="20" t="str">
        <f aca="false">IF(N914="","",IF(SUM(Q914:AA914)&gt;0,1,""))</f>
        <v/>
      </c>
      <c r="L914" s="20" t="str">
        <f aca="false">IF(N914="","",IF(_xlfn.IFNA(VLOOKUP(CONCATENATE(N914," ",1),Lotti!AS$7:AT$601,2,0),1)=1,"",1))</f>
        <v/>
      </c>
      <c r="N914" s="36" t="str">
        <f aca="false">TRIM(B914)</f>
        <v/>
      </c>
      <c r="O914" s="36"/>
      <c r="P914" s="36" t="str">
        <f aca="false">IF(K914="","",1)</f>
        <v/>
      </c>
      <c r="Q914" s="36" t="str">
        <f aca="false">IF(N914="","",_xlfn.IFNA(VLOOKUP(N914,Lotti!C$7:D$1000,2,0),1))</f>
        <v/>
      </c>
      <c r="S914" s="36" t="str">
        <f aca="false">IF(N914="","",IF(OR(AND(E914="",LEN(TRIM(D914))&lt;&gt;11,LEN(TRIM(D914))&lt;&gt;16),AND(D914="",E914=""),AND(D914&lt;&gt;"",E914&lt;&gt;"")),1,""))</f>
        <v/>
      </c>
      <c r="U914" s="36" t="str">
        <f aca="false">IF(N914="","",IF(C914="",1,""))</f>
        <v/>
      </c>
      <c r="V914" s="36" t="str">
        <f aca="false">IF(N914="","",_xlfn.IFNA(VLOOKUP(F914,TabelleFisse!$B$33:$C$34,2,0),1))</f>
        <v/>
      </c>
      <c r="W914" s="36" t="str">
        <f aca="false">IF(N914="","",_xlfn.IFNA(IF(VLOOKUP(CONCATENATE(N914," SI"),AC$10:AC$1203,1,0)=CONCATENATE(N914," SI"),"",1),1))</f>
        <v/>
      </c>
      <c r="Y914" s="36" t="str">
        <f aca="false">IF(OR(N914="",G914=""),"",_xlfn.IFNA(VLOOKUP(H914,TabelleFisse!$B$25:$C$29,2,0),1))</f>
        <v/>
      </c>
      <c r="Z914" s="36" t="str">
        <f aca="false">IF(AND(G914="",H914&lt;&gt;""),1,"")</f>
        <v/>
      </c>
      <c r="AA914" s="36" t="str">
        <f aca="false">IF(N914="","",IF(COUNTIF(AD$10:AD$1203,AD914)=1,1,""))</f>
        <v/>
      </c>
      <c r="AC914" s="37" t="str">
        <f aca="false">IF(N914="","",CONCATENATE(N914," ",F914))</f>
        <v/>
      </c>
      <c r="AD914" s="37" t="str">
        <f aca="false">IF(OR(N914="",CONCATENATE(G914,H914)=""),"",CONCATENATE(N914," ",G914))</f>
        <v/>
      </c>
      <c r="AE914" s="37" t="str">
        <f aca="false">IF(K914=1,CONCATENATE(N914," ",1),"")</f>
        <v/>
      </c>
    </row>
    <row r="915" customFormat="false" ht="32.25" hidden="false" customHeight="true" outlineLevel="0" collapsed="false">
      <c r="A915" s="21" t="str">
        <f aca="false">IF(J915="","",J915)</f>
        <v/>
      </c>
      <c r="B915" s="69"/>
      <c r="C915" s="44"/>
      <c r="D915" s="42"/>
      <c r="E915" s="42"/>
      <c r="F915" s="68"/>
      <c r="G915" s="42"/>
      <c r="H915" s="42"/>
      <c r="J915" s="20" t="str">
        <f aca="false">IF(AND(K915="",L915="",N915=""),"",IF(OR(K915=1,L915=1),"ERRORI / ANOMALIE","OK"))</f>
        <v/>
      </c>
      <c r="K915" s="20" t="str">
        <f aca="false">IF(N915="","",IF(SUM(Q915:AA915)&gt;0,1,""))</f>
        <v/>
      </c>
      <c r="L915" s="20" t="str">
        <f aca="false">IF(N915="","",IF(_xlfn.IFNA(VLOOKUP(CONCATENATE(N915," ",1),Lotti!AS$7:AT$601,2,0),1)=1,"",1))</f>
        <v/>
      </c>
      <c r="N915" s="36" t="str">
        <f aca="false">TRIM(B915)</f>
        <v/>
      </c>
      <c r="O915" s="36"/>
      <c r="P915" s="36" t="str">
        <f aca="false">IF(K915="","",1)</f>
        <v/>
      </c>
      <c r="Q915" s="36" t="str">
        <f aca="false">IF(N915="","",_xlfn.IFNA(VLOOKUP(N915,Lotti!C$7:D$1000,2,0),1))</f>
        <v/>
      </c>
      <c r="S915" s="36" t="str">
        <f aca="false">IF(N915="","",IF(OR(AND(E915="",LEN(TRIM(D915))&lt;&gt;11,LEN(TRIM(D915))&lt;&gt;16),AND(D915="",E915=""),AND(D915&lt;&gt;"",E915&lt;&gt;"")),1,""))</f>
        <v/>
      </c>
      <c r="U915" s="36" t="str">
        <f aca="false">IF(N915="","",IF(C915="",1,""))</f>
        <v/>
      </c>
      <c r="V915" s="36" t="str">
        <f aca="false">IF(N915="","",_xlfn.IFNA(VLOOKUP(F915,TabelleFisse!$B$33:$C$34,2,0),1))</f>
        <v/>
      </c>
      <c r="W915" s="36" t="str">
        <f aca="false">IF(N915="","",_xlfn.IFNA(IF(VLOOKUP(CONCATENATE(N915," SI"),AC$10:AC$1203,1,0)=CONCATENATE(N915," SI"),"",1),1))</f>
        <v/>
      </c>
      <c r="Y915" s="36" t="str">
        <f aca="false">IF(OR(N915="",G915=""),"",_xlfn.IFNA(VLOOKUP(H915,TabelleFisse!$B$25:$C$29,2,0),1))</f>
        <v/>
      </c>
      <c r="Z915" s="36" t="str">
        <f aca="false">IF(AND(G915="",H915&lt;&gt;""),1,"")</f>
        <v/>
      </c>
      <c r="AA915" s="36" t="str">
        <f aca="false">IF(N915="","",IF(COUNTIF(AD$10:AD$1203,AD915)=1,1,""))</f>
        <v/>
      </c>
      <c r="AC915" s="37" t="str">
        <f aca="false">IF(N915="","",CONCATENATE(N915," ",F915))</f>
        <v/>
      </c>
      <c r="AD915" s="37" t="str">
        <f aca="false">IF(OR(N915="",CONCATENATE(G915,H915)=""),"",CONCATENATE(N915," ",G915))</f>
        <v/>
      </c>
      <c r="AE915" s="37" t="str">
        <f aca="false">IF(K915=1,CONCATENATE(N915," ",1),"")</f>
        <v/>
      </c>
    </row>
    <row r="916" customFormat="false" ht="32.25" hidden="false" customHeight="true" outlineLevel="0" collapsed="false">
      <c r="A916" s="21" t="str">
        <f aca="false">IF(J916="","",J916)</f>
        <v/>
      </c>
      <c r="B916" s="69"/>
      <c r="C916" s="44"/>
      <c r="D916" s="42"/>
      <c r="E916" s="42"/>
      <c r="F916" s="68"/>
      <c r="G916" s="42"/>
      <c r="H916" s="42"/>
      <c r="J916" s="20" t="str">
        <f aca="false">IF(AND(K916="",L916="",N916=""),"",IF(OR(K916=1,L916=1),"ERRORI / ANOMALIE","OK"))</f>
        <v/>
      </c>
      <c r="K916" s="20" t="str">
        <f aca="false">IF(N916="","",IF(SUM(Q916:AA916)&gt;0,1,""))</f>
        <v/>
      </c>
      <c r="L916" s="20" t="str">
        <f aca="false">IF(N916="","",IF(_xlfn.IFNA(VLOOKUP(CONCATENATE(N916," ",1),Lotti!AS$7:AT$601,2,0),1)=1,"",1))</f>
        <v/>
      </c>
      <c r="N916" s="36" t="str">
        <f aca="false">TRIM(B916)</f>
        <v/>
      </c>
      <c r="O916" s="36"/>
      <c r="P916" s="36" t="str">
        <f aca="false">IF(K916="","",1)</f>
        <v/>
      </c>
      <c r="Q916" s="36" t="str">
        <f aca="false">IF(N916="","",_xlfn.IFNA(VLOOKUP(N916,Lotti!C$7:D$1000,2,0),1))</f>
        <v/>
      </c>
      <c r="S916" s="36" t="str">
        <f aca="false">IF(N916="","",IF(OR(AND(E916="",LEN(TRIM(D916))&lt;&gt;11,LEN(TRIM(D916))&lt;&gt;16),AND(D916="",E916=""),AND(D916&lt;&gt;"",E916&lt;&gt;"")),1,""))</f>
        <v/>
      </c>
      <c r="U916" s="36" t="str">
        <f aca="false">IF(N916="","",IF(C916="",1,""))</f>
        <v/>
      </c>
      <c r="V916" s="36" t="str">
        <f aca="false">IF(N916="","",_xlfn.IFNA(VLOOKUP(F916,TabelleFisse!$B$33:$C$34,2,0),1))</f>
        <v/>
      </c>
      <c r="W916" s="36" t="str">
        <f aca="false">IF(N916="","",_xlfn.IFNA(IF(VLOOKUP(CONCATENATE(N916," SI"),AC$10:AC$1203,1,0)=CONCATENATE(N916," SI"),"",1),1))</f>
        <v/>
      </c>
      <c r="Y916" s="36" t="str">
        <f aca="false">IF(OR(N916="",G916=""),"",_xlfn.IFNA(VLOOKUP(H916,TabelleFisse!$B$25:$C$29,2,0),1))</f>
        <v/>
      </c>
      <c r="Z916" s="36" t="str">
        <f aca="false">IF(AND(G916="",H916&lt;&gt;""),1,"")</f>
        <v/>
      </c>
      <c r="AA916" s="36" t="str">
        <f aca="false">IF(N916="","",IF(COUNTIF(AD$10:AD$1203,AD916)=1,1,""))</f>
        <v/>
      </c>
      <c r="AC916" s="37" t="str">
        <f aca="false">IF(N916="","",CONCATENATE(N916," ",F916))</f>
        <v/>
      </c>
      <c r="AD916" s="37" t="str">
        <f aca="false">IF(OR(N916="",CONCATENATE(G916,H916)=""),"",CONCATENATE(N916," ",G916))</f>
        <v/>
      </c>
      <c r="AE916" s="37" t="str">
        <f aca="false">IF(K916=1,CONCATENATE(N916," ",1),"")</f>
        <v/>
      </c>
    </row>
    <row r="917" customFormat="false" ht="32.25" hidden="false" customHeight="true" outlineLevel="0" collapsed="false">
      <c r="A917" s="21" t="str">
        <f aca="false">IF(J917="","",J917)</f>
        <v/>
      </c>
      <c r="B917" s="69"/>
      <c r="C917" s="44"/>
      <c r="D917" s="42"/>
      <c r="E917" s="42"/>
      <c r="F917" s="68"/>
      <c r="G917" s="42"/>
      <c r="H917" s="42"/>
      <c r="J917" s="20" t="str">
        <f aca="false">IF(AND(K917="",L917="",N917=""),"",IF(OR(K917=1,L917=1),"ERRORI / ANOMALIE","OK"))</f>
        <v/>
      </c>
      <c r="K917" s="20" t="str">
        <f aca="false">IF(N917="","",IF(SUM(Q917:AA917)&gt;0,1,""))</f>
        <v/>
      </c>
      <c r="L917" s="20" t="str">
        <f aca="false">IF(N917="","",IF(_xlfn.IFNA(VLOOKUP(CONCATENATE(N917," ",1),Lotti!AS$7:AT$601,2,0),1)=1,"",1))</f>
        <v/>
      </c>
      <c r="N917" s="36" t="str">
        <f aca="false">TRIM(B917)</f>
        <v/>
      </c>
      <c r="O917" s="36"/>
      <c r="P917" s="36" t="str">
        <f aca="false">IF(K917="","",1)</f>
        <v/>
      </c>
      <c r="Q917" s="36" t="str">
        <f aca="false">IF(N917="","",_xlfn.IFNA(VLOOKUP(N917,Lotti!C$7:D$1000,2,0),1))</f>
        <v/>
      </c>
      <c r="S917" s="36" t="str">
        <f aca="false">IF(N917="","",IF(OR(AND(E917="",LEN(TRIM(D917))&lt;&gt;11,LEN(TRIM(D917))&lt;&gt;16),AND(D917="",E917=""),AND(D917&lt;&gt;"",E917&lt;&gt;"")),1,""))</f>
        <v/>
      </c>
      <c r="U917" s="36" t="str">
        <f aca="false">IF(N917="","",IF(C917="",1,""))</f>
        <v/>
      </c>
      <c r="V917" s="36" t="str">
        <f aca="false">IF(N917="","",_xlfn.IFNA(VLOOKUP(F917,TabelleFisse!$B$33:$C$34,2,0),1))</f>
        <v/>
      </c>
      <c r="W917" s="36" t="str">
        <f aca="false">IF(N917="","",_xlfn.IFNA(IF(VLOOKUP(CONCATENATE(N917," SI"),AC$10:AC$1203,1,0)=CONCATENATE(N917," SI"),"",1),1))</f>
        <v/>
      </c>
      <c r="Y917" s="36" t="str">
        <f aca="false">IF(OR(N917="",G917=""),"",_xlfn.IFNA(VLOOKUP(H917,TabelleFisse!$B$25:$C$29,2,0),1))</f>
        <v/>
      </c>
      <c r="Z917" s="36" t="str">
        <f aca="false">IF(AND(G917="",H917&lt;&gt;""),1,"")</f>
        <v/>
      </c>
      <c r="AA917" s="36" t="str">
        <f aca="false">IF(N917="","",IF(COUNTIF(AD$10:AD$1203,AD917)=1,1,""))</f>
        <v/>
      </c>
      <c r="AC917" s="37" t="str">
        <f aca="false">IF(N917="","",CONCATENATE(N917," ",F917))</f>
        <v/>
      </c>
      <c r="AD917" s="37" t="str">
        <f aca="false">IF(OR(N917="",CONCATENATE(G917,H917)=""),"",CONCATENATE(N917," ",G917))</f>
        <v/>
      </c>
      <c r="AE917" s="37" t="str">
        <f aca="false">IF(K917=1,CONCATENATE(N917," ",1),"")</f>
        <v/>
      </c>
    </row>
    <row r="918" customFormat="false" ht="32.25" hidden="false" customHeight="true" outlineLevel="0" collapsed="false">
      <c r="A918" s="21" t="str">
        <f aca="false">IF(J918="","",J918)</f>
        <v/>
      </c>
      <c r="B918" s="69"/>
      <c r="C918" s="44"/>
      <c r="D918" s="42"/>
      <c r="E918" s="42"/>
      <c r="F918" s="68"/>
      <c r="G918" s="42"/>
      <c r="H918" s="42"/>
      <c r="J918" s="20" t="str">
        <f aca="false">IF(AND(K918="",L918="",N918=""),"",IF(OR(K918=1,L918=1),"ERRORI / ANOMALIE","OK"))</f>
        <v/>
      </c>
      <c r="K918" s="20" t="str">
        <f aca="false">IF(N918="","",IF(SUM(Q918:AA918)&gt;0,1,""))</f>
        <v/>
      </c>
      <c r="L918" s="20" t="str">
        <f aca="false">IF(N918="","",IF(_xlfn.IFNA(VLOOKUP(CONCATENATE(N918," ",1),Lotti!AS$7:AT$601,2,0),1)=1,"",1))</f>
        <v/>
      </c>
      <c r="N918" s="36" t="str">
        <f aca="false">TRIM(B918)</f>
        <v/>
      </c>
      <c r="O918" s="36"/>
      <c r="P918" s="36" t="str">
        <f aca="false">IF(K918="","",1)</f>
        <v/>
      </c>
      <c r="Q918" s="36" t="str">
        <f aca="false">IF(N918="","",_xlfn.IFNA(VLOOKUP(N918,Lotti!C$7:D$1000,2,0),1))</f>
        <v/>
      </c>
      <c r="S918" s="36" t="str">
        <f aca="false">IF(N918="","",IF(OR(AND(E918="",LEN(TRIM(D918))&lt;&gt;11,LEN(TRIM(D918))&lt;&gt;16),AND(D918="",E918=""),AND(D918&lt;&gt;"",E918&lt;&gt;"")),1,""))</f>
        <v/>
      </c>
      <c r="U918" s="36" t="str">
        <f aca="false">IF(N918="","",IF(C918="",1,""))</f>
        <v/>
      </c>
      <c r="V918" s="36" t="str">
        <f aca="false">IF(N918="","",_xlfn.IFNA(VLOOKUP(F918,TabelleFisse!$B$33:$C$34,2,0),1))</f>
        <v/>
      </c>
      <c r="W918" s="36" t="str">
        <f aca="false">IF(N918="","",_xlfn.IFNA(IF(VLOOKUP(CONCATENATE(N918," SI"),AC$10:AC$1203,1,0)=CONCATENATE(N918," SI"),"",1),1))</f>
        <v/>
      </c>
      <c r="Y918" s="36" t="str">
        <f aca="false">IF(OR(N918="",G918=""),"",_xlfn.IFNA(VLOOKUP(H918,TabelleFisse!$B$25:$C$29,2,0),1))</f>
        <v/>
      </c>
      <c r="Z918" s="36" t="str">
        <f aca="false">IF(AND(G918="",H918&lt;&gt;""),1,"")</f>
        <v/>
      </c>
      <c r="AA918" s="36" t="str">
        <f aca="false">IF(N918="","",IF(COUNTIF(AD$10:AD$1203,AD918)=1,1,""))</f>
        <v/>
      </c>
      <c r="AC918" s="37" t="str">
        <f aca="false">IF(N918="","",CONCATENATE(N918," ",F918))</f>
        <v/>
      </c>
      <c r="AD918" s="37" t="str">
        <f aca="false">IF(OR(N918="",CONCATENATE(G918,H918)=""),"",CONCATENATE(N918," ",G918))</f>
        <v/>
      </c>
      <c r="AE918" s="37" t="str">
        <f aca="false">IF(K918=1,CONCATENATE(N918," ",1),"")</f>
        <v/>
      </c>
    </row>
    <row r="919" customFormat="false" ht="32.25" hidden="false" customHeight="true" outlineLevel="0" collapsed="false">
      <c r="A919" s="21" t="str">
        <f aca="false">IF(J919="","",J919)</f>
        <v/>
      </c>
      <c r="B919" s="69"/>
      <c r="C919" s="44"/>
      <c r="D919" s="42"/>
      <c r="E919" s="42"/>
      <c r="F919" s="68"/>
      <c r="G919" s="42"/>
      <c r="H919" s="42"/>
      <c r="J919" s="20" t="str">
        <f aca="false">IF(AND(K919="",L919="",N919=""),"",IF(OR(K919=1,L919=1),"ERRORI / ANOMALIE","OK"))</f>
        <v/>
      </c>
      <c r="K919" s="20" t="str">
        <f aca="false">IF(N919="","",IF(SUM(Q919:AA919)&gt;0,1,""))</f>
        <v/>
      </c>
      <c r="L919" s="20" t="str">
        <f aca="false">IF(N919="","",IF(_xlfn.IFNA(VLOOKUP(CONCATENATE(N919," ",1),Lotti!AS$7:AT$601,2,0),1)=1,"",1))</f>
        <v/>
      </c>
      <c r="N919" s="36" t="str">
        <f aca="false">TRIM(B919)</f>
        <v/>
      </c>
      <c r="O919" s="36"/>
      <c r="P919" s="36" t="str">
        <f aca="false">IF(K919="","",1)</f>
        <v/>
      </c>
      <c r="Q919" s="36" t="str">
        <f aca="false">IF(N919="","",_xlfn.IFNA(VLOOKUP(N919,Lotti!C$7:D$1000,2,0),1))</f>
        <v/>
      </c>
      <c r="S919" s="36" t="str">
        <f aca="false">IF(N919="","",IF(OR(AND(E919="",LEN(TRIM(D919))&lt;&gt;11,LEN(TRIM(D919))&lt;&gt;16),AND(D919="",E919=""),AND(D919&lt;&gt;"",E919&lt;&gt;"")),1,""))</f>
        <v/>
      </c>
      <c r="U919" s="36" t="str">
        <f aca="false">IF(N919="","",IF(C919="",1,""))</f>
        <v/>
      </c>
      <c r="V919" s="36" t="str">
        <f aca="false">IF(N919="","",_xlfn.IFNA(VLOOKUP(F919,TabelleFisse!$B$33:$C$34,2,0),1))</f>
        <v/>
      </c>
      <c r="W919" s="36" t="str">
        <f aca="false">IF(N919="","",_xlfn.IFNA(IF(VLOOKUP(CONCATENATE(N919," SI"),AC$10:AC$1203,1,0)=CONCATENATE(N919," SI"),"",1),1))</f>
        <v/>
      </c>
      <c r="Y919" s="36" t="str">
        <f aca="false">IF(OR(N919="",G919=""),"",_xlfn.IFNA(VLOOKUP(H919,TabelleFisse!$B$25:$C$29,2,0),1))</f>
        <v/>
      </c>
      <c r="Z919" s="36" t="str">
        <f aca="false">IF(AND(G919="",H919&lt;&gt;""),1,"")</f>
        <v/>
      </c>
      <c r="AA919" s="36" t="str">
        <f aca="false">IF(N919="","",IF(COUNTIF(AD$10:AD$1203,AD919)=1,1,""))</f>
        <v/>
      </c>
      <c r="AC919" s="37" t="str">
        <f aca="false">IF(N919="","",CONCATENATE(N919," ",F919))</f>
        <v/>
      </c>
      <c r="AD919" s="37" t="str">
        <f aca="false">IF(OR(N919="",CONCATENATE(G919,H919)=""),"",CONCATENATE(N919," ",G919))</f>
        <v/>
      </c>
      <c r="AE919" s="37" t="str">
        <f aca="false">IF(K919=1,CONCATENATE(N919," ",1),"")</f>
        <v/>
      </c>
    </row>
    <row r="920" customFormat="false" ht="32.25" hidden="false" customHeight="true" outlineLevel="0" collapsed="false">
      <c r="A920" s="21" t="str">
        <f aca="false">IF(J920="","",J920)</f>
        <v/>
      </c>
      <c r="B920" s="69"/>
      <c r="C920" s="44"/>
      <c r="D920" s="42"/>
      <c r="E920" s="42"/>
      <c r="F920" s="68"/>
      <c r="G920" s="42"/>
      <c r="H920" s="42"/>
      <c r="J920" s="20" t="str">
        <f aca="false">IF(AND(K920="",L920="",N920=""),"",IF(OR(K920=1,L920=1),"ERRORI / ANOMALIE","OK"))</f>
        <v/>
      </c>
      <c r="K920" s="20" t="str">
        <f aca="false">IF(N920="","",IF(SUM(Q920:AA920)&gt;0,1,""))</f>
        <v/>
      </c>
      <c r="L920" s="20" t="str">
        <f aca="false">IF(N920="","",IF(_xlfn.IFNA(VLOOKUP(CONCATENATE(N920," ",1),Lotti!AS$7:AT$601,2,0),1)=1,"",1))</f>
        <v/>
      </c>
      <c r="N920" s="36" t="str">
        <f aca="false">TRIM(B920)</f>
        <v/>
      </c>
      <c r="O920" s="36"/>
      <c r="P920" s="36" t="str">
        <f aca="false">IF(K920="","",1)</f>
        <v/>
      </c>
      <c r="Q920" s="36" t="str">
        <f aca="false">IF(N920="","",_xlfn.IFNA(VLOOKUP(N920,Lotti!C$7:D$1000,2,0),1))</f>
        <v/>
      </c>
      <c r="S920" s="36" t="str">
        <f aca="false">IF(N920="","",IF(OR(AND(E920="",LEN(TRIM(D920))&lt;&gt;11,LEN(TRIM(D920))&lt;&gt;16),AND(D920="",E920=""),AND(D920&lt;&gt;"",E920&lt;&gt;"")),1,""))</f>
        <v/>
      </c>
      <c r="U920" s="36" t="str">
        <f aca="false">IF(N920="","",IF(C920="",1,""))</f>
        <v/>
      </c>
      <c r="V920" s="36" t="str">
        <f aca="false">IF(N920="","",_xlfn.IFNA(VLOOKUP(F920,TabelleFisse!$B$33:$C$34,2,0),1))</f>
        <v/>
      </c>
      <c r="W920" s="36" t="str">
        <f aca="false">IF(N920="","",_xlfn.IFNA(IF(VLOOKUP(CONCATENATE(N920," SI"),AC$10:AC$1203,1,0)=CONCATENATE(N920," SI"),"",1),1))</f>
        <v/>
      </c>
      <c r="Y920" s="36" t="str">
        <f aca="false">IF(OR(N920="",G920=""),"",_xlfn.IFNA(VLOOKUP(H920,TabelleFisse!$B$25:$C$29,2,0),1))</f>
        <v/>
      </c>
      <c r="Z920" s="36" t="str">
        <f aca="false">IF(AND(G920="",H920&lt;&gt;""),1,"")</f>
        <v/>
      </c>
      <c r="AA920" s="36" t="str">
        <f aca="false">IF(N920="","",IF(COUNTIF(AD$10:AD$1203,AD920)=1,1,""))</f>
        <v/>
      </c>
      <c r="AC920" s="37" t="str">
        <f aca="false">IF(N920="","",CONCATENATE(N920," ",F920))</f>
        <v/>
      </c>
      <c r="AD920" s="37" t="str">
        <f aca="false">IF(OR(N920="",CONCATENATE(G920,H920)=""),"",CONCATENATE(N920," ",G920))</f>
        <v/>
      </c>
      <c r="AE920" s="37" t="str">
        <f aca="false">IF(K920=1,CONCATENATE(N920," ",1),"")</f>
        <v/>
      </c>
    </row>
    <row r="921" customFormat="false" ht="32.25" hidden="false" customHeight="true" outlineLevel="0" collapsed="false">
      <c r="A921" s="21" t="str">
        <f aca="false">IF(J921="","",J921)</f>
        <v/>
      </c>
      <c r="B921" s="69"/>
      <c r="C921" s="44"/>
      <c r="D921" s="42"/>
      <c r="E921" s="42"/>
      <c r="F921" s="68"/>
      <c r="G921" s="42"/>
      <c r="H921" s="42"/>
      <c r="J921" s="20" t="str">
        <f aca="false">IF(AND(K921="",L921="",N921=""),"",IF(OR(K921=1,L921=1),"ERRORI / ANOMALIE","OK"))</f>
        <v/>
      </c>
      <c r="K921" s="20" t="str">
        <f aca="false">IF(N921="","",IF(SUM(Q921:AA921)&gt;0,1,""))</f>
        <v/>
      </c>
      <c r="L921" s="20" t="str">
        <f aca="false">IF(N921="","",IF(_xlfn.IFNA(VLOOKUP(CONCATENATE(N921," ",1),Lotti!AS$7:AT$601,2,0),1)=1,"",1))</f>
        <v/>
      </c>
      <c r="N921" s="36" t="str">
        <f aca="false">TRIM(B921)</f>
        <v/>
      </c>
      <c r="O921" s="36"/>
      <c r="P921" s="36" t="str">
        <f aca="false">IF(K921="","",1)</f>
        <v/>
      </c>
      <c r="Q921" s="36" t="str">
        <f aca="false">IF(N921="","",_xlfn.IFNA(VLOOKUP(N921,Lotti!C$7:D$1000,2,0),1))</f>
        <v/>
      </c>
      <c r="S921" s="36" t="str">
        <f aca="false">IF(N921="","",IF(OR(AND(E921="",LEN(TRIM(D921))&lt;&gt;11,LEN(TRIM(D921))&lt;&gt;16),AND(D921="",E921=""),AND(D921&lt;&gt;"",E921&lt;&gt;"")),1,""))</f>
        <v/>
      </c>
      <c r="U921" s="36" t="str">
        <f aca="false">IF(N921="","",IF(C921="",1,""))</f>
        <v/>
      </c>
      <c r="V921" s="36" t="str">
        <f aca="false">IF(N921="","",_xlfn.IFNA(VLOOKUP(F921,TabelleFisse!$B$33:$C$34,2,0),1))</f>
        <v/>
      </c>
      <c r="W921" s="36" t="str">
        <f aca="false">IF(N921="","",_xlfn.IFNA(IF(VLOOKUP(CONCATENATE(N921," SI"),AC$10:AC$1203,1,0)=CONCATENATE(N921," SI"),"",1),1))</f>
        <v/>
      </c>
      <c r="Y921" s="36" t="str">
        <f aca="false">IF(OR(N921="",G921=""),"",_xlfn.IFNA(VLOOKUP(H921,TabelleFisse!$B$25:$C$29,2,0),1))</f>
        <v/>
      </c>
      <c r="Z921" s="36" t="str">
        <f aca="false">IF(AND(G921="",H921&lt;&gt;""),1,"")</f>
        <v/>
      </c>
      <c r="AA921" s="36" t="str">
        <f aca="false">IF(N921="","",IF(COUNTIF(AD$10:AD$1203,AD921)=1,1,""))</f>
        <v/>
      </c>
      <c r="AC921" s="37" t="str">
        <f aca="false">IF(N921="","",CONCATENATE(N921," ",F921))</f>
        <v/>
      </c>
      <c r="AD921" s="37" t="str">
        <f aca="false">IF(OR(N921="",CONCATENATE(G921,H921)=""),"",CONCATENATE(N921," ",G921))</f>
        <v/>
      </c>
      <c r="AE921" s="37" t="str">
        <f aca="false">IF(K921=1,CONCATENATE(N921," ",1),"")</f>
        <v/>
      </c>
    </row>
    <row r="922" customFormat="false" ht="32.25" hidden="false" customHeight="true" outlineLevel="0" collapsed="false">
      <c r="A922" s="21" t="str">
        <f aca="false">IF(J922="","",J922)</f>
        <v/>
      </c>
      <c r="B922" s="69"/>
      <c r="C922" s="44"/>
      <c r="D922" s="42"/>
      <c r="E922" s="42"/>
      <c r="F922" s="68"/>
      <c r="G922" s="42"/>
      <c r="H922" s="42"/>
      <c r="J922" s="20" t="str">
        <f aca="false">IF(AND(K922="",L922="",N922=""),"",IF(OR(K922=1,L922=1),"ERRORI / ANOMALIE","OK"))</f>
        <v/>
      </c>
      <c r="K922" s="20" t="str">
        <f aca="false">IF(N922="","",IF(SUM(Q922:AA922)&gt;0,1,""))</f>
        <v/>
      </c>
      <c r="L922" s="20" t="str">
        <f aca="false">IF(N922="","",IF(_xlfn.IFNA(VLOOKUP(CONCATENATE(N922," ",1),Lotti!AS$7:AT$601,2,0),1)=1,"",1))</f>
        <v/>
      </c>
      <c r="N922" s="36" t="str">
        <f aca="false">TRIM(B922)</f>
        <v/>
      </c>
      <c r="O922" s="36"/>
      <c r="P922" s="36" t="str">
        <f aca="false">IF(K922="","",1)</f>
        <v/>
      </c>
      <c r="Q922" s="36" t="str">
        <f aca="false">IF(N922="","",_xlfn.IFNA(VLOOKUP(N922,Lotti!C$7:D$1000,2,0),1))</f>
        <v/>
      </c>
      <c r="S922" s="36" t="str">
        <f aca="false">IF(N922="","",IF(OR(AND(E922="",LEN(TRIM(D922))&lt;&gt;11,LEN(TRIM(D922))&lt;&gt;16),AND(D922="",E922=""),AND(D922&lt;&gt;"",E922&lt;&gt;"")),1,""))</f>
        <v/>
      </c>
      <c r="U922" s="36" t="str">
        <f aca="false">IF(N922="","",IF(C922="",1,""))</f>
        <v/>
      </c>
      <c r="V922" s="36" t="str">
        <f aca="false">IF(N922="","",_xlfn.IFNA(VLOOKUP(F922,TabelleFisse!$B$33:$C$34,2,0),1))</f>
        <v/>
      </c>
      <c r="W922" s="36" t="str">
        <f aca="false">IF(N922="","",_xlfn.IFNA(IF(VLOOKUP(CONCATENATE(N922," SI"),AC$10:AC$1203,1,0)=CONCATENATE(N922," SI"),"",1),1))</f>
        <v/>
      </c>
      <c r="Y922" s="36" t="str">
        <f aca="false">IF(OR(N922="",G922=""),"",_xlfn.IFNA(VLOOKUP(H922,TabelleFisse!$B$25:$C$29,2,0),1))</f>
        <v/>
      </c>
      <c r="Z922" s="36" t="str">
        <f aca="false">IF(AND(G922="",H922&lt;&gt;""),1,"")</f>
        <v/>
      </c>
      <c r="AA922" s="36" t="str">
        <f aca="false">IF(N922="","",IF(COUNTIF(AD$10:AD$1203,AD922)=1,1,""))</f>
        <v/>
      </c>
      <c r="AC922" s="37" t="str">
        <f aca="false">IF(N922="","",CONCATENATE(N922," ",F922))</f>
        <v/>
      </c>
      <c r="AD922" s="37" t="str">
        <f aca="false">IF(OR(N922="",CONCATENATE(G922,H922)=""),"",CONCATENATE(N922," ",G922))</f>
        <v/>
      </c>
      <c r="AE922" s="37" t="str">
        <f aca="false">IF(K922=1,CONCATENATE(N922," ",1),"")</f>
        <v/>
      </c>
    </row>
    <row r="923" customFormat="false" ht="32.25" hidden="false" customHeight="true" outlineLevel="0" collapsed="false">
      <c r="A923" s="21" t="str">
        <f aca="false">IF(J923="","",J923)</f>
        <v/>
      </c>
      <c r="B923" s="69"/>
      <c r="C923" s="44"/>
      <c r="D923" s="42"/>
      <c r="E923" s="42"/>
      <c r="F923" s="68"/>
      <c r="G923" s="42"/>
      <c r="H923" s="42"/>
      <c r="J923" s="20" t="str">
        <f aca="false">IF(AND(K923="",L923="",N923=""),"",IF(OR(K923=1,L923=1),"ERRORI / ANOMALIE","OK"))</f>
        <v/>
      </c>
      <c r="K923" s="20" t="str">
        <f aca="false">IF(N923="","",IF(SUM(Q923:AA923)&gt;0,1,""))</f>
        <v/>
      </c>
      <c r="L923" s="20" t="str">
        <f aca="false">IF(N923="","",IF(_xlfn.IFNA(VLOOKUP(CONCATENATE(N923," ",1),Lotti!AS$7:AT$601,2,0),1)=1,"",1))</f>
        <v/>
      </c>
      <c r="N923" s="36" t="str">
        <f aca="false">TRIM(B923)</f>
        <v/>
      </c>
      <c r="O923" s="36"/>
      <c r="P923" s="36" t="str">
        <f aca="false">IF(K923="","",1)</f>
        <v/>
      </c>
      <c r="Q923" s="36" t="str">
        <f aca="false">IF(N923="","",_xlfn.IFNA(VLOOKUP(N923,Lotti!C$7:D$1000,2,0),1))</f>
        <v/>
      </c>
      <c r="S923" s="36" t="str">
        <f aca="false">IF(N923="","",IF(OR(AND(E923="",LEN(TRIM(D923))&lt;&gt;11,LEN(TRIM(D923))&lt;&gt;16),AND(D923="",E923=""),AND(D923&lt;&gt;"",E923&lt;&gt;"")),1,""))</f>
        <v/>
      </c>
      <c r="U923" s="36" t="str">
        <f aca="false">IF(N923="","",IF(C923="",1,""))</f>
        <v/>
      </c>
      <c r="V923" s="36" t="str">
        <f aca="false">IF(N923="","",_xlfn.IFNA(VLOOKUP(F923,TabelleFisse!$B$33:$C$34,2,0),1))</f>
        <v/>
      </c>
      <c r="W923" s="36" t="str">
        <f aca="false">IF(N923="","",_xlfn.IFNA(IF(VLOOKUP(CONCATENATE(N923," SI"),AC$10:AC$1203,1,0)=CONCATENATE(N923," SI"),"",1),1))</f>
        <v/>
      </c>
      <c r="Y923" s="36" t="str">
        <f aca="false">IF(OR(N923="",G923=""),"",_xlfn.IFNA(VLOOKUP(H923,TabelleFisse!$B$25:$C$29,2,0),1))</f>
        <v/>
      </c>
      <c r="Z923" s="36" t="str">
        <f aca="false">IF(AND(G923="",H923&lt;&gt;""),1,"")</f>
        <v/>
      </c>
      <c r="AA923" s="36" t="str">
        <f aca="false">IF(N923="","",IF(COUNTIF(AD$10:AD$1203,AD923)=1,1,""))</f>
        <v/>
      </c>
      <c r="AC923" s="37" t="str">
        <f aca="false">IF(N923="","",CONCATENATE(N923," ",F923))</f>
        <v/>
      </c>
      <c r="AD923" s="37" t="str">
        <f aca="false">IF(OR(N923="",CONCATENATE(G923,H923)=""),"",CONCATENATE(N923," ",G923))</f>
        <v/>
      </c>
      <c r="AE923" s="37" t="str">
        <f aca="false">IF(K923=1,CONCATENATE(N923," ",1),"")</f>
        <v/>
      </c>
    </row>
    <row r="924" customFormat="false" ht="32.25" hidden="false" customHeight="true" outlineLevel="0" collapsed="false">
      <c r="A924" s="21" t="str">
        <f aca="false">IF(J924="","",J924)</f>
        <v/>
      </c>
      <c r="B924" s="69"/>
      <c r="C924" s="44"/>
      <c r="D924" s="42"/>
      <c r="E924" s="42"/>
      <c r="F924" s="68"/>
      <c r="G924" s="42"/>
      <c r="H924" s="42"/>
      <c r="J924" s="20" t="str">
        <f aca="false">IF(AND(K924="",L924="",N924=""),"",IF(OR(K924=1,L924=1),"ERRORI / ANOMALIE","OK"))</f>
        <v/>
      </c>
      <c r="K924" s="20" t="str">
        <f aca="false">IF(N924="","",IF(SUM(Q924:AA924)&gt;0,1,""))</f>
        <v/>
      </c>
      <c r="L924" s="20" t="str">
        <f aca="false">IF(N924="","",IF(_xlfn.IFNA(VLOOKUP(CONCATENATE(N924," ",1),Lotti!AS$7:AT$601,2,0),1)=1,"",1))</f>
        <v/>
      </c>
      <c r="N924" s="36" t="str">
        <f aca="false">TRIM(B924)</f>
        <v/>
      </c>
      <c r="O924" s="36"/>
      <c r="P924" s="36" t="str">
        <f aca="false">IF(K924="","",1)</f>
        <v/>
      </c>
      <c r="Q924" s="36" t="str">
        <f aca="false">IF(N924="","",_xlfn.IFNA(VLOOKUP(N924,Lotti!C$7:D$1000,2,0),1))</f>
        <v/>
      </c>
      <c r="S924" s="36" t="str">
        <f aca="false">IF(N924="","",IF(OR(AND(E924="",LEN(TRIM(D924))&lt;&gt;11,LEN(TRIM(D924))&lt;&gt;16),AND(D924="",E924=""),AND(D924&lt;&gt;"",E924&lt;&gt;"")),1,""))</f>
        <v/>
      </c>
      <c r="U924" s="36" t="str">
        <f aca="false">IF(N924="","",IF(C924="",1,""))</f>
        <v/>
      </c>
      <c r="V924" s="36" t="str">
        <f aca="false">IF(N924="","",_xlfn.IFNA(VLOOKUP(F924,TabelleFisse!$B$33:$C$34,2,0),1))</f>
        <v/>
      </c>
      <c r="W924" s="36" t="str">
        <f aca="false">IF(N924="","",_xlfn.IFNA(IF(VLOOKUP(CONCATENATE(N924," SI"),AC$10:AC$1203,1,0)=CONCATENATE(N924," SI"),"",1),1))</f>
        <v/>
      </c>
      <c r="Y924" s="36" t="str">
        <f aca="false">IF(OR(N924="",G924=""),"",_xlfn.IFNA(VLOOKUP(H924,TabelleFisse!$B$25:$C$29,2,0),1))</f>
        <v/>
      </c>
      <c r="Z924" s="36" t="str">
        <f aca="false">IF(AND(G924="",H924&lt;&gt;""),1,"")</f>
        <v/>
      </c>
      <c r="AA924" s="36" t="str">
        <f aca="false">IF(N924="","",IF(COUNTIF(AD$10:AD$1203,AD924)=1,1,""))</f>
        <v/>
      </c>
      <c r="AC924" s="37" t="str">
        <f aca="false">IF(N924="","",CONCATENATE(N924," ",F924))</f>
        <v/>
      </c>
      <c r="AD924" s="37" t="str">
        <f aca="false">IF(OR(N924="",CONCATENATE(G924,H924)=""),"",CONCATENATE(N924," ",G924))</f>
        <v/>
      </c>
      <c r="AE924" s="37" t="str">
        <f aca="false">IF(K924=1,CONCATENATE(N924," ",1),"")</f>
        <v/>
      </c>
    </row>
    <row r="925" customFormat="false" ht="32.25" hidden="false" customHeight="true" outlineLevel="0" collapsed="false">
      <c r="A925" s="21" t="str">
        <f aca="false">IF(J925="","",J925)</f>
        <v/>
      </c>
      <c r="B925" s="69"/>
      <c r="C925" s="44"/>
      <c r="D925" s="42"/>
      <c r="E925" s="42"/>
      <c r="F925" s="68"/>
      <c r="G925" s="42"/>
      <c r="H925" s="42"/>
      <c r="J925" s="20" t="str">
        <f aca="false">IF(AND(K925="",L925="",N925=""),"",IF(OR(K925=1,L925=1),"ERRORI / ANOMALIE","OK"))</f>
        <v/>
      </c>
      <c r="K925" s="20" t="str">
        <f aca="false">IF(N925="","",IF(SUM(Q925:AA925)&gt;0,1,""))</f>
        <v/>
      </c>
      <c r="L925" s="20" t="str">
        <f aca="false">IF(N925="","",IF(_xlfn.IFNA(VLOOKUP(CONCATENATE(N925," ",1),Lotti!AS$7:AT$601,2,0),1)=1,"",1))</f>
        <v/>
      </c>
      <c r="N925" s="36" t="str">
        <f aca="false">TRIM(B925)</f>
        <v/>
      </c>
      <c r="O925" s="36"/>
      <c r="P925" s="36" t="str">
        <f aca="false">IF(K925="","",1)</f>
        <v/>
      </c>
      <c r="Q925" s="36" t="str">
        <f aca="false">IF(N925="","",_xlfn.IFNA(VLOOKUP(N925,Lotti!C$7:D$1000,2,0),1))</f>
        <v/>
      </c>
      <c r="S925" s="36" t="str">
        <f aca="false">IF(N925="","",IF(OR(AND(E925="",LEN(TRIM(D925))&lt;&gt;11,LEN(TRIM(D925))&lt;&gt;16),AND(D925="",E925=""),AND(D925&lt;&gt;"",E925&lt;&gt;"")),1,""))</f>
        <v/>
      </c>
      <c r="U925" s="36" t="str">
        <f aca="false">IF(N925="","",IF(C925="",1,""))</f>
        <v/>
      </c>
      <c r="V925" s="36" t="str">
        <f aca="false">IF(N925="","",_xlfn.IFNA(VLOOKUP(F925,TabelleFisse!$B$33:$C$34,2,0),1))</f>
        <v/>
      </c>
      <c r="W925" s="36" t="str">
        <f aca="false">IF(N925="","",_xlfn.IFNA(IF(VLOOKUP(CONCATENATE(N925," SI"),AC$10:AC$1203,1,0)=CONCATENATE(N925," SI"),"",1),1))</f>
        <v/>
      </c>
      <c r="Y925" s="36" t="str">
        <f aca="false">IF(OR(N925="",G925=""),"",_xlfn.IFNA(VLOOKUP(H925,TabelleFisse!$B$25:$C$29,2,0),1))</f>
        <v/>
      </c>
      <c r="Z925" s="36" t="str">
        <f aca="false">IF(AND(G925="",H925&lt;&gt;""),1,"")</f>
        <v/>
      </c>
      <c r="AA925" s="36" t="str">
        <f aca="false">IF(N925="","",IF(COUNTIF(AD$10:AD$1203,AD925)=1,1,""))</f>
        <v/>
      </c>
      <c r="AC925" s="37" t="str">
        <f aca="false">IF(N925="","",CONCATENATE(N925," ",F925))</f>
        <v/>
      </c>
      <c r="AD925" s="37" t="str">
        <f aca="false">IF(OR(N925="",CONCATENATE(G925,H925)=""),"",CONCATENATE(N925," ",G925))</f>
        <v/>
      </c>
      <c r="AE925" s="37" t="str">
        <f aca="false">IF(K925=1,CONCATENATE(N925," ",1),"")</f>
        <v/>
      </c>
    </row>
    <row r="926" customFormat="false" ht="32.25" hidden="false" customHeight="true" outlineLevel="0" collapsed="false">
      <c r="A926" s="21" t="str">
        <f aca="false">IF(J926="","",J926)</f>
        <v/>
      </c>
      <c r="B926" s="69"/>
      <c r="C926" s="44"/>
      <c r="D926" s="42"/>
      <c r="E926" s="42"/>
      <c r="F926" s="68"/>
      <c r="G926" s="42"/>
      <c r="H926" s="42"/>
      <c r="J926" s="20" t="str">
        <f aca="false">IF(AND(K926="",L926="",N926=""),"",IF(OR(K926=1,L926=1),"ERRORI / ANOMALIE","OK"))</f>
        <v/>
      </c>
      <c r="K926" s="20" t="str">
        <f aca="false">IF(N926="","",IF(SUM(Q926:AA926)&gt;0,1,""))</f>
        <v/>
      </c>
      <c r="L926" s="20" t="str">
        <f aca="false">IF(N926="","",IF(_xlfn.IFNA(VLOOKUP(CONCATENATE(N926," ",1),Lotti!AS$7:AT$601,2,0),1)=1,"",1))</f>
        <v/>
      </c>
      <c r="N926" s="36" t="str">
        <f aca="false">TRIM(B926)</f>
        <v/>
      </c>
      <c r="O926" s="36"/>
      <c r="P926" s="36" t="str">
        <f aca="false">IF(K926="","",1)</f>
        <v/>
      </c>
      <c r="Q926" s="36" t="str">
        <f aca="false">IF(N926="","",_xlfn.IFNA(VLOOKUP(N926,Lotti!C$7:D$1000,2,0),1))</f>
        <v/>
      </c>
      <c r="S926" s="36" t="str">
        <f aca="false">IF(N926="","",IF(OR(AND(E926="",LEN(TRIM(D926))&lt;&gt;11,LEN(TRIM(D926))&lt;&gt;16),AND(D926="",E926=""),AND(D926&lt;&gt;"",E926&lt;&gt;"")),1,""))</f>
        <v/>
      </c>
      <c r="U926" s="36" t="str">
        <f aca="false">IF(N926="","",IF(C926="",1,""))</f>
        <v/>
      </c>
      <c r="V926" s="36" t="str">
        <f aca="false">IF(N926="","",_xlfn.IFNA(VLOOKUP(F926,TabelleFisse!$B$33:$C$34,2,0),1))</f>
        <v/>
      </c>
      <c r="W926" s="36" t="str">
        <f aca="false">IF(N926="","",_xlfn.IFNA(IF(VLOOKUP(CONCATENATE(N926," SI"),AC$10:AC$1203,1,0)=CONCATENATE(N926," SI"),"",1),1))</f>
        <v/>
      </c>
      <c r="Y926" s="36" t="str">
        <f aca="false">IF(OR(N926="",G926=""),"",_xlfn.IFNA(VLOOKUP(H926,TabelleFisse!$B$25:$C$29,2,0),1))</f>
        <v/>
      </c>
      <c r="Z926" s="36" t="str">
        <f aca="false">IF(AND(G926="",H926&lt;&gt;""),1,"")</f>
        <v/>
      </c>
      <c r="AA926" s="36" t="str">
        <f aca="false">IF(N926="","",IF(COUNTIF(AD$10:AD$1203,AD926)=1,1,""))</f>
        <v/>
      </c>
      <c r="AC926" s="37" t="str">
        <f aca="false">IF(N926="","",CONCATENATE(N926," ",F926))</f>
        <v/>
      </c>
      <c r="AD926" s="37" t="str">
        <f aca="false">IF(OR(N926="",CONCATENATE(G926,H926)=""),"",CONCATENATE(N926," ",G926))</f>
        <v/>
      </c>
      <c r="AE926" s="37" t="str">
        <f aca="false">IF(K926=1,CONCATENATE(N926," ",1),"")</f>
        <v/>
      </c>
    </row>
    <row r="927" customFormat="false" ht="32.25" hidden="false" customHeight="true" outlineLevel="0" collapsed="false">
      <c r="A927" s="21" t="str">
        <f aca="false">IF(J927="","",J927)</f>
        <v/>
      </c>
      <c r="B927" s="69"/>
      <c r="C927" s="44"/>
      <c r="D927" s="42"/>
      <c r="E927" s="42"/>
      <c r="F927" s="68"/>
      <c r="G927" s="42"/>
      <c r="H927" s="42"/>
      <c r="J927" s="20" t="str">
        <f aca="false">IF(AND(K927="",L927="",N927=""),"",IF(OR(K927=1,L927=1),"ERRORI / ANOMALIE","OK"))</f>
        <v/>
      </c>
      <c r="K927" s="20" t="str">
        <f aca="false">IF(N927="","",IF(SUM(Q927:AA927)&gt;0,1,""))</f>
        <v/>
      </c>
      <c r="L927" s="20" t="str">
        <f aca="false">IF(N927="","",IF(_xlfn.IFNA(VLOOKUP(CONCATENATE(N927," ",1),Lotti!AS$7:AT$601,2,0),1)=1,"",1))</f>
        <v/>
      </c>
      <c r="N927" s="36" t="str">
        <f aca="false">TRIM(B927)</f>
        <v/>
      </c>
      <c r="O927" s="36"/>
      <c r="P927" s="36" t="str">
        <f aca="false">IF(K927="","",1)</f>
        <v/>
      </c>
      <c r="Q927" s="36" t="str">
        <f aca="false">IF(N927="","",_xlfn.IFNA(VLOOKUP(N927,Lotti!C$7:D$1000,2,0),1))</f>
        <v/>
      </c>
      <c r="S927" s="36" t="str">
        <f aca="false">IF(N927="","",IF(OR(AND(E927="",LEN(TRIM(D927))&lt;&gt;11,LEN(TRIM(D927))&lt;&gt;16),AND(D927="",E927=""),AND(D927&lt;&gt;"",E927&lt;&gt;"")),1,""))</f>
        <v/>
      </c>
      <c r="U927" s="36" t="str">
        <f aca="false">IF(N927="","",IF(C927="",1,""))</f>
        <v/>
      </c>
      <c r="V927" s="36" t="str">
        <f aca="false">IF(N927="","",_xlfn.IFNA(VLOOKUP(F927,TabelleFisse!$B$33:$C$34,2,0),1))</f>
        <v/>
      </c>
      <c r="W927" s="36" t="str">
        <f aca="false">IF(N927="","",_xlfn.IFNA(IF(VLOOKUP(CONCATENATE(N927," SI"),AC$10:AC$1203,1,0)=CONCATENATE(N927," SI"),"",1),1))</f>
        <v/>
      </c>
      <c r="Y927" s="36" t="str">
        <f aca="false">IF(OR(N927="",G927=""),"",_xlfn.IFNA(VLOOKUP(H927,TabelleFisse!$B$25:$C$29,2,0),1))</f>
        <v/>
      </c>
      <c r="Z927" s="36" t="str">
        <f aca="false">IF(AND(G927="",H927&lt;&gt;""),1,"")</f>
        <v/>
      </c>
      <c r="AA927" s="36" t="str">
        <f aca="false">IF(N927="","",IF(COUNTIF(AD$10:AD$1203,AD927)=1,1,""))</f>
        <v/>
      </c>
      <c r="AC927" s="37" t="str">
        <f aca="false">IF(N927="","",CONCATENATE(N927," ",F927))</f>
        <v/>
      </c>
      <c r="AD927" s="37" t="str">
        <f aca="false">IF(OR(N927="",CONCATENATE(G927,H927)=""),"",CONCATENATE(N927," ",G927))</f>
        <v/>
      </c>
      <c r="AE927" s="37" t="str">
        <f aca="false">IF(K927=1,CONCATENATE(N927," ",1),"")</f>
        <v/>
      </c>
    </row>
    <row r="928" customFormat="false" ht="32.25" hidden="false" customHeight="true" outlineLevel="0" collapsed="false">
      <c r="A928" s="21" t="str">
        <f aca="false">IF(J928="","",J928)</f>
        <v/>
      </c>
      <c r="B928" s="69"/>
      <c r="C928" s="44"/>
      <c r="D928" s="42"/>
      <c r="E928" s="42"/>
      <c r="F928" s="68"/>
      <c r="G928" s="42"/>
      <c r="H928" s="42"/>
      <c r="J928" s="20" t="str">
        <f aca="false">IF(AND(K928="",L928="",N928=""),"",IF(OR(K928=1,L928=1),"ERRORI / ANOMALIE","OK"))</f>
        <v/>
      </c>
      <c r="K928" s="20" t="str">
        <f aca="false">IF(N928="","",IF(SUM(Q928:AA928)&gt;0,1,""))</f>
        <v/>
      </c>
      <c r="L928" s="20" t="str">
        <f aca="false">IF(N928="","",IF(_xlfn.IFNA(VLOOKUP(CONCATENATE(N928," ",1),Lotti!AS$7:AT$601,2,0),1)=1,"",1))</f>
        <v/>
      </c>
      <c r="N928" s="36" t="str">
        <f aca="false">TRIM(B928)</f>
        <v/>
      </c>
      <c r="O928" s="36"/>
      <c r="P928" s="36" t="str">
        <f aca="false">IF(K928="","",1)</f>
        <v/>
      </c>
      <c r="Q928" s="36" t="str">
        <f aca="false">IF(N928="","",_xlfn.IFNA(VLOOKUP(N928,Lotti!C$7:D$1000,2,0),1))</f>
        <v/>
      </c>
      <c r="S928" s="36" t="str">
        <f aca="false">IF(N928="","",IF(OR(AND(E928="",LEN(TRIM(D928))&lt;&gt;11,LEN(TRIM(D928))&lt;&gt;16),AND(D928="",E928=""),AND(D928&lt;&gt;"",E928&lt;&gt;"")),1,""))</f>
        <v/>
      </c>
      <c r="U928" s="36" t="str">
        <f aca="false">IF(N928="","",IF(C928="",1,""))</f>
        <v/>
      </c>
      <c r="V928" s="36" t="str">
        <f aca="false">IF(N928="","",_xlfn.IFNA(VLOOKUP(F928,TabelleFisse!$B$33:$C$34,2,0),1))</f>
        <v/>
      </c>
      <c r="W928" s="36" t="str">
        <f aca="false">IF(N928="","",_xlfn.IFNA(IF(VLOOKUP(CONCATENATE(N928," SI"),AC$10:AC$1203,1,0)=CONCATENATE(N928," SI"),"",1),1))</f>
        <v/>
      </c>
      <c r="Y928" s="36" t="str">
        <f aca="false">IF(OR(N928="",G928=""),"",_xlfn.IFNA(VLOOKUP(H928,TabelleFisse!$B$25:$C$29,2,0),1))</f>
        <v/>
      </c>
      <c r="Z928" s="36" t="str">
        <f aca="false">IF(AND(G928="",H928&lt;&gt;""),1,"")</f>
        <v/>
      </c>
      <c r="AA928" s="36" t="str">
        <f aca="false">IF(N928="","",IF(COUNTIF(AD$10:AD$1203,AD928)=1,1,""))</f>
        <v/>
      </c>
      <c r="AC928" s="37" t="str">
        <f aca="false">IF(N928="","",CONCATENATE(N928," ",F928))</f>
        <v/>
      </c>
      <c r="AD928" s="37" t="str">
        <f aca="false">IF(OR(N928="",CONCATENATE(G928,H928)=""),"",CONCATENATE(N928," ",G928))</f>
        <v/>
      </c>
      <c r="AE928" s="37" t="str">
        <f aca="false">IF(K928=1,CONCATENATE(N928," ",1),"")</f>
        <v/>
      </c>
    </row>
    <row r="929" customFormat="false" ht="32.25" hidden="false" customHeight="true" outlineLevel="0" collapsed="false">
      <c r="A929" s="21" t="str">
        <f aca="false">IF(J929="","",J929)</f>
        <v/>
      </c>
      <c r="B929" s="69"/>
      <c r="C929" s="44"/>
      <c r="D929" s="42"/>
      <c r="E929" s="42"/>
      <c r="F929" s="68"/>
      <c r="G929" s="42"/>
      <c r="H929" s="42"/>
      <c r="J929" s="20" t="str">
        <f aca="false">IF(AND(K929="",L929="",N929=""),"",IF(OR(K929=1,L929=1),"ERRORI / ANOMALIE","OK"))</f>
        <v/>
      </c>
      <c r="K929" s="20" t="str">
        <f aca="false">IF(N929="","",IF(SUM(Q929:AA929)&gt;0,1,""))</f>
        <v/>
      </c>
      <c r="L929" s="20" t="str">
        <f aca="false">IF(N929="","",IF(_xlfn.IFNA(VLOOKUP(CONCATENATE(N929," ",1),Lotti!AS$7:AT$601,2,0),1)=1,"",1))</f>
        <v/>
      </c>
      <c r="N929" s="36" t="str">
        <f aca="false">TRIM(B929)</f>
        <v/>
      </c>
      <c r="O929" s="36"/>
      <c r="P929" s="36" t="str">
        <f aca="false">IF(K929="","",1)</f>
        <v/>
      </c>
      <c r="Q929" s="36" t="str">
        <f aca="false">IF(N929="","",_xlfn.IFNA(VLOOKUP(N929,Lotti!C$7:D$1000,2,0),1))</f>
        <v/>
      </c>
      <c r="S929" s="36" t="str">
        <f aca="false">IF(N929="","",IF(OR(AND(E929="",LEN(TRIM(D929))&lt;&gt;11,LEN(TRIM(D929))&lt;&gt;16),AND(D929="",E929=""),AND(D929&lt;&gt;"",E929&lt;&gt;"")),1,""))</f>
        <v/>
      </c>
      <c r="U929" s="36" t="str">
        <f aca="false">IF(N929="","",IF(C929="",1,""))</f>
        <v/>
      </c>
      <c r="V929" s="36" t="str">
        <f aca="false">IF(N929="","",_xlfn.IFNA(VLOOKUP(F929,TabelleFisse!$B$33:$C$34,2,0),1))</f>
        <v/>
      </c>
      <c r="W929" s="36" t="str">
        <f aca="false">IF(N929="","",_xlfn.IFNA(IF(VLOOKUP(CONCATENATE(N929," SI"),AC$10:AC$1203,1,0)=CONCATENATE(N929," SI"),"",1),1))</f>
        <v/>
      </c>
      <c r="Y929" s="36" t="str">
        <f aca="false">IF(OR(N929="",G929=""),"",_xlfn.IFNA(VLOOKUP(H929,TabelleFisse!$B$25:$C$29,2,0),1))</f>
        <v/>
      </c>
      <c r="Z929" s="36" t="str">
        <f aca="false">IF(AND(G929="",H929&lt;&gt;""),1,"")</f>
        <v/>
      </c>
      <c r="AA929" s="36" t="str">
        <f aca="false">IF(N929="","",IF(COUNTIF(AD$10:AD$1203,AD929)=1,1,""))</f>
        <v/>
      </c>
      <c r="AC929" s="37" t="str">
        <f aca="false">IF(N929="","",CONCATENATE(N929," ",F929))</f>
        <v/>
      </c>
      <c r="AD929" s="37" t="str">
        <f aca="false">IF(OR(N929="",CONCATENATE(G929,H929)=""),"",CONCATENATE(N929," ",G929))</f>
        <v/>
      </c>
      <c r="AE929" s="37" t="str">
        <f aca="false">IF(K929=1,CONCATENATE(N929," ",1),"")</f>
        <v/>
      </c>
    </row>
    <row r="930" customFormat="false" ht="32.25" hidden="false" customHeight="true" outlineLevel="0" collapsed="false">
      <c r="A930" s="21" t="str">
        <f aca="false">IF(J930="","",J930)</f>
        <v/>
      </c>
      <c r="B930" s="69"/>
      <c r="C930" s="44"/>
      <c r="D930" s="42"/>
      <c r="E930" s="42"/>
      <c r="F930" s="68"/>
      <c r="G930" s="42"/>
      <c r="H930" s="42"/>
      <c r="J930" s="20" t="str">
        <f aca="false">IF(AND(K930="",L930="",N930=""),"",IF(OR(K930=1,L930=1),"ERRORI / ANOMALIE","OK"))</f>
        <v/>
      </c>
      <c r="K930" s="20" t="str">
        <f aca="false">IF(N930="","",IF(SUM(Q930:AA930)&gt;0,1,""))</f>
        <v/>
      </c>
      <c r="L930" s="20" t="str">
        <f aca="false">IF(N930="","",IF(_xlfn.IFNA(VLOOKUP(CONCATENATE(N930," ",1),Lotti!AS$7:AT$601,2,0),1)=1,"",1))</f>
        <v/>
      </c>
      <c r="N930" s="36" t="str">
        <f aca="false">TRIM(B930)</f>
        <v/>
      </c>
      <c r="O930" s="36"/>
      <c r="P930" s="36" t="str">
        <f aca="false">IF(K930="","",1)</f>
        <v/>
      </c>
      <c r="Q930" s="36" t="str">
        <f aca="false">IF(N930="","",_xlfn.IFNA(VLOOKUP(N930,Lotti!C$7:D$1000,2,0),1))</f>
        <v/>
      </c>
      <c r="S930" s="36" t="str">
        <f aca="false">IF(N930="","",IF(OR(AND(E930="",LEN(TRIM(D930))&lt;&gt;11,LEN(TRIM(D930))&lt;&gt;16),AND(D930="",E930=""),AND(D930&lt;&gt;"",E930&lt;&gt;"")),1,""))</f>
        <v/>
      </c>
      <c r="U930" s="36" t="str">
        <f aca="false">IF(N930="","",IF(C930="",1,""))</f>
        <v/>
      </c>
      <c r="V930" s="36" t="str">
        <f aca="false">IF(N930="","",_xlfn.IFNA(VLOOKUP(F930,TabelleFisse!$B$33:$C$34,2,0),1))</f>
        <v/>
      </c>
      <c r="W930" s="36" t="str">
        <f aca="false">IF(N930="","",_xlfn.IFNA(IF(VLOOKUP(CONCATENATE(N930," SI"),AC$10:AC$1203,1,0)=CONCATENATE(N930," SI"),"",1),1))</f>
        <v/>
      </c>
      <c r="Y930" s="36" t="str">
        <f aca="false">IF(OR(N930="",G930=""),"",_xlfn.IFNA(VLOOKUP(H930,TabelleFisse!$B$25:$C$29,2,0),1))</f>
        <v/>
      </c>
      <c r="Z930" s="36" t="str">
        <f aca="false">IF(AND(G930="",H930&lt;&gt;""),1,"")</f>
        <v/>
      </c>
      <c r="AA930" s="36" t="str">
        <f aca="false">IF(N930="","",IF(COUNTIF(AD$10:AD$1203,AD930)=1,1,""))</f>
        <v/>
      </c>
      <c r="AC930" s="37" t="str">
        <f aca="false">IF(N930="","",CONCATENATE(N930," ",F930))</f>
        <v/>
      </c>
      <c r="AD930" s="37" t="str">
        <f aca="false">IF(OR(N930="",CONCATENATE(G930,H930)=""),"",CONCATENATE(N930," ",G930))</f>
        <v/>
      </c>
      <c r="AE930" s="37" t="str">
        <f aca="false">IF(K930=1,CONCATENATE(N930," ",1),"")</f>
        <v/>
      </c>
    </row>
    <row r="931" customFormat="false" ht="32.25" hidden="false" customHeight="true" outlineLevel="0" collapsed="false">
      <c r="A931" s="21" t="str">
        <f aca="false">IF(J931="","",J931)</f>
        <v/>
      </c>
      <c r="B931" s="69"/>
      <c r="C931" s="44"/>
      <c r="D931" s="42"/>
      <c r="E931" s="42"/>
      <c r="F931" s="68"/>
      <c r="G931" s="42"/>
      <c r="H931" s="42"/>
      <c r="J931" s="20" t="str">
        <f aca="false">IF(AND(K931="",L931="",N931=""),"",IF(OR(K931=1,L931=1),"ERRORI / ANOMALIE","OK"))</f>
        <v/>
      </c>
      <c r="K931" s="20" t="str">
        <f aca="false">IF(N931="","",IF(SUM(Q931:AA931)&gt;0,1,""))</f>
        <v/>
      </c>
      <c r="L931" s="20" t="str">
        <f aca="false">IF(N931="","",IF(_xlfn.IFNA(VLOOKUP(CONCATENATE(N931," ",1),Lotti!AS$7:AT$601,2,0),1)=1,"",1))</f>
        <v/>
      </c>
      <c r="N931" s="36" t="str">
        <f aca="false">TRIM(B931)</f>
        <v/>
      </c>
      <c r="O931" s="36"/>
      <c r="P931" s="36" t="str">
        <f aca="false">IF(K931="","",1)</f>
        <v/>
      </c>
      <c r="Q931" s="36" t="str">
        <f aca="false">IF(N931="","",_xlfn.IFNA(VLOOKUP(N931,Lotti!C$7:D$1000,2,0),1))</f>
        <v/>
      </c>
      <c r="S931" s="36" t="str">
        <f aca="false">IF(N931="","",IF(OR(AND(E931="",LEN(TRIM(D931))&lt;&gt;11,LEN(TRIM(D931))&lt;&gt;16),AND(D931="",E931=""),AND(D931&lt;&gt;"",E931&lt;&gt;"")),1,""))</f>
        <v/>
      </c>
      <c r="U931" s="36" t="str">
        <f aca="false">IF(N931="","",IF(C931="",1,""))</f>
        <v/>
      </c>
      <c r="V931" s="36" t="str">
        <f aca="false">IF(N931="","",_xlfn.IFNA(VLOOKUP(F931,TabelleFisse!$B$33:$C$34,2,0),1))</f>
        <v/>
      </c>
      <c r="W931" s="36" t="str">
        <f aca="false">IF(N931="","",_xlfn.IFNA(IF(VLOOKUP(CONCATENATE(N931," SI"),AC$10:AC$1203,1,0)=CONCATENATE(N931," SI"),"",1),1))</f>
        <v/>
      </c>
      <c r="Y931" s="36" t="str">
        <f aca="false">IF(OR(N931="",G931=""),"",_xlfn.IFNA(VLOOKUP(H931,TabelleFisse!$B$25:$C$29,2,0),1))</f>
        <v/>
      </c>
      <c r="Z931" s="36" t="str">
        <f aca="false">IF(AND(G931="",H931&lt;&gt;""),1,"")</f>
        <v/>
      </c>
      <c r="AA931" s="36" t="str">
        <f aca="false">IF(N931="","",IF(COUNTIF(AD$10:AD$1203,AD931)=1,1,""))</f>
        <v/>
      </c>
      <c r="AC931" s="37" t="str">
        <f aca="false">IF(N931="","",CONCATENATE(N931," ",F931))</f>
        <v/>
      </c>
      <c r="AD931" s="37" t="str">
        <f aca="false">IF(OR(N931="",CONCATENATE(G931,H931)=""),"",CONCATENATE(N931," ",G931))</f>
        <v/>
      </c>
      <c r="AE931" s="37" t="str">
        <f aca="false">IF(K931=1,CONCATENATE(N931," ",1),"")</f>
        <v/>
      </c>
    </row>
    <row r="932" customFormat="false" ht="32.25" hidden="false" customHeight="true" outlineLevel="0" collapsed="false">
      <c r="A932" s="21" t="str">
        <f aca="false">IF(J932="","",J932)</f>
        <v/>
      </c>
      <c r="B932" s="69"/>
      <c r="C932" s="44"/>
      <c r="D932" s="42"/>
      <c r="E932" s="42"/>
      <c r="F932" s="68"/>
      <c r="G932" s="42"/>
      <c r="H932" s="42"/>
      <c r="J932" s="20" t="str">
        <f aca="false">IF(AND(K932="",L932="",N932=""),"",IF(OR(K932=1,L932=1),"ERRORI / ANOMALIE","OK"))</f>
        <v/>
      </c>
      <c r="K932" s="20" t="str">
        <f aca="false">IF(N932="","",IF(SUM(Q932:AA932)&gt;0,1,""))</f>
        <v/>
      </c>
      <c r="L932" s="20" t="str">
        <f aca="false">IF(N932="","",IF(_xlfn.IFNA(VLOOKUP(CONCATENATE(N932," ",1),Lotti!AS$7:AT$601,2,0),1)=1,"",1))</f>
        <v/>
      </c>
      <c r="N932" s="36" t="str">
        <f aca="false">TRIM(B932)</f>
        <v/>
      </c>
      <c r="O932" s="36"/>
      <c r="P932" s="36" t="str">
        <f aca="false">IF(K932="","",1)</f>
        <v/>
      </c>
      <c r="Q932" s="36" t="str">
        <f aca="false">IF(N932="","",_xlfn.IFNA(VLOOKUP(N932,Lotti!C$7:D$1000,2,0),1))</f>
        <v/>
      </c>
      <c r="S932" s="36" t="str">
        <f aca="false">IF(N932="","",IF(OR(AND(E932="",LEN(TRIM(D932))&lt;&gt;11,LEN(TRIM(D932))&lt;&gt;16),AND(D932="",E932=""),AND(D932&lt;&gt;"",E932&lt;&gt;"")),1,""))</f>
        <v/>
      </c>
      <c r="U932" s="36" t="str">
        <f aca="false">IF(N932="","",IF(C932="",1,""))</f>
        <v/>
      </c>
      <c r="V932" s="36" t="str">
        <f aca="false">IF(N932="","",_xlfn.IFNA(VLOOKUP(F932,TabelleFisse!$B$33:$C$34,2,0),1))</f>
        <v/>
      </c>
      <c r="W932" s="36" t="str">
        <f aca="false">IF(N932="","",_xlfn.IFNA(IF(VLOOKUP(CONCATENATE(N932," SI"),AC$10:AC$1203,1,0)=CONCATENATE(N932," SI"),"",1),1))</f>
        <v/>
      </c>
      <c r="Y932" s="36" t="str">
        <f aca="false">IF(OR(N932="",G932=""),"",_xlfn.IFNA(VLOOKUP(H932,TabelleFisse!$B$25:$C$29,2,0),1))</f>
        <v/>
      </c>
      <c r="Z932" s="36" t="str">
        <f aca="false">IF(AND(G932="",H932&lt;&gt;""),1,"")</f>
        <v/>
      </c>
      <c r="AA932" s="36" t="str">
        <f aca="false">IF(N932="","",IF(COUNTIF(AD$10:AD$1203,AD932)=1,1,""))</f>
        <v/>
      </c>
      <c r="AC932" s="37" t="str">
        <f aca="false">IF(N932="","",CONCATENATE(N932," ",F932))</f>
        <v/>
      </c>
      <c r="AD932" s="37" t="str">
        <f aca="false">IF(OR(N932="",CONCATENATE(G932,H932)=""),"",CONCATENATE(N932," ",G932))</f>
        <v/>
      </c>
      <c r="AE932" s="37" t="str">
        <f aca="false">IF(K932=1,CONCATENATE(N932," ",1),"")</f>
        <v/>
      </c>
    </row>
    <row r="933" customFormat="false" ht="32.25" hidden="false" customHeight="true" outlineLevel="0" collapsed="false">
      <c r="A933" s="21" t="str">
        <f aca="false">IF(J933="","",J933)</f>
        <v/>
      </c>
      <c r="B933" s="69"/>
      <c r="C933" s="44"/>
      <c r="D933" s="42"/>
      <c r="E933" s="42"/>
      <c r="F933" s="68"/>
      <c r="G933" s="42"/>
      <c r="H933" s="42"/>
      <c r="J933" s="20" t="str">
        <f aca="false">IF(AND(K933="",L933="",N933=""),"",IF(OR(K933=1,L933=1),"ERRORI / ANOMALIE","OK"))</f>
        <v/>
      </c>
      <c r="K933" s="20" t="str">
        <f aca="false">IF(N933="","",IF(SUM(Q933:AA933)&gt;0,1,""))</f>
        <v/>
      </c>
      <c r="L933" s="20" t="str">
        <f aca="false">IF(N933="","",IF(_xlfn.IFNA(VLOOKUP(CONCATENATE(N933," ",1),Lotti!AS$7:AT$601,2,0),1)=1,"",1))</f>
        <v/>
      </c>
      <c r="N933" s="36" t="str">
        <f aca="false">TRIM(B933)</f>
        <v/>
      </c>
      <c r="O933" s="36"/>
      <c r="P933" s="36" t="str">
        <f aca="false">IF(K933="","",1)</f>
        <v/>
      </c>
      <c r="Q933" s="36" t="str">
        <f aca="false">IF(N933="","",_xlfn.IFNA(VLOOKUP(N933,Lotti!C$7:D$1000,2,0),1))</f>
        <v/>
      </c>
      <c r="S933" s="36" t="str">
        <f aca="false">IF(N933="","",IF(OR(AND(E933="",LEN(TRIM(D933))&lt;&gt;11,LEN(TRIM(D933))&lt;&gt;16),AND(D933="",E933=""),AND(D933&lt;&gt;"",E933&lt;&gt;"")),1,""))</f>
        <v/>
      </c>
      <c r="U933" s="36" t="str">
        <f aca="false">IF(N933="","",IF(C933="",1,""))</f>
        <v/>
      </c>
      <c r="V933" s="36" t="str">
        <f aca="false">IF(N933="","",_xlfn.IFNA(VLOOKUP(F933,TabelleFisse!$B$33:$C$34,2,0),1))</f>
        <v/>
      </c>
      <c r="W933" s="36" t="str">
        <f aca="false">IF(N933="","",_xlfn.IFNA(IF(VLOOKUP(CONCATENATE(N933," SI"),AC$10:AC$1203,1,0)=CONCATENATE(N933," SI"),"",1),1))</f>
        <v/>
      </c>
      <c r="Y933" s="36" t="str">
        <f aca="false">IF(OR(N933="",G933=""),"",_xlfn.IFNA(VLOOKUP(H933,TabelleFisse!$B$25:$C$29,2,0),1))</f>
        <v/>
      </c>
      <c r="Z933" s="36" t="str">
        <f aca="false">IF(AND(G933="",H933&lt;&gt;""),1,"")</f>
        <v/>
      </c>
      <c r="AA933" s="36" t="str">
        <f aca="false">IF(N933="","",IF(COUNTIF(AD$10:AD$1203,AD933)=1,1,""))</f>
        <v/>
      </c>
      <c r="AC933" s="37" t="str">
        <f aca="false">IF(N933="","",CONCATENATE(N933," ",F933))</f>
        <v/>
      </c>
      <c r="AD933" s="37" t="str">
        <f aca="false">IF(OR(N933="",CONCATENATE(G933,H933)=""),"",CONCATENATE(N933," ",G933))</f>
        <v/>
      </c>
      <c r="AE933" s="37" t="str">
        <f aca="false">IF(K933=1,CONCATENATE(N933," ",1),"")</f>
        <v/>
      </c>
    </row>
    <row r="934" customFormat="false" ht="32.25" hidden="false" customHeight="true" outlineLevel="0" collapsed="false">
      <c r="A934" s="21" t="str">
        <f aca="false">IF(J934="","",J934)</f>
        <v/>
      </c>
      <c r="B934" s="69"/>
      <c r="C934" s="44"/>
      <c r="D934" s="42"/>
      <c r="E934" s="42"/>
      <c r="F934" s="68"/>
      <c r="G934" s="42"/>
      <c r="H934" s="42"/>
      <c r="J934" s="20" t="str">
        <f aca="false">IF(AND(K934="",L934="",N934=""),"",IF(OR(K934=1,L934=1),"ERRORI / ANOMALIE","OK"))</f>
        <v/>
      </c>
      <c r="K934" s="20" t="str">
        <f aca="false">IF(N934="","",IF(SUM(Q934:AA934)&gt;0,1,""))</f>
        <v/>
      </c>
      <c r="L934" s="20" t="str">
        <f aca="false">IF(N934="","",IF(_xlfn.IFNA(VLOOKUP(CONCATENATE(N934," ",1),Lotti!AS$7:AT$601,2,0),1)=1,"",1))</f>
        <v/>
      </c>
      <c r="N934" s="36" t="str">
        <f aca="false">TRIM(B934)</f>
        <v/>
      </c>
      <c r="O934" s="36"/>
      <c r="P934" s="36" t="str">
        <f aca="false">IF(K934="","",1)</f>
        <v/>
      </c>
      <c r="Q934" s="36" t="str">
        <f aca="false">IF(N934="","",_xlfn.IFNA(VLOOKUP(N934,Lotti!C$7:D$1000,2,0),1))</f>
        <v/>
      </c>
      <c r="S934" s="36" t="str">
        <f aca="false">IF(N934="","",IF(OR(AND(E934="",LEN(TRIM(D934))&lt;&gt;11,LEN(TRIM(D934))&lt;&gt;16),AND(D934="",E934=""),AND(D934&lt;&gt;"",E934&lt;&gt;"")),1,""))</f>
        <v/>
      </c>
      <c r="U934" s="36" t="str">
        <f aca="false">IF(N934="","",IF(C934="",1,""))</f>
        <v/>
      </c>
      <c r="V934" s="36" t="str">
        <f aca="false">IF(N934="","",_xlfn.IFNA(VLOOKUP(F934,TabelleFisse!$B$33:$C$34,2,0),1))</f>
        <v/>
      </c>
      <c r="W934" s="36" t="str">
        <f aca="false">IF(N934="","",_xlfn.IFNA(IF(VLOOKUP(CONCATENATE(N934," SI"),AC$10:AC$1203,1,0)=CONCATENATE(N934," SI"),"",1),1))</f>
        <v/>
      </c>
      <c r="Y934" s="36" t="str">
        <f aca="false">IF(OR(N934="",G934=""),"",_xlfn.IFNA(VLOOKUP(H934,TabelleFisse!$B$25:$C$29,2,0),1))</f>
        <v/>
      </c>
      <c r="Z934" s="36" t="str">
        <f aca="false">IF(AND(G934="",H934&lt;&gt;""),1,"")</f>
        <v/>
      </c>
      <c r="AA934" s="36" t="str">
        <f aca="false">IF(N934="","",IF(COUNTIF(AD$10:AD$1203,AD934)=1,1,""))</f>
        <v/>
      </c>
      <c r="AC934" s="37" t="str">
        <f aca="false">IF(N934="","",CONCATENATE(N934," ",F934))</f>
        <v/>
      </c>
      <c r="AD934" s="37" t="str">
        <f aca="false">IF(OR(N934="",CONCATENATE(G934,H934)=""),"",CONCATENATE(N934," ",G934))</f>
        <v/>
      </c>
      <c r="AE934" s="37" t="str">
        <f aca="false">IF(K934=1,CONCATENATE(N934," ",1),"")</f>
        <v/>
      </c>
    </row>
    <row r="935" customFormat="false" ht="32.25" hidden="false" customHeight="true" outlineLevel="0" collapsed="false">
      <c r="A935" s="21" t="str">
        <f aca="false">IF(J935="","",J935)</f>
        <v/>
      </c>
      <c r="B935" s="69"/>
      <c r="C935" s="44"/>
      <c r="D935" s="42"/>
      <c r="E935" s="42"/>
      <c r="F935" s="68"/>
      <c r="G935" s="42"/>
      <c r="H935" s="42"/>
      <c r="J935" s="20" t="str">
        <f aca="false">IF(AND(K935="",L935="",N935=""),"",IF(OR(K935=1,L935=1),"ERRORI / ANOMALIE","OK"))</f>
        <v/>
      </c>
      <c r="K935" s="20" t="str">
        <f aca="false">IF(N935="","",IF(SUM(Q935:AA935)&gt;0,1,""))</f>
        <v/>
      </c>
      <c r="L935" s="20" t="str">
        <f aca="false">IF(N935="","",IF(_xlfn.IFNA(VLOOKUP(CONCATENATE(N935," ",1),Lotti!AS$7:AT$601,2,0),1)=1,"",1))</f>
        <v/>
      </c>
      <c r="N935" s="36" t="str">
        <f aca="false">TRIM(B935)</f>
        <v/>
      </c>
      <c r="O935" s="36"/>
      <c r="P935" s="36" t="str">
        <f aca="false">IF(K935="","",1)</f>
        <v/>
      </c>
      <c r="Q935" s="36" t="str">
        <f aca="false">IF(N935="","",_xlfn.IFNA(VLOOKUP(N935,Lotti!C$7:D$1000,2,0),1))</f>
        <v/>
      </c>
      <c r="S935" s="36" t="str">
        <f aca="false">IF(N935="","",IF(OR(AND(E935="",LEN(TRIM(D935))&lt;&gt;11,LEN(TRIM(D935))&lt;&gt;16),AND(D935="",E935=""),AND(D935&lt;&gt;"",E935&lt;&gt;"")),1,""))</f>
        <v/>
      </c>
      <c r="U935" s="36" t="str">
        <f aca="false">IF(N935="","",IF(C935="",1,""))</f>
        <v/>
      </c>
      <c r="V935" s="36" t="str">
        <f aca="false">IF(N935="","",_xlfn.IFNA(VLOOKUP(F935,TabelleFisse!$B$33:$C$34,2,0),1))</f>
        <v/>
      </c>
      <c r="W935" s="36" t="str">
        <f aca="false">IF(N935="","",_xlfn.IFNA(IF(VLOOKUP(CONCATENATE(N935," SI"),AC$10:AC$1203,1,0)=CONCATENATE(N935," SI"),"",1),1))</f>
        <v/>
      </c>
      <c r="Y935" s="36" t="str">
        <f aca="false">IF(OR(N935="",G935=""),"",_xlfn.IFNA(VLOOKUP(H935,TabelleFisse!$B$25:$C$29,2,0),1))</f>
        <v/>
      </c>
      <c r="Z935" s="36" t="str">
        <f aca="false">IF(AND(G935="",H935&lt;&gt;""),1,"")</f>
        <v/>
      </c>
      <c r="AA935" s="36" t="str">
        <f aca="false">IF(N935="","",IF(COUNTIF(AD$10:AD$1203,AD935)=1,1,""))</f>
        <v/>
      </c>
      <c r="AC935" s="37" t="str">
        <f aca="false">IF(N935="","",CONCATENATE(N935," ",F935))</f>
        <v/>
      </c>
      <c r="AD935" s="37" t="str">
        <f aca="false">IF(OR(N935="",CONCATENATE(G935,H935)=""),"",CONCATENATE(N935," ",G935))</f>
        <v/>
      </c>
      <c r="AE935" s="37" t="str">
        <f aca="false">IF(K935=1,CONCATENATE(N935," ",1),"")</f>
        <v/>
      </c>
    </row>
    <row r="936" customFormat="false" ht="32.25" hidden="false" customHeight="true" outlineLevel="0" collapsed="false">
      <c r="A936" s="21" t="str">
        <f aca="false">IF(J936="","",J936)</f>
        <v/>
      </c>
      <c r="B936" s="69"/>
      <c r="C936" s="44"/>
      <c r="D936" s="42"/>
      <c r="E936" s="42"/>
      <c r="F936" s="68"/>
      <c r="G936" s="42"/>
      <c r="H936" s="42"/>
      <c r="J936" s="20" t="str">
        <f aca="false">IF(AND(K936="",L936="",N936=""),"",IF(OR(K936=1,L936=1),"ERRORI / ANOMALIE","OK"))</f>
        <v/>
      </c>
      <c r="K936" s="20" t="str">
        <f aca="false">IF(N936="","",IF(SUM(Q936:AA936)&gt;0,1,""))</f>
        <v/>
      </c>
      <c r="L936" s="20" t="str">
        <f aca="false">IF(N936="","",IF(_xlfn.IFNA(VLOOKUP(CONCATENATE(N936," ",1),Lotti!AS$7:AT$601,2,0),1)=1,"",1))</f>
        <v/>
      </c>
      <c r="N936" s="36" t="str">
        <f aca="false">TRIM(B936)</f>
        <v/>
      </c>
      <c r="O936" s="36"/>
      <c r="P936" s="36" t="str">
        <f aca="false">IF(K936="","",1)</f>
        <v/>
      </c>
      <c r="Q936" s="36" t="str">
        <f aca="false">IF(N936="","",_xlfn.IFNA(VLOOKUP(N936,Lotti!C$7:D$1000,2,0),1))</f>
        <v/>
      </c>
      <c r="S936" s="36" t="str">
        <f aca="false">IF(N936="","",IF(OR(AND(E936="",LEN(TRIM(D936))&lt;&gt;11,LEN(TRIM(D936))&lt;&gt;16),AND(D936="",E936=""),AND(D936&lt;&gt;"",E936&lt;&gt;"")),1,""))</f>
        <v/>
      </c>
      <c r="U936" s="36" t="str">
        <f aca="false">IF(N936="","",IF(C936="",1,""))</f>
        <v/>
      </c>
      <c r="V936" s="36" t="str">
        <f aca="false">IF(N936="","",_xlfn.IFNA(VLOOKUP(F936,TabelleFisse!$B$33:$C$34,2,0),1))</f>
        <v/>
      </c>
      <c r="W936" s="36" t="str">
        <f aca="false">IF(N936="","",_xlfn.IFNA(IF(VLOOKUP(CONCATENATE(N936," SI"),AC$10:AC$1203,1,0)=CONCATENATE(N936," SI"),"",1),1))</f>
        <v/>
      </c>
      <c r="Y936" s="36" t="str">
        <f aca="false">IF(OR(N936="",G936=""),"",_xlfn.IFNA(VLOOKUP(H936,TabelleFisse!$B$25:$C$29,2,0),1))</f>
        <v/>
      </c>
      <c r="Z936" s="36" t="str">
        <f aca="false">IF(AND(G936="",H936&lt;&gt;""),1,"")</f>
        <v/>
      </c>
      <c r="AA936" s="36" t="str">
        <f aca="false">IF(N936="","",IF(COUNTIF(AD$10:AD$1203,AD936)=1,1,""))</f>
        <v/>
      </c>
      <c r="AC936" s="37" t="str">
        <f aca="false">IF(N936="","",CONCATENATE(N936," ",F936))</f>
        <v/>
      </c>
      <c r="AD936" s="37" t="str">
        <f aca="false">IF(OR(N936="",CONCATENATE(G936,H936)=""),"",CONCATENATE(N936," ",G936))</f>
        <v/>
      </c>
      <c r="AE936" s="37" t="str">
        <f aca="false">IF(K936=1,CONCATENATE(N936," ",1),"")</f>
        <v/>
      </c>
    </row>
    <row r="937" customFormat="false" ht="32.25" hidden="false" customHeight="true" outlineLevel="0" collapsed="false">
      <c r="A937" s="21" t="str">
        <f aca="false">IF(J937="","",J937)</f>
        <v/>
      </c>
      <c r="B937" s="69"/>
      <c r="C937" s="44"/>
      <c r="D937" s="42"/>
      <c r="E937" s="42"/>
      <c r="F937" s="68"/>
      <c r="G937" s="42"/>
      <c r="H937" s="42"/>
      <c r="J937" s="20" t="str">
        <f aca="false">IF(AND(K937="",L937="",N937=""),"",IF(OR(K937=1,L937=1),"ERRORI / ANOMALIE","OK"))</f>
        <v/>
      </c>
      <c r="K937" s="20" t="str">
        <f aca="false">IF(N937="","",IF(SUM(Q937:AA937)&gt;0,1,""))</f>
        <v/>
      </c>
      <c r="L937" s="20" t="str">
        <f aca="false">IF(N937="","",IF(_xlfn.IFNA(VLOOKUP(CONCATENATE(N937," ",1),Lotti!AS$7:AT$601,2,0),1)=1,"",1))</f>
        <v/>
      </c>
      <c r="N937" s="36" t="str">
        <f aca="false">TRIM(B937)</f>
        <v/>
      </c>
      <c r="O937" s="36"/>
      <c r="P937" s="36" t="str">
        <f aca="false">IF(K937="","",1)</f>
        <v/>
      </c>
      <c r="Q937" s="36" t="str">
        <f aca="false">IF(N937="","",_xlfn.IFNA(VLOOKUP(N937,Lotti!C$7:D$1000,2,0),1))</f>
        <v/>
      </c>
      <c r="S937" s="36" t="str">
        <f aca="false">IF(N937="","",IF(OR(AND(E937="",LEN(TRIM(D937))&lt;&gt;11,LEN(TRIM(D937))&lt;&gt;16),AND(D937="",E937=""),AND(D937&lt;&gt;"",E937&lt;&gt;"")),1,""))</f>
        <v/>
      </c>
      <c r="U937" s="36" t="str">
        <f aca="false">IF(N937="","",IF(C937="",1,""))</f>
        <v/>
      </c>
      <c r="V937" s="36" t="str">
        <f aca="false">IF(N937="","",_xlfn.IFNA(VLOOKUP(F937,TabelleFisse!$B$33:$C$34,2,0),1))</f>
        <v/>
      </c>
      <c r="W937" s="36" t="str">
        <f aca="false">IF(N937="","",_xlfn.IFNA(IF(VLOOKUP(CONCATENATE(N937," SI"),AC$10:AC$1203,1,0)=CONCATENATE(N937," SI"),"",1),1))</f>
        <v/>
      </c>
      <c r="Y937" s="36" t="str">
        <f aca="false">IF(OR(N937="",G937=""),"",_xlfn.IFNA(VLOOKUP(H937,TabelleFisse!$B$25:$C$29,2,0),1))</f>
        <v/>
      </c>
      <c r="Z937" s="36" t="str">
        <f aca="false">IF(AND(G937="",H937&lt;&gt;""),1,"")</f>
        <v/>
      </c>
      <c r="AA937" s="36" t="str">
        <f aca="false">IF(N937="","",IF(COUNTIF(AD$10:AD$1203,AD937)=1,1,""))</f>
        <v/>
      </c>
      <c r="AC937" s="37" t="str">
        <f aca="false">IF(N937="","",CONCATENATE(N937," ",F937))</f>
        <v/>
      </c>
      <c r="AD937" s="37" t="str">
        <f aca="false">IF(OR(N937="",CONCATENATE(G937,H937)=""),"",CONCATENATE(N937," ",G937))</f>
        <v/>
      </c>
      <c r="AE937" s="37" t="str">
        <f aca="false">IF(K937=1,CONCATENATE(N937," ",1),"")</f>
        <v/>
      </c>
    </row>
    <row r="938" customFormat="false" ht="32.25" hidden="false" customHeight="true" outlineLevel="0" collapsed="false">
      <c r="A938" s="21" t="str">
        <f aca="false">IF(J938="","",J938)</f>
        <v/>
      </c>
      <c r="B938" s="69"/>
      <c r="C938" s="44"/>
      <c r="D938" s="42"/>
      <c r="E938" s="42"/>
      <c r="F938" s="68"/>
      <c r="G938" s="42"/>
      <c r="H938" s="42"/>
      <c r="J938" s="20" t="str">
        <f aca="false">IF(AND(K938="",L938="",N938=""),"",IF(OR(K938=1,L938=1),"ERRORI / ANOMALIE","OK"))</f>
        <v/>
      </c>
      <c r="K938" s="20" t="str">
        <f aca="false">IF(N938="","",IF(SUM(Q938:AA938)&gt;0,1,""))</f>
        <v/>
      </c>
      <c r="L938" s="20" t="str">
        <f aca="false">IF(N938="","",IF(_xlfn.IFNA(VLOOKUP(CONCATENATE(N938," ",1),Lotti!AS$7:AT$601,2,0),1)=1,"",1))</f>
        <v/>
      </c>
      <c r="N938" s="36" t="str">
        <f aca="false">TRIM(B938)</f>
        <v/>
      </c>
      <c r="O938" s="36"/>
      <c r="P938" s="36" t="str">
        <f aca="false">IF(K938="","",1)</f>
        <v/>
      </c>
      <c r="Q938" s="36" t="str">
        <f aca="false">IF(N938="","",_xlfn.IFNA(VLOOKUP(N938,Lotti!C$7:D$1000,2,0),1))</f>
        <v/>
      </c>
      <c r="S938" s="36" t="str">
        <f aca="false">IF(N938="","",IF(OR(AND(E938="",LEN(TRIM(D938))&lt;&gt;11,LEN(TRIM(D938))&lt;&gt;16),AND(D938="",E938=""),AND(D938&lt;&gt;"",E938&lt;&gt;"")),1,""))</f>
        <v/>
      </c>
      <c r="U938" s="36" t="str">
        <f aca="false">IF(N938="","",IF(C938="",1,""))</f>
        <v/>
      </c>
      <c r="V938" s="36" t="str">
        <f aca="false">IF(N938="","",_xlfn.IFNA(VLOOKUP(F938,TabelleFisse!$B$33:$C$34,2,0),1))</f>
        <v/>
      </c>
      <c r="W938" s="36" t="str">
        <f aca="false">IF(N938="","",_xlfn.IFNA(IF(VLOOKUP(CONCATENATE(N938," SI"),AC$10:AC$1203,1,0)=CONCATENATE(N938," SI"),"",1),1))</f>
        <v/>
      </c>
      <c r="Y938" s="36" t="str">
        <f aca="false">IF(OR(N938="",G938=""),"",_xlfn.IFNA(VLOOKUP(H938,TabelleFisse!$B$25:$C$29,2,0),1))</f>
        <v/>
      </c>
      <c r="Z938" s="36" t="str">
        <f aca="false">IF(AND(G938="",H938&lt;&gt;""),1,"")</f>
        <v/>
      </c>
      <c r="AA938" s="36" t="str">
        <f aca="false">IF(N938="","",IF(COUNTIF(AD$10:AD$1203,AD938)=1,1,""))</f>
        <v/>
      </c>
      <c r="AC938" s="37" t="str">
        <f aca="false">IF(N938="","",CONCATENATE(N938," ",F938))</f>
        <v/>
      </c>
      <c r="AD938" s="37" t="str">
        <f aca="false">IF(OR(N938="",CONCATENATE(G938,H938)=""),"",CONCATENATE(N938," ",G938))</f>
        <v/>
      </c>
      <c r="AE938" s="37" t="str">
        <f aca="false">IF(K938=1,CONCATENATE(N938," ",1),"")</f>
        <v/>
      </c>
    </row>
    <row r="939" customFormat="false" ht="32.25" hidden="false" customHeight="true" outlineLevel="0" collapsed="false">
      <c r="A939" s="21" t="str">
        <f aca="false">IF(J939="","",J939)</f>
        <v/>
      </c>
      <c r="B939" s="69"/>
      <c r="C939" s="44"/>
      <c r="D939" s="42"/>
      <c r="E939" s="42"/>
      <c r="F939" s="68"/>
      <c r="G939" s="42"/>
      <c r="H939" s="42"/>
      <c r="J939" s="20" t="str">
        <f aca="false">IF(AND(K939="",L939="",N939=""),"",IF(OR(K939=1,L939=1),"ERRORI / ANOMALIE","OK"))</f>
        <v/>
      </c>
      <c r="K939" s="20" t="str">
        <f aca="false">IF(N939="","",IF(SUM(Q939:AA939)&gt;0,1,""))</f>
        <v/>
      </c>
      <c r="L939" s="20" t="str">
        <f aca="false">IF(N939="","",IF(_xlfn.IFNA(VLOOKUP(CONCATENATE(N939," ",1),Lotti!AS$7:AT$601,2,0),1)=1,"",1))</f>
        <v/>
      </c>
      <c r="N939" s="36" t="str">
        <f aca="false">TRIM(B939)</f>
        <v/>
      </c>
      <c r="O939" s="36"/>
      <c r="P939" s="36" t="str">
        <f aca="false">IF(K939="","",1)</f>
        <v/>
      </c>
      <c r="Q939" s="36" t="str">
        <f aca="false">IF(N939="","",_xlfn.IFNA(VLOOKUP(N939,Lotti!C$7:D$1000,2,0),1))</f>
        <v/>
      </c>
      <c r="S939" s="36" t="str">
        <f aca="false">IF(N939="","",IF(OR(AND(E939="",LEN(TRIM(D939))&lt;&gt;11,LEN(TRIM(D939))&lt;&gt;16),AND(D939="",E939=""),AND(D939&lt;&gt;"",E939&lt;&gt;"")),1,""))</f>
        <v/>
      </c>
      <c r="U939" s="36" t="str">
        <f aca="false">IF(N939="","",IF(C939="",1,""))</f>
        <v/>
      </c>
      <c r="V939" s="36" t="str">
        <f aca="false">IF(N939="","",_xlfn.IFNA(VLOOKUP(F939,TabelleFisse!$B$33:$C$34,2,0),1))</f>
        <v/>
      </c>
      <c r="W939" s="36" t="str">
        <f aca="false">IF(N939="","",_xlfn.IFNA(IF(VLOOKUP(CONCATENATE(N939," SI"),AC$10:AC$1203,1,0)=CONCATENATE(N939," SI"),"",1),1))</f>
        <v/>
      </c>
      <c r="Y939" s="36" t="str">
        <f aca="false">IF(OR(N939="",G939=""),"",_xlfn.IFNA(VLOOKUP(H939,TabelleFisse!$B$25:$C$29,2,0),1))</f>
        <v/>
      </c>
      <c r="Z939" s="36" t="str">
        <f aca="false">IF(AND(G939="",H939&lt;&gt;""),1,"")</f>
        <v/>
      </c>
      <c r="AA939" s="36" t="str">
        <f aca="false">IF(N939="","",IF(COUNTIF(AD$10:AD$1203,AD939)=1,1,""))</f>
        <v/>
      </c>
      <c r="AC939" s="37" t="str">
        <f aca="false">IF(N939="","",CONCATENATE(N939," ",F939))</f>
        <v/>
      </c>
      <c r="AD939" s="37" t="str">
        <f aca="false">IF(OR(N939="",CONCATENATE(G939,H939)=""),"",CONCATENATE(N939," ",G939))</f>
        <v/>
      </c>
      <c r="AE939" s="37" t="str">
        <f aca="false">IF(K939=1,CONCATENATE(N939," ",1),"")</f>
        <v/>
      </c>
    </row>
    <row r="940" customFormat="false" ht="32.25" hidden="false" customHeight="true" outlineLevel="0" collapsed="false">
      <c r="A940" s="21" t="str">
        <f aca="false">IF(J940="","",J940)</f>
        <v/>
      </c>
      <c r="B940" s="69"/>
      <c r="C940" s="44"/>
      <c r="D940" s="42"/>
      <c r="E940" s="42"/>
      <c r="F940" s="68"/>
      <c r="G940" s="42"/>
      <c r="H940" s="42"/>
      <c r="J940" s="20" t="str">
        <f aca="false">IF(AND(K940="",L940="",N940=""),"",IF(OR(K940=1,L940=1),"ERRORI / ANOMALIE","OK"))</f>
        <v/>
      </c>
      <c r="K940" s="20" t="str">
        <f aca="false">IF(N940="","",IF(SUM(Q940:AA940)&gt;0,1,""))</f>
        <v/>
      </c>
      <c r="L940" s="20" t="str">
        <f aca="false">IF(N940="","",IF(_xlfn.IFNA(VLOOKUP(CONCATENATE(N940," ",1),Lotti!AS$7:AT$601,2,0),1)=1,"",1))</f>
        <v/>
      </c>
      <c r="N940" s="36" t="str">
        <f aca="false">TRIM(B940)</f>
        <v/>
      </c>
      <c r="O940" s="36"/>
      <c r="P940" s="36" t="str">
        <f aca="false">IF(K940="","",1)</f>
        <v/>
      </c>
      <c r="Q940" s="36" t="str">
        <f aca="false">IF(N940="","",_xlfn.IFNA(VLOOKUP(N940,Lotti!C$7:D$1000,2,0),1))</f>
        <v/>
      </c>
      <c r="S940" s="36" t="str">
        <f aca="false">IF(N940="","",IF(OR(AND(E940="",LEN(TRIM(D940))&lt;&gt;11,LEN(TRIM(D940))&lt;&gt;16),AND(D940="",E940=""),AND(D940&lt;&gt;"",E940&lt;&gt;"")),1,""))</f>
        <v/>
      </c>
      <c r="U940" s="36" t="str">
        <f aca="false">IF(N940="","",IF(C940="",1,""))</f>
        <v/>
      </c>
      <c r="V940" s="36" t="str">
        <f aca="false">IF(N940="","",_xlfn.IFNA(VLOOKUP(F940,TabelleFisse!$B$33:$C$34,2,0),1))</f>
        <v/>
      </c>
      <c r="W940" s="36" t="str">
        <f aca="false">IF(N940="","",_xlfn.IFNA(IF(VLOOKUP(CONCATENATE(N940," SI"),AC$10:AC$1203,1,0)=CONCATENATE(N940," SI"),"",1),1))</f>
        <v/>
      </c>
      <c r="Y940" s="36" t="str">
        <f aca="false">IF(OR(N940="",G940=""),"",_xlfn.IFNA(VLOOKUP(H940,TabelleFisse!$B$25:$C$29,2,0),1))</f>
        <v/>
      </c>
      <c r="Z940" s="36" t="str">
        <f aca="false">IF(AND(G940="",H940&lt;&gt;""),1,"")</f>
        <v/>
      </c>
      <c r="AA940" s="36" t="str">
        <f aca="false">IF(N940="","",IF(COUNTIF(AD$10:AD$1203,AD940)=1,1,""))</f>
        <v/>
      </c>
      <c r="AC940" s="37" t="str">
        <f aca="false">IF(N940="","",CONCATENATE(N940," ",F940))</f>
        <v/>
      </c>
      <c r="AD940" s="37" t="str">
        <f aca="false">IF(OR(N940="",CONCATENATE(G940,H940)=""),"",CONCATENATE(N940," ",G940))</f>
        <v/>
      </c>
      <c r="AE940" s="37" t="str">
        <f aca="false">IF(K940=1,CONCATENATE(N940," ",1),"")</f>
        <v/>
      </c>
    </row>
    <row r="941" customFormat="false" ht="32.25" hidden="false" customHeight="true" outlineLevel="0" collapsed="false">
      <c r="A941" s="21" t="str">
        <f aca="false">IF(J941="","",J941)</f>
        <v/>
      </c>
      <c r="B941" s="69"/>
      <c r="C941" s="44"/>
      <c r="D941" s="42"/>
      <c r="E941" s="42"/>
      <c r="F941" s="68"/>
      <c r="G941" s="42"/>
      <c r="H941" s="42"/>
      <c r="J941" s="20" t="str">
        <f aca="false">IF(AND(K941="",L941="",N941=""),"",IF(OR(K941=1,L941=1),"ERRORI / ANOMALIE","OK"))</f>
        <v/>
      </c>
      <c r="K941" s="20" t="str">
        <f aca="false">IF(N941="","",IF(SUM(Q941:AA941)&gt;0,1,""))</f>
        <v/>
      </c>
      <c r="L941" s="20" t="str">
        <f aca="false">IF(N941="","",IF(_xlfn.IFNA(VLOOKUP(CONCATENATE(N941," ",1),Lotti!AS$7:AT$601,2,0),1)=1,"",1))</f>
        <v/>
      </c>
      <c r="N941" s="36" t="str">
        <f aca="false">TRIM(B941)</f>
        <v/>
      </c>
      <c r="O941" s="36"/>
      <c r="P941" s="36" t="str">
        <f aca="false">IF(K941="","",1)</f>
        <v/>
      </c>
      <c r="Q941" s="36" t="str">
        <f aca="false">IF(N941="","",_xlfn.IFNA(VLOOKUP(N941,Lotti!C$7:D$1000,2,0),1))</f>
        <v/>
      </c>
      <c r="S941" s="36" t="str">
        <f aca="false">IF(N941="","",IF(OR(AND(E941="",LEN(TRIM(D941))&lt;&gt;11,LEN(TRIM(D941))&lt;&gt;16),AND(D941="",E941=""),AND(D941&lt;&gt;"",E941&lt;&gt;"")),1,""))</f>
        <v/>
      </c>
      <c r="U941" s="36" t="str">
        <f aca="false">IF(N941="","",IF(C941="",1,""))</f>
        <v/>
      </c>
      <c r="V941" s="36" t="str">
        <f aca="false">IF(N941="","",_xlfn.IFNA(VLOOKUP(F941,TabelleFisse!$B$33:$C$34,2,0),1))</f>
        <v/>
      </c>
      <c r="W941" s="36" t="str">
        <f aca="false">IF(N941="","",_xlfn.IFNA(IF(VLOOKUP(CONCATENATE(N941," SI"),AC$10:AC$1203,1,0)=CONCATENATE(N941," SI"),"",1),1))</f>
        <v/>
      </c>
      <c r="Y941" s="36" t="str">
        <f aca="false">IF(OR(N941="",G941=""),"",_xlfn.IFNA(VLOOKUP(H941,TabelleFisse!$B$25:$C$29,2,0),1))</f>
        <v/>
      </c>
      <c r="Z941" s="36" t="str">
        <f aca="false">IF(AND(G941="",H941&lt;&gt;""),1,"")</f>
        <v/>
      </c>
      <c r="AA941" s="36" t="str">
        <f aca="false">IF(N941="","",IF(COUNTIF(AD$10:AD$1203,AD941)=1,1,""))</f>
        <v/>
      </c>
      <c r="AC941" s="37" t="str">
        <f aca="false">IF(N941="","",CONCATENATE(N941," ",F941))</f>
        <v/>
      </c>
      <c r="AD941" s="37" t="str">
        <f aca="false">IF(OR(N941="",CONCATENATE(G941,H941)=""),"",CONCATENATE(N941," ",G941))</f>
        <v/>
      </c>
      <c r="AE941" s="37" t="str">
        <f aca="false">IF(K941=1,CONCATENATE(N941," ",1),"")</f>
        <v/>
      </c>
    </row>
    <row r="942" customFormat="false" ht="32.25" hidden="false" customHeight="true" outlineLevel="0" collapsed="false">
      <c r="A942" s="21" t="str">
        <f aca="false">IF(J942="","",J942)</f>
        <v/>
      </c>
      <c r="B942" s="69"/>
      <c r="C942" s="44"/>
      <c r="D942" s="42"/>
      <c r="E942" s="42"/>
      <c r="F942" s="68"/>
      <c r="G942" s="42"/>
      <c r="H942" s="42"/>
      <c r="J942" s="20" t="str">
        <f aca="false">IF(AND(K942="",L942="",N942=""),"",IF(OR(K942=1,L942=1),"ERRORI / ANOMALIE","OK"))</f>
        <v/>
      </c>
      <c r="K942" s="20" t="str">
        <f aca="false">IF(N942="","",IF(SUM(Q942:AA942)&gt;0,1,""))</f>
        <v/>
      </c>
      <c r="L942" s="20" t="str">
        <f aca="false">IF(N942="","",IF(_xlfn.IFNA(VLOOKUP(CONCATENATE(N942," ",1),Lotti!AS$7:AT$601,2,0),1)=1,"",1))</f>
        <v/>
      </c>
      <c r="N942" s="36" t="str">
        <f aca="false">TRIM(B942)</f>
        <v/>
      </c>
      <c r="O942" s="36"/>
      <c r="P942" s="36" t="str">
        <f aca="false">IF(K942="","",1)</f>
        <v/>
      </c>
      <c r="Q942" s="36" t="str">
        <f aca="false">IF(N942="","",_xlfn.IFNA(VLOOKUP(N942,Lotti!C$7:D$1000,2,0),1))</f>
        <v/>
      </c>
      <c r="S942" s="36" t="str">
        <f aca="false">IF(N942="","",IF(OR(AND(E942="",LEN(TRIM(D942))&lt;&gt;11,LEN(TRIM(D942))&lt;&gt;16),AND(D942="",E942=""),AND(D942&lt;&gt;"",E942&lt;&gt;"")),1,""))</f>
        <v/>
      </c>
      <c r="U942" s="36" t="str">
        <f aca="false">IF(N942="","",IF(C942="",1,""))</f>
        <v/>
      </c>
      <c r="V942" s="36" t="str">
        <f aca="false">IF(N942="","",_xlfn.IFNA(VLOOKUP(F942,TabelleFisse!$B$33:$C$34,2,0),1))</f>
        <v/>
      </c>
      <c r="W942" s="36" t="str">
        <f aca="false">IF(N942="","",_xlfn.IFNA(IF(VLOOKUP(CONCATENATE(N942," SI"),AC$10:AC$1203,1,0)=CONCATENATE(N942," SI"),"",1),1))</f>
        <v/>
      </c>
      <c r="Y942" s="36" t="str">
        <f aca="false">IF(OR(N942="",G942=""),"",_xlfn.IFNA(VLOOKUP(H942,TabelleFisse!$B$25:$C$29,2,0),1))</f>
        <v/>
      </c>
      <c r="Z942" s="36" t="str">
        <f aca="false">IF(AND(G942="",H942&lt;&gt;""),1,"")</f>
        <v/>
      </c>
      <c r="AA942" s="36" t="str">
        <f aca="false">IF(N942="","",IF(COUNTIF(AD$10:AD$1203,AD942)=1,1,""))</f>
        <v/>
      </c>
      <c r="AC942" s="37" t="str">
        <f aca="false">IF(N942="","",CONCATENATE(N942," ",F942))</f>
        <v/>
      </c>
      <c r="AD942" s="37" t="str">
        <f aca="false">IF(OR(N942="",CONCATENATE(G942,H942)=""),"",CONCATENATE(N942," ",G942))</f>
        <v/>
      </c>
      <c r="AE942" s="37" t="str">
        <f aca="false">IF(K942=1,CONCATENATE(N942," ",1),"")</f>
        <v/>
      </c>
    </row>
    <row r="943" customFormat="false" ht="32.25" hidden="false" customHeight="true" outlineLevel="0" collapsed="false">
      <c r="A943" s="21" t="str">
        <f aca="false">IF(J943="","",J943)</f>
        <v/>
      </c>
      <c r="B943" s="69"/>
      <c r="C943" s="44"/>
      <c r="D943" s="42"/>
      <c r="E943" s="42"/>
      <c r="F943" s="68"/>
      <c r="G943" s="42"/>
      <c r="H943" s="42"/>
      <c r="J943" s="20" t="str">
        <f aca="false">IF(AND(K943="",L943="",N943=""),"",IF(OR(K943=1,L943=1),"ERRORI / ANOMALIE","OK"))</f>
        <v/>
      </c>
      <c r="K943" s="20" t="str">
        <f aca="false">IF(N943="","",IF(SUM(Q943:AA943)&gt;0,1,""))</f>
        <v/>
      </c>
      <c r="L943" s="20" t="str">
        <f aca="false">IF(N943="","",IF(_xlfn.IFNA(VLOOKUP(CONCATENATE(N943," ",1),Lotti!AS$7:AT$601,2,0),1)=1,"",1))</f>
        <v/>
      </c>
      <c r="N943" s="36" t="str">
        <f aca="false">TRIM(B943)</f>
        <v/>
      </c>
      <c r="O943" s="36"/>
      <c r="P943" s="36" t="str">
        <f aca="false">IF(K943="","",1)</f>
        <v/>
      </c>
      <c r="Q943" s="36" t="str">
        <f aca="false">IF(N943="","",_xlfn.IFNA(VLOOKUP(N943,Lotti!C$7:D$1000,2,0),1))</f>
        <v/>
      </c>
      <c r="S943" s="36" t="str">
        <f aca="false">IF(N943="","",IF(OR(AND(E943="",LEN(TRIM(D943))&lt;&gt;11,LEN(TRIM(D943))&lt;&gt;16),AND(D943="",E943=""),AND(D943&lt;&gt;"",E943&lt;&gt;"")),1,""))</f>
        <v/>
      </c>
      <c r="U943" s="36" t="str">
        <f aca="false">IF(N943="","",IF(C943="",1,""))</f>
        <v/>
      </c>
      <c r="V943" s="36" t="str">
        <f aca="false">IF(N943="","",_xlfn.IFNA(VLOOKUP(F943,TabelleFisse!$B$33:$C$34,2,0),1))</f>
        <v/>
      </c>
      <c r="W943" s="36" t="str">
        <f aca="false">IF(N943="","",_xlfn.IFNA(IF(VLOOKUP(CONCATENATE(N943," SI"),AC$10:AC$1203,1,0)=CONCATENATE(N943," SI"),"",1),1))</f>
        <v/>
      </c>
      <c r="Y943" s="36" t="str">
        <f aca="false">IF(OR(N943="",G943=""),"",_xlfn.IFNA(VLOOKUP(H943,TabelleFisse!$B$25:$C$29,2,0),1))</f>
        <v/>
      </c>
      <c r="Z943" s="36" t="str">
        <f aca="false">IF(AND(G943="",H943&lt;&gt;""),1,"")</f>
        <v/>
      </c>
      <c r="AA943" s="36" t="str">
        <f aca="false">IF(N943="","",IF(COUNTIF(AD$10:AD$1203,AD943)=1,1,""))</f>
        <v/>
      </c>
      <c r="AC943" s="37" t="str">
        <f aca="false">IF(N943="","",CONCATENATE(N943," ",F943))</f>
        <v/>
      </c>
      <c r="AD943" s="37" t="str">
        <f aca="false">IF(OR(N943="",CONCATENATE(G943,H943)=""),"",CONCATENATE(N943," ",G943))</f>
        <v/>
      </c>
      <c r="AE943" s="37" t="str">
        <f aca="false">IF(K943=1,CONCATENATE(N943," ",1),"")</f>
        <v/>
      </c>
    </row>
    <row r="944" customFormat="false" ht="32.25" hidden="false" customHeight="true" outlineLevel="0" collapsed="false">
      <c r="A944" s="21" t="str">
        <f aca="false">IF(J944="","",J944)</f>
        <v/>
      </c>
      <c r="B944" s="69"/>
      <c r="C944" s="44"/>
      <c r="D944" s="42"/>
      <c r="E944" s="42"/>
      <c r="F944" s="68"/>
      <c r="G944" s="42"/>
      <c r="H944" s="42"/>
      <c r="J944" s="20" t="str">
        <f aca="false">IF(AND(K944="",L944="",N944=""),"",IF(OR(K944=1,L944=1),"ERRORI / ANOMALIE","OK"))</f>
        <v/>
      </c>
      <c r="K944" s="20" t="str">
        <f aca="false">IF(N944="","",IF(SUM(Q944:AA944)&gt;0,1,""))</f>
        <v/>
      </c>
      <c r="L944" s="20" t="str">
        <f aca="false">IF(N944="","",IF(_xlfn.IFNA(VLOOKUP(CONCATENATE(N944," ",1),Lotti!AS$7:AT$601,2,0),1)=1,"",1))</f>
        <v/>
      </c>
      <c r="N944" s="36" t="str">
        <f aca="false">TRIM(B944)</f>
        <v/>
      </c>
      <c r="O944" s="36"/>
      <c r="P944" s="36" t="str">
        <f aca="false">IF(K944="","",1)</f>
        <v/>
      </c>
      <c r="Q944" s="36" t="str">
        <f aca="false">IF(N944="","",_xlfn.IFNA(VLOOKUP(N944,Lotti!C$7:D$1000,2,0),1))</f>
        <v/>
      </c>
      <c r="S944" s="36" t="str">
        <f aca="false">IF(N944="","",IF(OR(AND(E944="",LEN(TRIM(D944))&lt;&gt;11,LEN(TRIM(D944))&lt;&gt;16),AND(D944="",E944=""),AND(D944&lt;&gt;"",E944&lt;&gt;"")),1,""))</f>
        <v/>
      </c>
      <c r="U944" s="36" t="str">
        <f aca="false">IF(N944="","",IF(C944="",1,""))</f>
        <v/>
      </c>
      <c r="V944" s="36" t="str">
        <f aca="false">IF(N944="","",_xlfn.IFNA(VLOOKUP(F944,TabelleFisse!$B$33:$C$34,2,0),1))</f>
        <v/>
      </c>
      <c r="W944" s="36" t="str">
        <f aca="false">IF(N944="","",_xlfn.IFNA(IF(VLOOKUP(CONCATENATE(N944," SI"),AC$10:AC$1203,1,0)=CONCATENATE(N944," SI"),"",1),1))</f>
        <v/>
      </c>
      <c r="Y944" s="36" t="str">
        <f aca="false">IF(OR(N944="",G944=""),"",_xlfn.IFNA(VLOOKUP(H944,TabelleFisse!$B$25:$C$29,2,0),1))</f>
        <v/>
      </c>
      <c r="Z944" s="36" t="str">
        <f aca="false">IF(AND(G944="",H944&lt;&gt;""),1,"")</f>
        <v/>
      </c>
      <c r="AA944" s="36" t="str">
        <f aca="false">IF(N944="","",IF(COUNTIF(AD$10:AD$1203,AD944)=1,1,""))</f>
        <v/>
      </c>
      <c r="AC944" s="37" t="str">
        <f aca="false">IF(N944="","",CONCATENATE(N944," ",F944))</f>
        <v/>
      </c>
      <c r="AD944" s="37" t="str">
        <f aca="false">IF(OR(N944="",CONCATENATE(G944,H944)=""),"",CONCATENATE(N944," ",G944))</f>
        <v/>
      </c>
      <c r="AE944" s="37" t="str">
        <f aca="false">IF(K944=1,CONCATENATE(N944," ",1),"")</f>
        <v/>
      </c>
    </row>
    <row r="945" customFormat="false" ht="32.25" hidden="false" customHeight="true" outlineLevel="0" collapsed="false">
      <c r="A945" s="21" t="str">
        <f aca="false">IF(J945="","",J945)</f>
        <v/>
      </c>
      <c r="B945" s="69"/>
      <c r="C945" s="44"/>
      <c r="D945" s="42"/>
      <c r="E945" s="42"/>
      <c r="F945" s="68"/>
      <c r="G945" s="42"/>
      <c r="H945" s="42"/>
      <c r="J945" s="20" t="str">
        <f aca="false">IF(AND(K945="",L945="",N945=""),"",IF(OR(K945=1,L945=1),"ERRORI / ANOMALIE","OK"))</f>
        <v/>
      </c>
      <c r="K945" s="20" t="str">
        <f aca="false">IF(N945="","",IF(SUM(Q945:AA945)&gt;0,1,""))</f>
        <v/>
      </c>
      <c r="L945" s="20" t="str">
        <f aca="false">IF(N945="","",IF(_xlfn.IFNA(VLOOKUP(CONCATENATE(N945," ",1),Lotti!AS$7:AT$601,2,0),1)=1,"",1))</f>
        <v/>
      </c>
      <c r="N945" s="36" t="str">
        <f aca="false">TRIM(B945)</f>
        <v/>
      </c>
      <c r="O945" s="36"/>
      <c r="P945" s="36" t="str">
        <f aca="false">IF(K945="","",1)</f>
        <v/>
      </c>
      <c r="Q945" s="36" t="str">
        <f aca="false">IF(N945="","",_xlfn.IFNA(VLOOKUP(N945,Lotti!C$7:D$1000,2,0),1))</f>
        <v/>
      </c>
      <c r="S945" s="36" t="str">
        <f aca="false">IF(N945="","",IF(OR(AND(E945="",LEN(TRIM(D945))&lt;&gt;11,LEN(TRIM(D945))&lt;&gt;16),AND(D945="",E945=""),AND(D945&lt;&gt;"",E945&lt;&gt;"")),1,""))</f>
        <v/>
      </c>
      <c r="U945" s="36" t="str">
        <f aca="false">IF(N945="","",IF(C945="",1,""))</f>
        <v/>
      </c>
      <c r="V945" s="36" t="str">
        <f aca="false">IF(N945="","",_xlfn.IFNA(VLOOKUP(F945,TabelleFisse!$B$33:$C$34,2,0),1))</f>
        <v/>
      </c>
      <c r="W945" s="36" t="str">
        <f aca="false">IF(N945="","",_xlfn.IFNA(IF(VLOOKUP(CONCATENATE(N945," SI"),AC$10:AC$1203,1,0)=CONCATENATE(N945," SI"),"",1),1))</f>
        <v/>
      </c>
      <c r="Y945" s="36" t="str">
        <f aca="false">IF(OR(N945="",G945=""),"",_xlfn.IFNA(VLOOKUP(H945,TabelleFisse!$B$25:$C$29,2,0),1))</f>
        <v/>
      </c>
      <c r="Z945" s="36" t="str">
        <f aca="false">IF(AND(G945="",H945&lt;&gt;""),1,"")</f>
        <v/>
      </c>
      <c r="AA945" s="36" t="str">
        <f aca="false">IF(N945="","",IF(COUNTIF(AD$10:AD$1203,AD945)=1,1,""))</f>
        <v/>
      </c>
      <c r="AC945" s="37" t="str">
        <f aca="false">IF(N945="","",CONCATENATE(N945," ",F945))</f>
        <v/>
      </c>
      <c r="AD945" s="37" t="str">
        <f aca="false">IF(OR(N945="",CONCATENATE(G945,H945)=""),"",CONCATENATE(N945," ",G945))</f>
        <v/>
      </c>
      <c r="AE945" s="37" t="str">
        <f aca="false">IF(K945=1,CONCATENATE(N945," ",1),"")</f>
        <v/>
      </c>
    </row>
    <row r="946" customFormat="false" ht="32.25" hidden="false" customHeight="true" outlineLevel="0" collapsed="false">
      <c r="A946" s="21" t="str">
        <f aca="false">IF(J946="","",J946)</f>
        <v/>
      </c>
      <c r="B946" s="69"/>
      <c r="C946" s="44"/>
      <c r="D946" s="42"/>
      <c r="E946" s="42"/>
      <c r="F946" s="68"/>
      <c r="G946" s="42"/>
      <c r="H946" s="42"/>
      <c r="J946" s="20" t="str">
        <f aca="false">IF(AND(K946="",L946="",N946=""),"",IF(OR(K946=1,L946=1),"ERRORI / ANOMALIE","OK"))</f>
        <v/>
      </c>
      <c r="K946" s="20" t="str">
        <f aca="false">IF(N946="","",IF(SUM(Q946:AA946)&gt;0,1,""))</f>
        <v/>
      </c>
      <c r="L946" s="20" t="str">
        <f aca="false">IF(N946="","",IF(_xlfn.IFNA(VLOOKUP(CONCATENATE(N946," ",1),Lotti!AS$7:AT$601,2,0),1)=1,"",1))</f>
        <v/>
      </c>
      <c r="N946" s="36" t="str">
        <f aca="false">TRIM(B946)</f>
        <v/>
      </c>
      <c r="O946" s="36"/>
      <c r="P946" s="36" t="str">
        <f aca="false">IF(K946="","",1)</f>
        <v/>
      </c>
      <c r="Q946" s="36" t="str">
        <f aca="false">IF(N946="","",_xlfn.IFNA(VLOOKUP(N946,Lotti!C$7:D$1000,2,0),1))</f>
        <v/>
      </c>
      <c r="S946" s="36" t="str">
        <f aca="false">IF(N946="","",IF(OR(AND(E946="",LEN(TRIM(D946))&lt;&gt;11,LEN(TRIM(D946))&lt;&gt;16),AND(D946="",E946=""),AND(D946&lt;&gt;"",E946&lt;&gt;"")),1,""))</f>
        <v/>
      </c>
      <c r="U946" s="36" t="str">
        <f aca="false">IF(N946="","",IF(C946="",1,""))</f>
        <v/>
      </c>
      <c r="V946" s="36" t="str">
        <f aca="false">IF(N946="","",_xlfn.IFNA(VLOOKUP(F946,TabelleFisse!$B$33:$C$34,2,0),1))</f>
        <v/>
      </c>
      <c r="W946" s="36" t="str">
        <f aca="false">IF(N946="","",_xlfn.IFNA(IF(VLOOKUP(CONCATENATE(N946," SI"),AC$10:AC$1203,1,0)=CONCATENATE(N946," SI"),"",1),1))</f>
        <v/>
      </c>
      <c r="Y946" s="36" t="str">
        <f aca="false">IF(OR(N946="",G946=""),"",_xlfn.IFNA(VLOOKUP(H946,TabelleFisse!$B$25:$C$29,2,0),1))</f>
        <v/>
      </c>
      <c r="Z946" s="36" t="str">
        <f aca="false">IF(AND(G946="",H946&lt;&gt;""),1,"")</f>
        <v/>
      </c>
      <c r="AA946" s="36" t="str">
        <f aca="false">IF(N946="","",IF(COUNTIF(AD$10:AD$1203,AD946)=1,1,""))</f>
        <v/>
      </c>
      <c r="AC946" s="37" t="str">
        <f aca="false">IF(N946="","",CONCATENATE(N946," ",F946))</f>
        <v/>
      </c>
      <c r="AD946" s="37" t="str">
        <f aca="false">IF(OR(N946="",CONCATENATE(G946,H946)=""),"",CONCATENATE(N946," ",G946))</f>
        <v/>
      </c>
      <c r="AE946" s="37" t="str">
        <f aca="false">IF(K946=1,CONCATENATE(N946," ",1),"")</f>
        <v/>
      </c>
    </row>
    <row r="947" customFormat="false" ht="32.25" hidden="false" customHeight="true" outlineLevel="0" collapsed="false">
      <c r="A947" s="21" t="str">
        <f aca="false">IF(J947="","",J947)</f>
        <v/>
      </c>
      <c r="B947" s="69"/>
      <c r="C947" s="44"/>
      <c r="D947" s="42"/>
      <c r="E947" s="42"/>
      <c r="F947" s="68"/>
      <c r="G947" s="42"/>
      <c r="H947" s="42"/>
      <c r="J947" s="20" t="str">
        <f aca="false">IF(AND(K947="",L947="",N947=""),"",IF(OR(K947=1,L947=1),"ERRORI / ANOMALIE","OK"))</f>
        <v/>
      </c>
      <c r="K947" s="20" t="str">
        <f aca="false">IF(N947="","",IF(SUM(Q947:AA947)&gt;0,1,""))</f>
        <v/>
      </c>
      <c r="L947" s="20" t="str">
        <f aca="false">IF(N947="","",IF(_xlfn.IFNA(VLOOKUP(CONCATENATE(N947," ",1),Lotti!AS$7:AT$601,2,0),1)=1,"",1))</f>
        <v/>
      </c>
      <c r="N947" s="36" t="str">
        <f aca="false">TRIM(B947)</f>
        <v/>
      </c>
      <c r="O947" s="36"/>
      <c r="P947" s="36" t="str">
        <f aca="false">IF(K947="","",1)</f>
        <v/>
      </c>
      <c r="Q947" s="36" t="str">
        <f aca="false">IF(N947="","",_xlfn.IFNA(VLOOKUP(N947,Lotti!C$7:D$1000,2,0),1))</f>
        <v/>
      </c>
      <c r="S947" s="36" t="str">
        <f aca="false">IF(N947="","",IF(OR(AND(E947="",LEN(TRIM(D947))&lt;&gt;11,LEN(TRIM(D947))&lt;&gt;16),AND(D947="",E947=""),AND(D947&lt;&gt;"",E947&lt;&gt;"")),1,""))</f>
        <v/>
      </c>
      <c r="U947" s="36" t="str">
        <f aca="false">IF(N947="","",IF(C947="",1,""))</f>
        <v/>
      </c>
      <c r="V947" s="36" t="str">
        <f aca="false">IF(N947="","",_xlfn.IFNA(VLOOKUP(F947,TabelleFisse!$B$33:$C$34,2,0),1))</f>
        <v/>
      </c>
      <c r="W947" s="36" t="str">
        <f aca="false">IF(N947="","",_xlfn.IFNA(IF(VLOOKUP(CONCATENATE(N947," SI"),AC$10:AC$1203,1,0)=CONCATENATE(N947," SI"),"",1),1))</f>
        <v/>
      </c>
      <c r="Y947" s="36" t="str">
        <f aca="false">IF(OR(N947="",G947=""),"",_xlfn.IFNA(VLOOKUP(H947,TabelleFisse!$B$25:$C$29,2,0),1))</f>
        <v/>
      </c>
      <c r="Z947" s="36" t="str">
        <f aca="false">IF(AND(G947="",H947&lt;&gt;""),1,"")</f>
        <v/>
      </c>
      <c r="AA947" s="36" t="str">
        <f aca="false">IF(N947="","",IF(COUNTIF(AD$10:AD$1203,AD947)=1,1,""))</f>
        <v/>
      </c>
      <c r="AC947" s="37" t="str">
        <f aca="false">IF(N947="","",CONCATENATE(N947," ",F947))</f>
        <v/>
      </c>
      <c r="AD947" s="37" t="str">
        <f aca="false">IF(OR(N947="",CONCATENATE(G947,H947)=""),"",CONCATENATE(N947," ",G947))</f>
        <v/>
      </c>
      <c r="AE947" s="37" t="str">
        <f aca="false">IF(K947=1,CONCATENATE(N947," ",1),"")</f>
        <v/>
      </c>
    </row>
    <row r="948" customFormat="false" ht="32.25" hidden="false" customHeight="true" outlineLevel="0" collapsed="false">
      <c r="A948" s="21" t="str">
        <f aca="false">IF(J948="","",J948)</f>
        <v/>
      </c>
      <c r="B948" s="69"/>
      <c r="C948" s="44"/>
      <c r="D948" s="42"/>
      <c r="E948" s="42"/>
      <c r="F948" s="68"/>
      <c r="G948" s="42"/>
      <c r="H948" s="42"/>
      <c r="J948" s="20" t="str">
        <f aca="false">IF(AND(K948="",L948="",N948=""),"",IF(OR(K948=1,L948=1),"ERRORI / ANOMALIE","OK"))</f>
        <v/>
      </c>
      <c r="K948" s="20" t="str">
        <f aca="false">IF(N948="","",IF(SUM(Q948:AA948)&gt;0,1,""))</f>
        <v/>
      </c>
      <c r="L948" s="20" t="str">
        <f aca="false">IF(N948="","",IF(_xlfn.IFNA(VLOOKUP(CONCATENATE(N948," ",1),Lotti!AS$7:AT$601,2,0),1)=1,"",1))</f>
        <v/>
      </c>
      <c r="N948" s="36" t="str">
        <f aca="false">TRIM(B948)</f>
        <v/>
      </c>
      <c r="O948" s="36"/>
      <c r="P948" s="36" t="str">
        <f aca="false">IF(K948="","",1)</f>
        <v/>
      </c>
      <c r="Q948" s="36" t="str">
        <f aca="false">IF(N948="","",_xlfn.IFNA(VLOOKUP(N948,Lotti!C$7:D$1000,2,0),1))</f>
        <v/>
      </c>
      <c r="S948" s="36" t="str">
        <f aca="false">IF(N948="","",IF(OR(AND(E948="",LEN(TRIM(D948))&lt;&gt;11,LEN(TRIM(D948))&lt;&gt;16),AND(D948="",E948=""),AND(D948&lt;&gt;"",E948&lt;&gt;"")),1,""))</f>
        <v/>
      </c>
      <c r="U948" s="36" t="str">
        <f aca="false">IF(N948="","",IF(C948="",1,""))</f>
        <v/>
      </c>
      <c r="V948" s="36" t="str">
        <f aca="false">IF(N948="","",_xlfn.IFNA(VLOOKUP(F948,TabelleFisse!$B$33:$C$34,2,0),1))</f>
        <v/>
      </c>
      <c r="W948" s="36" t="str">
        <f aca="false">IF(N948="","",_xlfn.IFNA(IF(VLOOKUP(CONCATENATE(N948," SI"),AC$10:AC$1203,1,0)=CONCATENATE(N948," SI"),"",1),1))</f>
        <v/>
      </c>
      <c r="Y948" s="36" t="str">
        <f aca="false">IF(OR(N948="",G948=""),"",_xlfn.IFNA(VLOOKUP(H948,TabelleFisse!$B$25:$C$29,2,0),1))</f>
        <v/>
      </c>
      <c r="Z948" s="36" t="str">
        <f aca="false">IF(AND(G948="",H948&lt;&gt;""),1,"")</f>
        <v/>
      </c>
      <c r="AA948" s="36" t="str">
        <f aca="false">IF(N948="","",IF(COUNTIF(AD$10:AD$1203,AD948)=1,1,""))</f>
        <v/>
      </c>
      <c r="AC948" s="37" t="str">
        <f aca="false">IF(N948="","",CONCATENATE(N948," ",F948))</f>
        <v/>
      </c>
      <c r="AD948" s="37" t="str">
        <f aca="false">IF(OR(N948="",CONCATENATE(G948,H948)=""),"",CONCATENATE(N948," ",G948))</f>
        <v/>
      </c>
      <c r="AE948" s="37" t="str">
        <f aca="false">IF(K948=1,CONCATENATE(N948," ",1),"")</f>
        <v/>
      </c>
    </row>
    <row r="949" customFormat="false" ht="32.25" hidden="false" customHeight="true" outlineLevel="0" collapsed="false">
      <c r="A949" s="21" t="str">
        <f aca="false">IF(J949="","",J949)</f>
        <v/>
      </c>
      <c r="B949" s="69"/>
      <c r="C949" s="44"/>
      <c r="D949" s="42"/>
      <c r="E949" s="42"/>
      <c r="F949" s="68"/>
      <c r="G949" s="42"/>
      <c r="H949" s="42"/>
      <c r="J949" s="20" t="str">
        <f aca="false">IF(AND(K949="",L949="",N949=""),"",IF(OR(K949=1,L949=1),"ERRORI / ANOMALIE","OK"))</f>
        <v/>
      </c>
      <c r="K949" s="20" t="str">
        <f aca="false">IF(N949="","",IF(SUM(Q949:AA949)&gt;0,1,""))</f>
        <v/>
      </c>
      <c r="L949" s="20" t="str">
        <f aca="false">IF(N949="","",IF(_xlfn.IFNA(VLOOKUP(CONCATENATE(N949," ",1),Lotti!AS$7:AT$601,2,0),1)=1,"",1))</f>
        <v/>
      </c>
      <c r="N949" s="36" t="str">
        <f aca="false">TRIM(B949)</f>
        <v/>
      </c>
      <c r="O949" s="36"/>
      <c r="P949" s="36" t="str">
        <f aca="false">IF(K949="","",1)</f>
        <v/>
      </c>
      <c r="Q949" s="36" t="str">
        <f aca="false">IF(N949="","",_xlfn.IFNA(VLOOKUP(N949,Lotti!C$7:D$1000,2,0),1))</f>
        <v/>
      </c>
      <c r="S949" s="36" t="str">
        <f aca="false">IF(N949="","",IF(OR(AND(E949="",LEN(TRIM(D949))&lt;&gt;11,LEN(TRIM(D949))&lt;&gt;16),AND(D949="",E949=""),AND(D949&lt;&gt;"",E949&lt;&gt;"")),1,""))</f>
        <v/>
      </c>
      <c r="U949" s="36" t="str">
        <f aca="false">IF(N949="","",IF(C949="",1,""))</f>
        <v/>
      </c>
      <c r="V949" s="36" t="str">
        <f aca="false">IF(N949="","",_xlfn.IFNA(VLOOKUP(F949,TabelleFisse!$B$33:$C$34,2,0),1))</f>
        <v/>
      </c>
      <c r="W949" s="36" t="str">
        <f aca="false">IF(N949="","",_xlfn.IFNA(IF(VLOOKUP(CONCATENATE(N949," SI"),AC$10:AC$1203,1,0)=CONCATENATE(N949," SI"),"",1),1))</f>
        <v/>
      </c>
      <c r="Y949" s="36" t="str">
        <f aca="false">IF(OR(N949="",G949=""),"",_xlfn.IFNA(VLOOKUP(H949,TabelleFisse!$B$25:$C$29,2,0),1))</f>
        <v/>
      </c>
      <c r="Z949" s="36" t="str">
        <f aca="false">IF(AND(G949="",H949&lt;&gt;""),1,"")</f>
        <v/>
      </c>
      <c r="AA949" s="36" t="str">
        <f aca="false">IF(N949="","",IF(COUNTIF(AD$10:AD$1203,AD949)=1,1,""))</f>
        <v/>
      </c>
      <c r="AC949" s="37" t="str">
        <f aca="false">IF(N949="","",CONCATENATE(N949," ",F949))</f>
        <v/>
      </c>
      <c r="AD949" s="37" t="str">
        <f aca="false">IF(OR(N949="",CONCATENATE(G949,H949)=""),"",CONCATENATE(N949," ",G949))</f>
        <v/>
      </c>
      <c r="AE949" s="37" t="str">
        <f aca="false">IF(K949=1,CONCATENATE(N949," ",1),"")</f>
        <v/>
      </c>
    </row>
    <row r="950" customFormat="false" ht="32.25" hidden="false" customHeight="true" outlineLevel="0" collapsed="false">
      <c r="A950" s="21" t="str">
        <f aca="false">IF(J950="","",J950)</f>
        <v/>
      </c>
      <c r="B950" s="69"/>
      <c r="C950" s="44"/>
      <c r="D950" s="42"/>
      <c r="E950" s="42"/>
      <c r="F950" s="68"/>
      <c r="G950" s="42"/>
      <c r="H950" s="42"/>
      <c r="J950" s="20" t="str">
        <f aca="false">IF(AND(K950="",L950="",N950=""),"",IF(OR(K950=1,L950=1),"ERRORI / ANOMALIE","OK"))</f>
        <v/>
      </c>
      <c r="K950" s="20" t="str">
        <f aca="false">IF(N950="","",IF(SUM(Q950:AA950)&gt;0,1,""))</f>
        <v/>
      </c>
      <c r="L950" s="20" t="str">
        <f aca="false">IF(N950="","",IF(_xlfn.IFNA(VLOOKUP(CONCATENATE(N950," ",1),Lotti!AS$7:AT$601,2,0),1)=1,"",1))</f>
        <v/>
      </c>
      <c r="N950" s="36" t="str">
        <f aca="false">TRIM(B950)</f>
        <v/>
      </c>
      <c r="O950" s="36"/>
      <c r="P950" s="36" t="str">
        <f aca="false">IF(K950="","",1)</f>
        <v/>
      </c>
      <c r="Q950" s="36" t="str">
        <f aca="false">IF(N950="","",_xlfn.IFNA(VLOOKUP(N950,Lotti!C$7:D$1000,2,0),1))</f>
        <v/>
      </c>
      <c r="S950" s="36" t="str">
        <f aca="false">IF(N950="","",IF(OR(AND(E950="",LEN(TRIM(D950))&lt;&gt;11,LEN(TRIM(D950))&lt;&gt;16),AND(D950="",E950=""),AND(D950&lt;&gt;"",E950&lt;&gt;"")),1,""))</f>
        <v/>
      </c>
      <c r="U950" s="36" t="str">
        <f aca="false">IF(N950="","",IF(C950="",1,""))</f>
        <v/>
      </c>
      <c r="V950" s="36" t="str">
        <f aca="false">IF(N950="","",_xlfn.IFNA(VLOOKUP(F950,TabelleFisse!$B$33:$C$34,2,0),1))</f>
        <v/>
      </c>
      <c r="W950" s="36" t="str">
        <f aca="false">IF(N950="","",_xlfn.IFNA(IF(VLOOKUP(CONCATENATE(N950," SI"),AC$10:AC$1203,1,0)=CONCATENATE(N950," SI"),"",1),1))</f>
        <v/>
      </c>
      <c r="Y950" s="36" t="str">
        <f aca="false">IF(OR(N950="",G950=""),"",_xlfn.IFNA(VLOOKUP(H950,TabelleFisse!$B$25:$C$29,2,0),1))</f>
        <v/>
      </c>
      <c r="Z950" s="36" t="str">
        <f aca="false">IF(AND(G950="",H950&lt;&gt;""),1,"")</f>
        <v/>
      </c>
      <c r="AA950" s="36" t="str">
        <f aca="false">IF(N950="","",IF(COUNTIF(AD$10:AD$1203,AD950)=1,1,""))</f>
        <v/>
      </c>
      <c r="AC950" s="37" t="str">
        <f aca="false">IF(N950="","",CONCATENATE(N950," ",F950))</f>
        <v/>
      </c>
      <c r="AD950" s="37" t="str">
        <f aca="false">IF(OR(N950="",CONCATENATE(G950,H950)=""),"",CONCATENATE(N950," ",G950))</f>
        <v/>
      </c>
      <c r="AE950" s="37" t="str">
        <f aca="false">IF(K950=1,CONCATENATE(N950," ",1),"")</f>
        <v/>
      </c>
    </row>
    <row r="951" customFormat="false" ht="32.25" hidden="false" customHeight="true" outlineLevel="0" collapsed="false">
      <c r="A951" s="21" t="str">
        <f aca="false">IF(J951="","",J951)</f>
        <v/>
      </c>
      <c r="B951" s="69"/>
      <c r="C951" s="44"/>
      <c r="D951" s="42"/>
      <c r="E951" s="42"/>
      <c r="F951" s="68"/>
      <c r="G951" s="42"/>
      <c r="H951" s="42"/>
      <c r="J951" s="20" t="str">
        <f aca="false">IF(AND(K951="",L951="",N951=""),"",IF(OR(K951=1,L951=1),"ERRORI / ANOMALIE","OK"))</f>
        <v/>
      </c>
      <c r="K951" s="20" t="str">
        <f aca="false">IF(N951="","",IF(SUM(Q951:AA951)&gt;0,1,""))</f>
        <v/>
      </c>
      <c r="L951" s="20" t="str">
        <f aca="false">IF(N951="","",IF(_xlfn.IFNA(VLOOKUP(CONCATENATE(N951," ",1),Lotti!AS$7:AT$601,2,0),1)=1,"",1))</f>
        <v/>
      </c>
      <c r="N951" s="36" t="str">
        <f aca="false">TRIM(B951)</f>
        <v/>
      </c>
      <c r="O951" s="36"/>
      <c r="P951" s="36" t="str">
        <f aca="false">IF(K951="","",1)</f>
        <v/>
      </c>
      <c r="Q951" s="36" t="str">
        <f aca="false">IF(N951="","",_xlfn.IFNA(VLOOKUP(N951,Lotti!C$7:D$1000,2,0),1))</f>
        <v/>
      </c>
      <c r="S951" s="36" t="str">
        <f aca="false">IF(N951="","",IF(OR(AND(E951="",LEN(TRIM(D951))&lt;&gt;11,LEN(TRIM(D951))&lt;&gt;16),AND(D951="",E951=""),AND(D951&lt;&gt;"",E951&lt;&gt;"")),1,""))</f>
        <v/>
      </c>
      <c r="U951" s="36" t="str">
        <f aca="false">IF(N951="","",IF(C951="",1,""))</f>
        <v/>
      </c>
      <c r="V951" s="36" t="str">
        <f aca="false">IF(N951="","",_xlfn.IFNA(VLOOKUP(F951,TabelleFisse!$B$33:$C$34,2,0),1))</f>
        <v/>
      </c>
      <c r="W951" s="36" t="str">
        <f aca="false">IF(N951="","",_xlfn.IFNA(IF(VLOOKUP(CONCATENATE(N951," SI"),AC$10:AC$1203,1,0)=CONCATENATE(N951," SI"),"",1),1))</f>
        <v/>
      </c>
      <c r="Y951" s="36" t="str">
        <f aca="false">IF(OR(N951="",G951=""),"",_xlfn.IFNA(VLOOKUP(H951,TabelleFisse!$B$25:$C$29,2,0),1))</f>
        <v/>
      </c>
      <c r="Z951" s="36" t="str">
        <f aca="false">IF(AND(G951="",H951&lt;&gt;""),1,"")</f>
        <v/>
      </c>
      <c r="AA951" s="36" t="str">
        <f aca="false">IF(N951="","",IF(COUNTIF(AD$10:AD$1203,AD951)=1,1,""))</f>
        <v/>
      </c>
      <c r="AC951" s="37" t="str">
        <f aca="false">IF(N951="","",CONCATENATE(N951," ",F951))</f>
        <v/>
      </c>
      <c r="AD951" s="37" t="str">
        <f aca="false">IF(OR(N951="",CONCATENATE(G951,H951)=""),"",CONCATENATE(N951," ",G951))</f>
        <v/>
      </c>
      <c r="AE951" s="37" t="str">
        <f aca="false">IF(K951=1,CONCATENATE(N951," ",1),"")</f>
        <v/>
      </c>
    </row>
    <row r="952" customFormat="false" ht="32.25" hidden="false" customHeight="true" outlineLevel="0" collapsed="false">
      <c r="A952" s="21" t="str">
        <f aca="false">IF(J952="","",J952)</f>
        <v/>
      </c>
      <c r="B952" s="69"/>
      <c r="C952" s="44"/>
      <c r="D952" s="42"/>
      <c r="E952" s="42"/>
      <c r="F952" s="68"/>
      <c r="G952" s="42"/>
      <c r="H952" s="42"/>
      <c r="J952" s="20" t="str">
        <f aca="false">IF(AND(K952="",L952="",N952=""),"",IF(OR(K952=1,L952=1),"ERRORI / ANOMALIE","OK"))</f>
        <v/>
      </c>
      <c r="K952" s="20" t="str">
        <f aca="false">IF(N952="","",IF(SUM(Q952:AA952)&gt;0,1,""))</f>
        <v/>
      </c>
      <c r="L952" s="20" t="str">
        <f aca="false">IF(N952="","",IF(_xlfn.IFNA(VLOOKUP(CONCATENATE(N952," ",1),Lotti!AS$7:AT$601,2,0),1)=1,"",1))</f>
        <v/>
      </c>
      <c r="N952" s="36" t="str">
        <f aca="false">TRIM(B952)</f>
        <v/>
      </c>
      <c r="O952" s="36"/>
      <c r="P952" s="36" t="str">
        <f aca="false">IF(K952="","",1)</f>
        <v/>
      </c>
      <c r="Q952" s="36" t="str">
        <f aca="false">IF(N952="","",_xlfn.IFNA(VLOOKUP(N952,Lotti!C$7:D$1000,2,0),1))</f>
        <v/>
      </c>
      <c r="S952" s="36" t="str">
        <f aca="false">IF(N952="","",IF(OR(AND(E952="",LEN(TRIM(D952))&lt;&gt;11,LEN(TRIM(D952))&lt;&gt;16),AND(D952="",E952=""),AND(D952&lt;&gt;"",E952&lt;&gt;"")),1,""))</f>
        <v/>
      </c>
      <c r="U952" s="36" t="str">
        <f aca="false">IF(N952="","",IF(C952="",1,""))</f>
        <v/>
      </c>
      <c r="V952" s="36" t="str">
        <f aca="false">IF(N952="","",_xlfn.IFNA(VLOOKUP(F952,TabelleFisse!$B$33:$C$34,2,0),1))</f>
        <v/>
      </c>
      <c r="W952" s="36" t="str">
        <f aca="false">IF(N952="","",_xlfn.IFNA(IF(VLOOKUP(CONCATENATE(N952," SI"),AC$10:AC$1203,1,0)=CONCATENATE(N952," SI"),"",1),1))</f>
        <v/>
      </c>
      <c r="Y952" s="36" t="str">
        <f aca="false">IF(OR(N952="",G952=""),"",_xlfn.IFNA(VLOOKUP(H952,TabelleFisse!$B$25:$C$29,2,0),1))</f>
        <v/>
      </c>
      <c r="Z952" s="36" t="str">
        <f aca="false">IF(AND(G952="",H952&lt;&gt;""),1,"")</f>
        <v/>
      </c>
      <c r="AA952" s="36" t="str">
        <f aca="false">IF(N952="","",IF(COUNTIF(AD$10:AD$1203,AD952)=1,1,""))</f>
        <v/>
      </c>
      <c r="AC952" s="37" t="str">
        <f aca="false">IF(N952="","",CONCATENATE(N952," ",F952))</f>
        <v/>
      </c>
      <c r="AD952" s="37" t="str">
        <f aca="false">IF(OR(N952="",CONCATENATE(G952,H952)=""),"",CONCATENATE(N952," ",G952))</f>
        <v/>
      </c>
      <c r="AE952" s="37" t="str">
        <f aca="false">IF(K952=1,CONCATENATE(N952," ",1),"")</f>
        <v/>
      </c>
    </row>
    <row r="953" customFormat="false" ht="32.25" hidden="false" customHeight="true" outlineLevel="0" collapsed="false">
      <c r="A953" s="21" t="str">
        <f aca="false">IF(J953="","",J953)</f>
        <v/>
      </c>
      <c r="B953" s="69"/>
      <c r="C953" s="44"/>
      <c r="D953" s="42"/>
      <c r="E953" s="42"/>
      <c r="F953" s="68"/>
      <c r="G953" s="42"/>
      <c r="H953" s="42"/>
      <c r="J953" s="20" t="str">
        <f aca="false">IF(AND(K953="",L953="",N953=""),"",IF(OR(K953=1,L953=1),"ERRORI / ANOMALIE","OK"))</f>
        <v/>
      </c>
      <c r="K953" s="20" t="str">
        <f aca="false">IF(N953="","",IF(SUM(Q953:AA953)&gt;0,1,""))</f>
        <v/>
      </c>
      <c r="L953" s="20" t="str">
        <f aca="false">IF(N953="","",IF(_xlfn.IFNA(VLOOKUP(CONCATENATE(N953," ",1),Lotti!AS$7:AT$601,2,0),1)=1,"",1))</f>
        <v/>
      </c>
      <c r="N953" s="36" t="str">
        <f aca="false">TRIM(B953)</f>
        <v/>
      </c>
      <c r="O953" s="36"/>
      <c r="P953" s="36" t="str">
        <f aca="false">IF(K953="","",1)</f>
        <v/>
      </c>
      <c r="Q953" s="36" t="str">
        <f aca="false">IF(N953="","",_xlfn.IFNA(VLOOKUP(N953,Lotti!C$7:D$1000,2,0),1))</f>
        <v/>
      </c>
      <c r="S953" s="36" t="str">
        <f aca="false">IF(N953="","",IF(OR(AND(E953="",LEN(TRIM(D953))&lt;&gt;11,LEN(TRIM(D953))&lt;&gt;16),AND(D953="",E953=""),AND(D953&lt;&gt;"",E953&lt;&gt;"")),1,""))</f>
        <v/>
      </c>
      <c r="U953" s="36" t="str">
        <f aca="false">IF(N953="","",IF(C953="",1,""))</f>
        <v/>
      </c>
      <c r="V953" s="36" t="str">
        <f aca="false">IF(N953="","",_xlfn.IFNA(VLOOKUP(F953,TabelleFisse!$B$33:$C$34,2,0),1))</f>
        <v/>
      </c>
      <c r="W953" s="36" t="str">
        <f aca="false">IF(N953="","",_xlfn.IFNA(IF(VLOOKUP(CONCATENATE(N953," SI"),AC$10:AC$1203,1,0)=CONCATENATE(N953," SI"),"",1),1))</f>
        <v/>
      </c>
      <c r="Y953" s="36" t="str">
        <f aca="false">IF(OR(N953="",G953=""),"",_xlfn.IFNA(VLOOKUP(H953,TabelleFisse!$B$25:$C$29,2,0),1))</f>
        <v/>
      </c>
      <c r="Z953" s="36" t="str">
        <f aca="false">IF(AND(G953="",H953&lt;&gt;""),1,"")</f>
        <v/>
      </c>
      <c r="AA953" s="36" t="str">
        <f aca="false">IF(N953="","",IF(COUNTIF(AD$10:AD$1203,AD953)=1,1,""))</f>
        <v/>
      </c>
      <c r="AC953" s="37" t="str">
        <f aca="false">IF(N953="","",CONCATENATE(N953," ",F953))</f>
        <v/>
      </c>
      <c r="AD953" s="37" t="str">
        <f aca="false">IF(OR(N953="",CONCATENATE(G953,H953)=""),"",CONCATENATE(N953," ",G953))</f>
        <v/>
      </c>
      <c r="AE953" s="37" t="str">
        <f aca="false">IF(K953=1,CONCATENATE(N953," ",1),"")</f>
        <v/>
      </c>
    </row>
    <row r="954" customFormat="false" ht="32.25" hidden="false" customHeight="true" outlineLevel="0" collapsed="false">
      <c r="A954" s="21" t="str">
        <f aca="false">IF(J954="","",J954)</f>
        <v/>
      </c>
      <c r="B954" s="69"/>
      <c r="C954" s="44"/>
      <c r="D954" s="42"/>
      <c r="E954" s="42"/>
      <c r="F954" s="68"/>
      <c r="G954" s="42"/>
      <c r="H954" s="42"/>
      <c r="J954" s="20" t="str">
        <f aca="false">IF(AND(K954="",L954="",N954=""),"",IF(OR(K954=1,L954=1),"ERRORI / ANOMALIE","OK"))</f>
        <v/>
      </c>
      <c r="K954" s="20" t="str">
        <f aca="false">IF(N954="","",IF(SUM(Q954:AA954)&gt;0,1,""))</f>
        <v/>
      </c>
      <c r="L954" s="20" t="str">
        <f aca="false">IF(N954="","",IF(_xlfn.IFNA(VLOOKUP(CONCATENATE(N954," ",1),Lotti!AS$7:AT$601,2,0),1)=1,"",1))</f>
        <v/>
      </c>
      <c r="N954" s="36" t="str">
        <f aca="false">TRIM(B954)</f>
        <v/>
      </c>
      <c r="O954" s="36"/>
      <c r="P954" s="36" t="str">
        <f aca="false">IF(K954="","",1)</f>
        <v/>
      </c>
      <c r="Q954" s="36" t="str">
        <f aca="false">IF(N954="","",_xlfn.IFNA(VLOOKUP(N954,Lotti!C$7:D$1000,2,0),1))</f>
        <v/>
      </c>
      <c r="S954" s="36" t="str">
        <f aca="false">IF(N954="","",IF(OR(AND(E954="",LEN(TRIM(D954))&lt;&gt;11,LEN(TRIM(D954))&lt;&gt;16),AND(D954="",E954=""),AND(D954&lt;&gt;"",E954&lt;&gt;"")),1,""))</f>
        <v/>
      </c>
      <c r="U954" s="36" t="str">
        <f aca="false">IF(N954="","",IF(C954="",1,""))</f>
        <v/>
      </c>
      <c r="V954" s="36" t="str">
        <f aca="false">IF(N954="","",_xlfn.IFNA(VLOOKUP(F954,TabelleFisse!$B$33:$C$34,2,0),1))</f>
        <v/>
      </c>
      <c r="W954" s="36" t="str">
        <f aca="false">IF(N954="","",_xlfn.IFNA(IF(VLOOKUP(CONCATENATE(N954," SI"),AC$10:AC$1203,1,0)=CONCATENATE(N954," SI"),"",1),1))</f>
        <v/>
      </c>
      <c r="Y954" s="36" t="str">
        <f aca="false">IF(OR(N954="",G954=""),"",_xlfn.IFNA(VLOOKUP(H954,TabelleFisse!$B$25:$C$29,2,0),1))</f>
        <v/>
      </c>
      <c r="Z954" s="36" t="str">
        <f aca="false">IF(AND(G954="",H954&lt;&gt;""),1,"")</f>
        <v/>
      </c>
      <c r="AA954" s="36" t="str">
        <f aca="false">IF(N954="","",IF(COUNTIF(AD$10:AD$1203,AD954)=1,1,""))</f>
        <v/>
      </c>
      <c r="AC954" s="37" t="str">
        <f aca="false">IF(N954="","",CONCATENATE(N954," ",F954))</f>
        <v/>
      </c>
      <c r="AD954" s="37" t="str">
        <f aca="false">IF(OR(N954="",CONCATENATE(G954,H954)=""),"",CONCATENATE(N954," ",G954))</f>
        <v/>
      </c>
      <c r="AE954" s="37" t="str">
        <f aca="false">IF(K954=1,CONCATENATE(N954," ",1),"")</f>
        <v/>
      </c>
    </row>
    <row r="955" customFormat="false" ht="32.25" hidden="false" customHeight="true" outlineLevel="0" collapsed="false">
      <c r="A955" s="21" t="str">
        <f aca="false">IF(J955="","",J955)</f>
        <v/>
      </c>
      <c r="B955" s="69"/>
      <c r="C955" s="44"/>
      <c r="D955" s="42"/>
      <c r="E955" s="42"/>
      <c r="F955" s="68"/>
      <c r="G955" s="42"/>
      <c r="H955" s="42"/>
      <c r="J955" s="20" t="str">
        <f aca="false">IF(AND(K955="",L955="",N955=""),"",IF(OR(K955=1,L955=1),"ERRORI / ANOMALIE","OK"))</f>
        <v/>
      </c>
      <c r="K955" s="20" t="str">
        <f aca="false">IF(N955="","",IF(SUM(Q955:AA955)&gt;0,1,""))</f>
        <v/>
      </c>
      <c r="L955" s="20" t="str">
        <f aca="false">IF(N955="","",IF(_xlfn.IFNA(VLOOKUP(CONCATENATE(N955," ",1),Lotti!AS$7:AT$601,2,0),1)=1,"",1))</f>
        <v/>
      </c>
      <c r="N955" s="36" t="str">
        <f aca="false">TRIM(B955)</f>
        <v/>
      </c>
      <c r="O955" s="36"/>
      <c r="P955" s="36" t="str">
        <f aca="false">IF(K955="","",1)</f>
        <v/>
      </c>
      <c r="Q955" s="36" t="str">
        <f aca="false">IF(N955="","",_xlfn.IFNA(VLOOKUP(N955,Lotti!C$7:D$1000,2,0),1))</f>
        <v/>
      </c>
      <c r="S955" s="36" t="str">
        <f aca="false">IF(N955="","",IF(OR(AND(E955="",LEN(TRIM(D955))&lt;&gt;11,LEN(TRIM(D955))&lt;&gt;16),AND(D955="",E955=""),AND(D955&lt;&gt;"",E955&lt;&gt;"")),1,""))</f>
        <v/>
      </c>
      <c r="U955" s="36" t="str">
        <f aca="false">IF(N955="","",IF(C955="",1,""))</f>
        <v/>
      </c>
      <c r="V955" s="36" t="str">
        <f aca="false">IF(N955="","",_xlfn.IFNA(VLOOKUP(F955,TabelleFisse!$B$33:$C$34,2,0),1))</f>
        <v/>
      </c>
      <c r="W955" s="36" t="str">
        <f aca="false">IF(N955="","",_xlfn.IFNA(IF(VLOOKUP(CONCATENATE(N955," SI"),AC$10:AC$1203,1,0)=CONCATENATE(N955," SI"),"",1),1))</f>
        <v/>
      </c>
      <c r="Y955" s="36" t="str">
        <f aca="false">IF(OR(N955="",G955=""),"",_xlfn.IFNA(VLOOKUP(H955,TabelleFisse!$B$25:$C$29,2,0),1))</f>
        <v/>
      </c>
      <c r="Z955" s="36" t="str">
        <f aca="false">IF(AND(G955="",H955&lt;&gt;""),1,"")</f>
        <v/>
      </c>
      <c r="AA955" s="36" t="str">
        <f aca="false">IF(N955="","",IF(COUNTIF(AD$10:AD$1203,AD955)=1,1,""))</f>
        <v/>
      </c>
      <c r="AC955" s="37" t="str">
        <f aca="false">IF(N955="","",CONCATENATE(N955," ",F955))</f>
        <v/>
      </c>
      <c r="AD955" s="37" t="str">
        <f aca="false">IF(OR(N955="",CONCATENATE(G955,H955)=""),"",CONCATENATE(N955," ",G955))</f>
        <v/>
      </c>
      <c r="AE955" s="37" t="str">
        <f aca="false">IF(K955=1,CONCATENATE(N955," ",1),"")</f>
        <v/>
      </c>
    </row>
    <row r="956" customFormat="false" ht="32.25" hidden="false" customHeight="true" outlineLevel="0" collapsed="false">
      <c r="A956" s="21" t="str">
        <f aca="false">IF(J956="","",J956)</f>
        <v/>
      </c>
      <c r="B956" s="69"/>
      <c r="C956" s="44"/>
      <c r="D956" s="42"/>
      <c r="E956" s="42"/>
      <c r="F956" s="68"/>
      <c r="G956" s="42"/>
      <c r="H956" s="42"/>
      <c r="J956" s="20" t="str">
        <f aca="false">IF(AND(K956="",L956="",N956=""),"",IF(OR(K956=1,L956=1),"ERRORI / ANOMALIE","OK"))</f>
        <v/>
      </c>
      <c r="K956" s="20" t="str">
        <f aca="false">IF(N956="","",IF(SUM(Q956:AA956)&gt;0,1,""))</f>
        <v/>
      </c>
      <c r="L956" s="20" t="str">
        <f aca="false">IF(N956="","",IF(_xlfn.IFNA(VLOOKUP(CONCATENATE(N956," ",1),Lotti!AS$7:AT$601,2,0),1)=1,"",1))</f>
        <v/>
      </c>
      <c r="N956" s="36" t="str">
        <f aca="false">TRIM(B956)</f>
        <v/>
      </c>
      <c r="O956" s="36"/>
      <c r="P956" s="36" t="str">
        <f aca="false">IF(K956="","",1)</f>
        <v/>
      </c>
      <c r="Q956" s="36" t="str">
        <f aca="false">IF(N956="","",_xlfn.IFNA(VLOOKUP(N956,Lotti!C$7:D$1000,2,0),1))</f>
        <v/>
      </c>
      <c r="S956" s="36" t="str">
        <f aca="false">IF(N956="","",IF(OR(AND(E956="",LEN(TRIM(D956))&lt;&gt;11,LEN(TRIM(D956))&lt;&gt;16),AND(D956="",E956=""),AND(D956&lt;&gt;"",E956&lt;&gt;"")),1,""))</f>
        <v/>
      </c>
      <c r="U956" s="36" t="str">
        <f aca="false">IF(N956="","",IF(C956="",1,""))</f>
        <v/>
      </c>
      <c r="V956" s="36" t="str">
        <f aca="false">IF(N956="","",_xlfn.IFNA(VLOOKUP(F956,TabelleFisse!$B$33:$C$34,2,0),1))</f>
        <v/>
      </c>
      <c r="W956" s="36" t="str">
        <f aca="false">IF(N956="","",_xlfn.IFNA(IF(VLOOKUP(CONCATENATE(N956," SI"),AC$10:AC$1203,1,0)=CONCATENATE(N956," SI"),"",1),1))</f>
        <v/>
      </c>
      <c r="Y956" s="36" t="str">
        <f aca="false">IF(OR(N956="",G956=""),"",_xlfn.IFNA(VLOOKUP(H956,TabelleFisse!$B$25:$C$29,2,0),1))</f>
        <v/>
      </c>
      <c r="Z956" s="36" t="str">
        <f aca="false">IF(AND(G956="",H956&lt;&gt;""),1,"")</f>
        <v/>
      </c>
      <c r="AA956" s="36" t="str">
        <f aca="false">IF(N956="","",IF(COUNTIF(AD$10:AD$1203,AD956)=1,1,""))</f>
        <v/>
      </c>
      <c r="AC956" s="37" t="str">
        <f aca="false">IF(N956="","",CONCATENATE(N956," ",F956))</f>
        <v/>
      </c>
      <c r="AD956" s="37" t="str">
        <f aca="false">IF(OR(N956="",CONCATENATE(G956,H956)=""),"",CONCATENATE(N956," ",G956))</f>
        <v/>
      </c>
      <c r="AE956" s="37" t="str">
        <f aca="false">IF(K956=1,CONCATENATE(N956," ",1),"")</f>
        <v/>
      </c>
    </row>
    <row r="957" customFormat="false" ht="32.25" hidden="false" customHeight="true" outlineLevel="0" collapsed="false">
      <c r="A957" s="21" t="str">
        <f aca="false">IF(J957="","",J957)</f>
        <v/>
      </c>
      <c r="B957" s="69"/>
      <c r="C957" s="44"/>
      <c r="D957" s="42"/>
      <c r="E957" s="42"/>
      <c r="F957" s="68"/>
      <c r="G957" s="42"/>
      <c r="H957" s="42"/>
      <c r="J957" s="20" t="str">
        <f aca="false">IF(AND(K957="",L957="",N957=""),"",IF(OR(K957=1,L957=1),"ERRORI / ANOMALIE","OK"))</f>
        <v/>
      </c>
      <c r="K957" s="20" t="str">
        <f aca="false">IF(N957="","",IF(SUM(Q957:AA957)&gt;0,1,""))</f>
        <v/>
      </c>
      <c r="L957" s="20" t="str">
        <f aca="false">IF(N957="","",IF(_xlfn.IFNA(VLOOKUP(CONCATENATE(N957," ",1),Lotti!AS$7:AT$601,2,0),1)=1,"",1))</f>
        <v/>
      </c>
      <c r="N957" s="36" t="str">
        <f aca="false">TRIM(B957)</f>
        <v/>
      </c>
      <c r="O957" s="36"/>
      <c r="P957" s="36" t="str">
        <f aca="false">IF(K957="","",1)</f>
        <v/>
      </c>
      <c r="Q957" s="36" t="str">
        <f aca="false">IF(N957="","",_xlfn.IFNA(VLOOKUP(N957,Lotti!C$7:D$1000,2,0),1))</f>
        <v/>
      </c>
      <c r="S957" s="36" t="str">
        <f aca="false">IF(N957="","",IF(OR(AND(E957="",LEN(TRIM(D957))&lt;&gt;11,LEN(TRIM(D957))&lt;&gt;16),AND(D957="",E957=""),AND(D957&lt;&gt;"",E957&lt;&gt;"")),1,""))</f>
        <v/>
      </c>
      <c r="U957" s="36" t="str">
        <f aca="false">IF(N957="","",IF(C957="",1,""))</f>
        <v/>
      </c>
      <c r="V957" s="36" t="str">
        <f aca="false">IF(N957="","",_xlfn.IFNA(VLOOKUP(F957,TabelleFisse!$B$33:$C$34,2,0),1))</f>
        <v/>
      </c>
      <c r="W957" s="36" t="str">
        <f aca="false">IF(N957="","",_xlfn.IFNA(IF(VLOOKUP(CONCATENATE(N957," SI"),AC$10:AC$1203,1,0)=CONCATENATE(N957," SI"),"",1),1))</f>
        <v/>
      </c>
      <c r="Y957" s="36" t="str">
        <f aca="false">IF(OR(N957="",G957=""),"",_xlfn.IFNA(VLOOKUP(H957,TabelleFisse!$B$25:$C$29,2,0),1))</f>
        <v/>
      </c>
      <c r="Z957" s="36" t="str">
        <f aca="false">IF(AND(G957="",H957&lt;&gt;""),1,"")</f>
        <v/>
      </c>
      <c r="AA957" s="36" t="str">
        <f aca="false">IF(N957="","",IF(COUNTIF(AD$10:AD$1203,AD957)=1,1,""))</f>
        <v/>
      </c>
      <c r="AC957" s="37" t="str">
        <f aca="false">IF(N957="","",CONCATENATE(N957," ",F957))</f>
        <v/>
      </c>
      <c r="AD957" s="37" t="str">
        <f aca="false">IF(OR(N957="",CONCATENATE(G957,H957)=""),"",CONCATENATE(N957," ",G957))</f>
        <v/>
      </c>
      <c r="AE957" s="37" t="str">
        <f aca="false">IF(K957=1,CONCATENATE(N957," ",1),"")</f>
        <v/>
      </c>
    </row>
    <row r="958" customFormat="false" ht="32.25" hidden="false" customHeight="true" outlineLevel="0" collapsed="false">
      <c r="A958" s="21" t="str">
        <f aca="false">IF(J958="","",J958)</f>
        <v/>
      </c>
      <c r="B958" s="69"/>
      <c r="C958" s="44"/>
      <c r="D958" s="42"/>
      <c r="E958" s="42"/>
      <c r="F958" s="68"/>
      <c r="G958" s="42"/>
      <c r="H958" s="42"/>
      <c r="J958" s="20" t="str">
        <f aca="false">IF(AND(K958="",L958="",N958=""),"",IF(OR(K958=1,L958=1),"ERRORI / ANOMALIE","OK"))</f>
        <v/>
      </c>
      <c r="K958" s="20" t="str">
        <f aca="false">IF(N958="","",IF(SUM(Q958:AA958)&gt;0,1,""))</f>
        <v/>
      </c>
      <c r="L958" s="20" t="str">
        <f aca="false">IF(N958="","",IF(_xlfn.IFNA(VLOOKUP(CONCATENATE(N958," ",1),Lotti!AS$7:AT$601,2,0),1)=1,"",1))</f>
        <v/>
      </c>
      <c r="N958" s="36" t="str">
        <f aca="false">TRIM(B958)</f>
        <v/>
      </c>
      <c r="O958" s="36"/>
      <c r="P958" s="36" t="str">
        <f aca="false">IF(K958="","",1)</f>
        <v/>
      </c>
      <c r="Q958" s="36" t="str">
        <f aca="false">IF(N958="","",_xlfn.IFNA(VLOOKUP(N958,Lotti!C$7:D$1000,2,0),1))</f>
        <v/>
      </c>
      <c r="S958" s="36" t="str">
        <f aca="false">IF(N958="","",IF(OR(AND(E958="",LEN(TRIM(D958))&lt;&gt;11,LEN(TRIM(D958))&lt;&gt;16),AND(D958="",E958=""),AND(D958&lt;&gt;"",E958&lt;&gt;"")),1,""))</f>
        <v/>
      </c>
      <c r="U958" s="36" t="str">
        <f aca="false">IF(N958="","",IF(C958="",1,""))</f>
        <v/>
      </c>
      <c r="V958" s="36" t="str">
        <f aca="false">IF(N958="","",_xlfn.IFNA(VLOOKUP(F958,TabelleFisse!$B$33:$C$34,2,0),1))</f>
        <v/>
      </c>
      <c r="W958" s="36" t="str">
        <f aca="false">IF(N958="","",_xlfn.IFNA(IF(VLOOKUP(CONCATENATE(N958," SI"),AC$10:AC$1203,1,0)=CONCATENATE(N958," SI"),"",1),1))</f>
        <v/>
      </c>
      <c r="Y958" s="36" t="str">
        <f aca="false">IF(OR(N958="",G958=""),"",_xlfn.IFNA(VLOOKUP(H958,TabelleFisse!$B$25:$C$29,2,0),1))</f>
        <v/>
      </c>
      <c r="Z958" s="36" t="str">
        <f aca="false">IF(AND(G958="",H958&lt;&gt;""),1,"")</f>
        <v/>
      </c>
      <c r="AA958" s="36" t="str">
        <f aca="false">IF(N958="","",IF(COUNTIF(AD$10:AD$1203,AD958)=1,1,""))</f>
        <v/>
      </c>
      <c r="AC958" s="37" t="str">
        <f aca="false">IF(N958="","",CONCATENATE(N958," ",F958))</f>
        <v/>
      </c>
      <c r="AD958" s="37" t="str">
        <f aca="false">IF(OR(N958="",CONCATENATE(G958,H958)=""),"",CONCATENATE(N958," ",G958))</f>
        <v/>
      </c>
      <c r="AE958" s="37" t="str">
        <f aca="false">IF(K958=1,CONCATENATE(N958," ",1),"")</f>
        <v/>
      </c>
    </row>
    <row r="959" customFormat="false" ht="32.25" hidden="false" customHeight="true" outlineLevel="0" collapsed="false">
      <c r="A959" s="21" t="str">
        <f aca="false">IF(J959="","",J959)</f>
        <v/>
      </c>
      <c r="B959" s="69"/>
      <c r="C959" s="44"/>
      <c r="D959" s="42"/>
      <c r="E959" s="42"/>
      <c r="F959" s="68"/>
      <c r="G959" s="42"/>
      <c r="H959" s="42"/>
      <c r="J959" s="20" t="str">
        <f aca="false">IF(AND(K959="",L959="",N959=""),"",IF(OR(K959=1,L959=1),"ERRORI / ANOMALIE","OK"))</f>
        <v/>
      </c>
      <c r="K959" s="20" t="str">
        <f aca="false">IF(N959="","",IF(SUM(Q959:AA959)&gt;0,1,""))</f>
        <v/>
      </c>
      <c r="L959" s="20" t="str">
        <f aca="false">IF(N959="","",IF(_xlfn.IFNA(VLOOKUP(CONCATENATE(N959," ",1),Lotti!AS$7:AT$601,2,0),1)=1,"",1))</f>
        <v/>
      </c>
      <c r="N959" s="36" t="str">
        <f aca="false">TRIM(B959)</f>
        <v/>
      </c>
      <c r="O959" s="36"/>
      <c r="P959" s="36" t="str">
        <f aca="false">IF(K959="","",1)</f>
        <v/>
      </c>
      <c r="Q959" s="36" t="str">
        <f aca="false">IF(N959="","",_xlfn.IFNA(VLOOKUP(N959,Lotti!C$7:D$1000,2,0),1))</f>
        <v/>
      </c>
      <c r="S959" s="36" t="str">
        <f aca="false">IF(N959="","",IF(OR(AND(E959="",LEN(TRIM(D959))&lt;&gt;11,LEN(TRIM(D959))&lt;&gt;16),AND(D959="",E959=""),AND(D959&lt;&gt;"",E959&lt;&gt;"")),1,""))</f>
        <v/>
      </c>
      <c r="U959" s="36" t="str">
        <f aca="false">IF(N959="","",IF(C959="",1,""))</f>
        <v/>
      </c>
      <c r="V959" s="36" t="str">
        <f aca="false">IF(N959="","",_xlfn.IFNA(VLOOKUP(F959,TabelleFisse!$B$33:$C$34,2,0),1))</f>
        <v/>
      </c>
      <c r="W959" s="36" t="str">
        <f aca="false">IF(N959="","",_xlfn.IFNA(IF(VLOOKUP(CONCATENATE(N959," SI"),AC$10:AC$1203,1,0)=CONCATENATE(N959," SI"),"",1),1))</f>
        <v/>
      </c>
      <c r="Y959" s="36" t="str">
        <f aca="false">IF(OR(N959="",G959=""),"",_xlfn.IFNA(VLOOKUP(H959,TabelleFisse!$B$25:$C$29,2,0),1))</f>
        <v/>
      </c>
      <c r="Z959" s="36" t="str">
        <f aca="false">IF(AND(G959="",H959&lt;&gt;""),1,"")</f>
        <v/>
      </c>
      <c r="AA959" s="36" t="str">
        <f aca="false">IF(N959="","",IF(COUNTIF(AD$10:AD$1203,AD959)=1,1,""))</f>
        <v/>
      </c>
      <c r="AC959" s="37" t="str">
        <f aca="false">IF(N959="","",CONCATENATE(N959," ",F959))</f>
        <v/>
      </c>
      <c r="AD959" s="37" t="str">
        <f aca="false">IF(OR(N959="",CONCATENATE(G959,H959)=""),"",CONCATENATE(N959," ",G959))</f>
        <v/>
      </c>
      <c r="AE959" s="37" t="str">
        <f aca="false">IF(K959=1,CONCATENATE(N959," ",1),"")</f>
        <v/>
      </c>
    </row>
    <row r="960" customFormat="false" ht="32.25" hidden="false" customHeight="true" outlineLevel="0" collapsed="false">
      <c r="A960" s="21" t="str">
        <f aca="false">IF(J960="","",J960)</f>
        <v/>
      </c>
      <c r="B960" s="69"/>
      <c r="C960" s="44"/>
      <c r="D960" s="42"/>
      <c r="E960" s="42"/>
      <c r="F960" s="68"/>
      <c r="G960" s="42"/>
      <c r="H960" s="42"/>
      <c r="J960" s="20" t="str">
        <f aca="false">IF(AND(K960="",L960="",N960=""),"",IF(OR(K960=1,L960=1),"ERRORI / ANOMALIE","OK"))</f>
        <v/>
      </c>
      <c r="K960" s="20" t="str">
        <f aca="false">IF(N960="","",IF(SUM(Q960:AA960)&gt;0,1,""))</f>
        <v/>
      </c>
      <c r="L960" s="20" t="str">
        <f aca="false">IF(N960="","",IF(_xlfn.IFNA(VLOOKUP(CONCATENATE(N960," ",1),Lotti!AS$7:AT$601,2,0),1)=1,"",1))</f>
        <v/>
      </c>
      <c r="N960" s="36" t="str">
        <f aca="false">TRIM(B960)</f>
        <v/>
      </c>
      <c r="O960" s="36"/>
      <c r="P960" s="36" t="str">
        <f aca="false">IF(K960="","",1)</f>
        <v/>
      </c>
      <c r="Q960" s="36" t="str">
        <f aca="false">IF(N960="","",_xlfn.IFNA(VLOOKUP(N960,Lotti!C$7:D$1000,2,0),1))</f>
        <v/>
      </c>
      <c r="S960" s="36" t="str">
        <f aca="false">IF(N960="","",IF(OR(AND(E960="",LEN(TRIM(D960))&lt;&gt;11,LEN(TRIM(D960))&lt;&gt;16),AND(D960="",E960=""),AND(D960&lt;&gt;"",E960&lt;&gt;"")),1,""))</f>
        <v/>
      </c>
      <c r="U960" s="36" t="str">
        <f aca="false">IF(N960="","",IF(C960="",1,""))</f>
        <v/>
      </c>
      <c r="V960" s="36" t="str">
        <f aca="false">IF(N960="","",_xlfn.IFNA(VLOOKUP(F960,TabelleFisse!$B$33:$C$34,2,0),1))</f>
        <v/>
      </c>
      <c r="W960" s="36" t="str">
        <f aca="false">IF(N960="","",_xlfn.IFNA(IF(VLOOKUP(CONCATENATE(N960," SI"),AC$10:AC$1203,1,0)=CONCATENATE(N960," SI"),"",1),1))</f>
        <v/>
      </c>
      <c r="Y960" s="36" t="str">
        <f aca="false">IF(OR(N960="",G960=""),"",_xlfn.IFNA(VLOOKUP(H960,TabelleFisse!$B$25:$C$29,2,0),1))</f>
        <v/>
      </c>
      <c r="Z960" s="36" t="str">
        <f aca="false">IF(AND(G960="",H960&lt;&gt;""),1,"")</f>
        <v/>
      </c>
      <c r="AA960" s="36" t="str">
        <f aca="false">IF(N960="","",IF(COUNTIF(AD$10:AD$1203,AD960)=1,1,""))</f>
        <v/>
      </c>
      <c r="AC960" s="37" t="str">
        <f aca="false">IF(N960="","",CONCATENATE(N960," ",F960))</f>
        <v/>
      </c>
      <c r="AD960" s="37" t="str">
        <f aca="false">IF(OR(N960="",CONCATENATE(G960,H960)=""),"",CONCATENATE(N960," ",G960))</f>
        <v/>
      </c>
      <c r="AE960" s="37" t="str">
        <f aca="false">IF(K960=1,CONCATENATE(N960," ",1),"")</f>
        <v/>
      </c>
    </row>
    <row r="961" customFormat="false" ht="32.25" hidden="false" customHeight="true" outlineLevel="0" collapsed="false">
      <c r="A961" s="21" t="str">
        <f aca="false">IF(J961="","",J961)</f>
        <v/>
      </c>
      <c r="B961" s="69"/>
      <c r="C961" s="44"/>
      <c r="D961" s="42"/>
      <c r="E961" s="42"/>
      <c r="F961" s="68"/>
      <c r="G961" s="42"/>
      <c r="H961" s="42"/>
      <c r="J961" s="20" t="str">
        <f aca="false">IF(AND(K961="",L961="",N961=""),"",IF(OR(K961=1,L961=1),"ERRORI / ANOMALIE","OK"))</f>
        <v/>
      </c>
      <c r="K961" s="20" t="str">
        <f aca="false">IF(N961="","",IF(SUM(Q961:AA961)&gt;0,1,""))</f>
        <v/>
      </c>
      <c r="L961" s="20" t="str">
        <f aca="false">IF(N961="","",IF(_xlfn.IFNA(VLOOKUP(CONCATENATE(N961," ",1),Lotti!AS$7:AT$601,2,0),1)=1,"",1))</f>
        <v/>
      </c>
      <c r="N961" s="36" t="str">
        <f aca="false">TRIM(B961)</f>
        <v/>
      </c>
      <c r="O961" s="36"/>
      <c r="P961" s="36" t="str">
        <f aca="false">IF(K961="","",1)</f>
        <v/>
      </c>
      <c r="Q961" s="36" t="str">
        <f aca="false">IF(N961="","",_xlfn.IFNA(VLOOKUP(N961,Lotti!C$7:D$1000,2,0),1))</f>
        <v/>
      </c>
      <c r="S961" s="36" t="str">
        <f aca="false">IF(N961="","",IF(OR(AND(E961="",LEN(TRIM(D961))&lt;&gt;11,LEN(TRIM(D961))&lt;&gt;16),AND(D961="",E961=""),AND(D961&lt;&gt;"",E961&lt;&gt;"")),1,""))</f>
        <v/>
      </c>
      <c r="U961" s="36" t="str">
        <f aca="false">IF(N961="","",IF(C961="",1,""))</f>
        <v/>
      </c>
      <c r="V961" s="36" t="str">
        <f aca="false">IF(N961="","",_xlfn.IFNA(VLOOKUP(F961,TabelleFisse!$B$33:$C$34,2,0),1))</f>
        <v/>
      </c>
      <c r="W961" s="36" t="str">
        <f aca="false">IF(N961="","",_xlfn.IFNA(IF(VLOOKUP(CONCATENATE(N961," SI"),AC$10:AC$1203,1,0)=CONCATENATE(N961," SI"),"",1),1))</f>
        <v/>
      </c>
      <c r="Y961" s="36" t="str">
        <f aca="false">IF(OR(N961="",G961=""),"",_xlfn.IFNA(VLOOKUP(H961,TabelleFisse!$B$25:$C$29,2,0),1))</f>
        <v/>
      </c>
      <c r="Z961" s="36" t="str">
        <f aca="false">IF(AND(G961="",H961&lt;&gt;""),1,"")</f>
        <v/>
      </c>
      <c r="AA961" s="36" t="str">
        <f aca="false">IF(N961="","",IF(COUNTIF(AD$10:AD$1203,AD961)=1,1,""))</f>
        <v/>
      </c>
      <c r="AC961" s="37" t="str">
        <f aca="false">IF(N961="","",CONCATENATE(N961," ",F961))</f>
        <v/>
      </c>
      <c r="AD961" s="37" t="str">
        <f aca="false">IF(OR(N961="",CONCATENATE(G961,H961)=""),"",CONCATENATE(N961," ",G961))</f>
        <v/>
      </c>
      <c r="AE961" s="37" t="str">
        <f aca="false">IF(K961=1,CONCATENATE(N961," ",1),"")</f>
        <v/>
      </c>
    </row>
    <row r="962" customFormat="false" ht="32.25" hidden="false" customHeight="true" outlineLevel="0" collapsed="false">
      <c r="A962" s="21" t="str">
        <f aca="false">IF(J962="","",J962)</f>
        <v/>
      </c>
      <c r="B962" s="69"/>
      <c r="C962" s="44"/>
      <c r="D962" s="42"/>
      <c r="E962" s="42"/>
      <c r="F962" s="68"/>
      <c r="G962" s="42"/>
      <c r="H962" s="42"/>
      <c r="J962" s="20" t="str">
        <f aca="false">IF(AND(K962="",L962="",N962=""),"",IF(OR(K962=1,L962=1),"ERRORI / ANOMALIE","OK"))</f>
        <v/>
      </c>
      <c r="K962" s="20" t="str">
        <f aca="false">IF(N962="","",IF(SUM(Q962:AA962)&gt;0,1,""))</f>
        <v/>
      </c>
      <c r="L962" s="20" t="str">
        <f aca="false">IF(N962="","",IF(_xlfn.IFNA(VLOOKUP(CONCATENATE(N962," ",1),Lotti!AS$7:AT$601,2,0),1)=1,"",1))</f>
        <v/>
      </c>
      <c r="N962" s="36" t="str">
        <f aca="false">TRIM(B962)</f>
        <v/>
      </c>
      <c r="O962" s="36"/>
      <c r="P962" s="36" t="str">
        <f aca="false">IF(K962="","",1)</f>
        <v/>
      </c>
      <c r="Q962" s="36" t="str">
        <f aca="false">IF(N962="","",_xlfn.IFNA(VLOOKUP(N962,Lotti!C$7:D$1000,2,0),1))</f>
        <v/>
      </c>
      <c r="S962" s="36" t="str">
        <f aca="false">IF(N962="","",IF(OR(AND(E962="",LEN(TRIM(D962))&lt;&gt;11,LEN(TRIM(D962))&lt;&gt;16),AND(D962="",E962=""),AND(D962&lt;&gt;"",E962&lt;&gt;"")),1,""))</f>
        <v/>
      </c>
      <c r="U962" s="36" t="str">
        <f aca="false">IF(N962="","",IF(C962="",1,""))</f>
        <v/>
      </c>
      <c r="V962" s="36" t="str">
        <f aca="false">IF(N962="","",_xlfn.IFNA(VLOOKUP(F962,TabelleFisse!$B$33:$C$34,2,0),1))</f>
        <v/>
      </c>
      <c r="W962" s="36" t="str">
        <f aca="false">IF(N962="","",_xlfn.IFNA(IF(VLOOKUP(CONCATENATE(N962," SI"),AC$10:AC$1203,1,0)=CONCATENATE(N962," SI"),"",1),1))</f>
        <v/>
      </c>
      <c r="Y962" s="36" t="str">
        <f aca="false">IF(OR(N962="",G962=""),"",_xlfn.IFNA(VLOOKUP(H962,TabelleFisse!$B$25:$C$29,2,0),1))</f>
        <v/>
      </c>
      <c r="Z962" s="36" t="str">
        <f aca="false">IF(AND(G962="",H962&lt;&gt;""),1,"")</f>
        <v/>
      </c>
      <c r="AA962" s="36" t="str">
        <f aca="false">IF(N962="","",IF(COUNTIF(AD$10:AD$1203,AD962)=1,1,""))</f>
        <v/>
      </c>
      <c r="AC962" s="37" t="str">
        <f aca="false">IF(N962="","",CONCATENATE(N962," ",F962))</f>
        <v/>
      </c>
      <c r="AD962" s="37" t="str">
        <f aca="false">IF(OR(N962="",CONCATENATE(G962,H962)=""),"",CONCATENATE(N962," ",G962))</f>
        <v/>
      </c>
      <c r="AE962" s="37" t="str">
        <f aca="false">IF(K962=1,CONCATENATE(N962," ",1),"")</f>
        <v/>
      </c>
    </row>
    <row r="963" customFormat="false" ht="32.25" hidden="false" customHeight="true" outlineLevel="0" collapsed="false">
      <c r="A963" s="21" t="str">
        <f aca="false">IF(J963="","",J963)</f>
        <v/>
      </c>
      <c r="B963" s="69"/>
      <c r="C963" s="44"/>
      <c r="D963" s="42"/>
      <c r="E963" s="42"/>
      <c r="F963" s="68"/>
      <c r="G963" s="42"/>
      <c r="H963" s="42"/>
      <c r="J963" s="20" t="str">
        <f aca="false">IF(AND(K963="",L963="",N963=""),"",IF(OR(K963=1,L963=1),"ERRORI / ANOMALIE","OK"))</f>
        <v/>
      </c>
      <c r="K963" s="20" t="str">
        <f aca="false">IF(N963="","",IF(SUM(Q963:AA963)&gt;0,1,""))</f>
        <v/>
      </c>
      <c r="L963" s="20" t="str">
        <f aca="false">IF(N963="","",IF(_xlfn.IFNA(VLOOKUP(CONCATENATE(N963," ",1),Lotti!AS$7:AT$601,2,0),1)=1,"",1))</f>
        <v/>
      </c>
      <c r="N963" s="36" t="str">
        <f aca="false">TRIM(B963)</f>
        <v/>
      </c>
      <c r="O963" s="36"/>
      <c r="P963" s="36" t="str">
        <f aca="false">IF(K963="","",1)</f>
        <v/>
      </c>
      <c r="Q963" s="36" t="str">
        <f aca="false">IF(N963="","",_xlfn.IFNA(VLOOKUP(N963,Lotti!C$7:D$1000,2,0),1))</f>
        <v/>
      </c>
      <c r="S963" s="36" t="str">
        <f aca="false">IF(N963="","",IF(OR(AND(E963="",LEN(TRIM(D963))&lt;&gt;11,LEN(TRIM(D963))&lt;&gt;16),AND(D963="",E963=""),AND(D963&lt;&gt;"",E963&lt;&gt;"")),1,""))</f>
        <v/>
      </c>
      <c r="U963" s="36" t="str">
        <f aca="false">IF(N963="","",IF(C963="",1,""))</f>
        <v/>
      </c>
      <c r="V963" s="36" t="str">
        <f aca="false">IF(N963="","",_xlfn.IFNA(VLOOKUP(F963,TabelleFisse!$B$33:$C$34,2,0),1))</f>
        <v/>
      </c>
      <c r="W963" s="36" t="str">
        <f aca="false">IF(N963="","",_xlfn.IFNA(IF(VLOOKUP(CONCATENATE(N963," SI"),AC$10:AC$1203,1,0)=CONCATENATE(N963," SI"),"",1),1))</f>
        <v/>
      </c>
      <c r="Y963" s="36" t="str">
        <f aca="false">IF(OR(N963="",G963=""),"",_xlfn.IFNA(VLOOKUP(H963,TabelleFisse!$B$25:$C$29,2,0),1))</f>
        <v/>
      </c>
      <c r="Z963" s="36" t="str">
        <f aca="false">IF(AND(G963="",H963&lt;&gt;""),1,"")</f>
        <v/>
      </c>
      <c r="AA963" s="36" t="str">
        <f aca="false">IF(N963="","",IF(COUNTIF(AD$10:AD$1203,AD963)=1,1,""))</f>
        <v/>
      </c>
      <c r="AC963" s="37" t="str">
        <f aca="false">IF(N963="","",CONCATENATE(N963," ",F963))</f>
        <v/>
      </c>
      <c r="AD963" s="37" t="str">
        <f aca="false">IF(OR(N963="",CONCATENATE(G963,H963)=""),"",CONCATENATE(N963," ",G963))</f>
        <v/>
      </c>
      <c r="AE963" s="37" t="str">
        <f aca="false">IF(K963=1,CONCATENATE(N963," ",1),"")</f>
        <v/>
      </c>
    </row>
    <row r="964" customFormat="false" ht="32.25" hidden="false" customHeight="true" outlineLevel="0" collapsed="false">
      <c r="A964" s="21" t="str">
        <f aca="false">IF(J964="","",J964)</f>
        <v/>
      </c>
      <c r="B964" s="69"/>
      <c r="C964" s="44"/>
      <c r="D964" s="42"/>
      <c r="E964" s="42"/>
      <c r="F964" s="68"/>
      <c r="G964" s="42"/>
      <c r="H964" s="42"/>
      <c r="J964" s="20" t="str">
        <f aca="false">IF(AND(K964="",L964="",N964=""),"",IF(OR(K964=1,L964=1),"ERRORI / ANOMALIE","OK"))</f>
        <v/>
      </c>
      <c r="K964" s="20" t="str">
        <f aca="false">IF(N964="","",IF(SUM(Q964:AA964)&gt;0,1,""))</f>
        <v/>
      </c>
      <c r="L964" s="20" t="str">
        <f aca="false">IF(N964="","",IF(_xlfn.IFNA(VLOOKUP(CONCATENATE(N964," ",1),Lotti!AS$7:AT$601,2,0),1)=1,"",1))</f>
        <v/>
      </c>
      <c r="N964" s="36" t="str">
        <f aca="false">TRIM(B964)</f>
        <v/>
      </c>
      <c r="O964" s="36"/>
      <c r="P964" s="36" t="str">
        <f aca="false">IF(K964="","",1)</f>
        <v/>
      </c>
      <c r="Q964" s="36" t="str">
        <f aca="false">IF(N964="","",_xlfn.IFNA(VLOOKUP(N964,Lotti!C$7:D$1000,2,0),1))</f>
        <v/>
      </c>
      <c r="S964" s="36" t="str">
        <f aca="false">IF(N964="","",IF(OR(AND(E964="",LEN(TRIM(D964))&lt;&gt;11,LEN(TRIM(D964))&lt;&gt;16),AND(D964="",E964=""),AND(D964&lt;&gt;"",E964&lt;&gt;"")),1,""))</f>
        <v/>
      </c>
      <c r="U964" s="36" t="str">
        <f aca="false">IF(N964="","",IF(C964="",1,""))</f>
        <v/>
      </c>
      <c r="V964" s="36" t="str">
        <f aca="false">IF(N964="","",_xlfn.IFNA(VLOOKUP(F964,TabelleFisse!$B$33:$C$34,2,0),1))</f>
        <v/>
      </c>
      <c r="W964" s="36" t="str">
        <f aca="false">IF(N964="","",_xlfn.IFNA(IF(VLOOKUP(CONCATENATE(N964," SI"),AC$10:AC$1203,1,0)=CONCATENATE(N964," SI"),"",1),1))</f>
        <v/>
      </c>
      <c r="Y964" s="36" t="str">
        <f aca="false">IF(OR(N964="",G964=""),"",_xlfn.IFNA(VLOOKUP(H964,TabelleFisse!$B$25:$C$29,2,0),1))</f>
        <v/>
      </c>
      <c r="Z964" s="36" t="str">
        <f aca="false">IF(AND(G964="",H964&lt;&gt;""),1,"")</f>
        <v/>
      </c>
      <c r="AA964" s="36" t="str">
        <f aca="false">IF(N964="","",IF(COUNTIF(AD$10:AD$1203,AD964)=1,1,""))</f>
        <v/>
      </c>
      <c r="AC964" s="37" t="str">
        <f aca="false">IF(N964="","",CONCATENATE(N964," ",F964))</f>
        <v/>
      </c>
      <c r="AD964" s="37" t="str">
        <f aca="false">IF(OR(N964="",CONCATENATE(G964,H964)=""),"",CONCATENATE(N964," ",G964))</f>
        <v/>
      </c>
      <c r="AE964" s="37" t="str">
        <f aca="false">IF(K964=1,CONCATENATE(N964," ",1),"")</f>
        <v/>
      </c>
    </row>
    <row r="965" customFormat="false" ht="32.25" hidden="false" customHeight="true" outlineLevel="0" collapsed="false">
      <c r="A965" s="21" t="str">
        <f aca="false">IF(J965="","",J965)</f>
        <v/>
      </c>
      <c r="B965" s="69"/>
      <c r="C965" s="44"/>
      <c r="D965" s="42"/>
      <c r="E965" s="42"/>
      <c r="F965" s="68"/>
      <c r="G965" s="42"/>
      <c r="H965" s="42"/>
      <c r="J965" s="20" t="str">
        <f aca="false">IF(AND(K965="",L965="",N965=""),"",IF(OR(K965=1,L965=1),"ERRORI / ANOMALIE","OK"))</f>
        <v/>
      </c>
      <c r="K965" s="20" t="str">
        <f aca="false">IF(N965="","",IF(SUM(Q965:AA965)&gt;0,1,""))</f>
        <v/>
      </c>
      <c r="L965" s="20" t="str">
        <f aca="false">IF(N965="","",IF(_xlfn.IFNA(VLOOKUP(CONCATENATE(N965," ",1),Lotti!AS$7:AT$601,2,0),1)=1,"",1))</f>
        <v/>
      </c>
      <c r="N965" s="36" t="str">
        <f aca="false">TRIM(B965)</f>
        <v/>
      </c>
      <c r="O965" s="36"/>
      <c r="P965" s="36" t="str">
        <f aca="false">IF(K965="","",1)</f>
        <v/>
      </c>
      <c r="Q965" s="36" t="str">
        <f aca="false">IF(N965="","",_xlfn.IFNA(VLOOKUP(N965,Lotti!C$7:D$1000,2,0),1))</f>
        <v/>
      </c>
      <c r="S965" s="36" t="str">
        <f aca="false">IF(N965="","",IF(OR(AND(E965="",LEN(TRIM(D965))&lt;&gt;11,LEN(TRIM(D965))&lt;&gt;16),AND(D965="",E965=""),AND(D965&lt;&gt;"",E965&lt;&gt;"")),1,""))</f>
        <v/>
      </c>
      <c r="U965" s="36" t="str">
        <f aca="false">IF(N965="","",IF(C965="",1,""))</f>
        <v/>
      </c>
      <c r="V965" s="36" t="str">
        <f aca="false">IF(N965="","",_xlfn.IFNA(VLOOKUP(F965,TabelleFisse!$B$33:$C$34,2,0),1))</f>
        <v/>
      </c>
      <c r="W965" s="36" t="str">
        <f aca="false">IF(N965="","",_xlfn.IFNA(IF(VLOOKUP(CONCATENATE(N965," SI"),AC$10:AC$1203,1,0)=CONCATENATE(N965," SI"),"",1),1))</f>
        <v/>
      </c>
      <c r="Y965" s="36" t="str">
        <f aca="false">IF(OR(N965="",G965=""),"",_xlfn.IFNA(VLOOKUP(H965,TabelleFisse!$B$25:$C$29,2,0),1))</f>
        <v/>
      </c>
      <c r="Z965" s="36" t="str">
        <f aca="false">IF(AND(G965="",H965&lt;&gt;""),1,"")</f>
        <v/>
      </c>
      <c r="AA965" s="36" t="str">
        <f aca="false">IF(N965="","",IF(COUNTIF(AD$10:AD$1203,AD965)=1,1,""))</f>
        <v/>
      </c>
      <c r="AC965" s="37" t="str">
        <f aca="false">IF(N965="","",CONCATENATE(N965," ",F965))</f>
        <v/>
      </c>
      <c r="AD965" s="37" t="str">
        <f aca="false">IF(OR(N965="",CONCATENATE(G965,H965)=""),"",CONCATENATE(N965," ",G965))</f>
        <v/>
      </c>
      <c r="AE965" s="37" t="str">
        <f aca="false">IF(K965=1,CONCATENATE(N965," ",1),"")</f>
        <v/>
      </c>
    </row>
    <row r="966" customFormat="false" ht="32.25" hidden="false" customHeight="true" outlineLevel="0" collapsed="false">
      <c r="A966" s="21" t="str">
        <f aca="false">IF(J966="","",J966)</f>
        <v/>
      </c>
      <c r="B966" s="69"/>
      <c r="C966" s="44"/>
      <c r="D966" s="42"/>
      <c r="E966" s="42"/>
      <c r="F966" s="68"/>
      <c r="G966" s="42"/>
      <c r="H966" s="42"/>
      <c r="J966" s="20" t="str">
        <f aca="false">IF(AND(K966="",L966="",N966=""),"",IF(OR(K966=1,L966=1),"ERRORI / ANOMALIE","OK"))</f>
        <v/>
      </c>
      <c r="K966" s="20" t="str">
        <f aca="false">IF(N966="","",IF(SUM(Q966:AA966)&gt;0,1,""))</f>
        <v/>
      </c>
      <c r="L966" s="20" t="str">
        <f aca="false">IF(N966="","",IF(_xlfn.IFNA(VLOOKUP(CONCATENATE(N966," ",1),Lotti!AS$7:AT$601,2,0),1)=1,"",1))</f>
        <v/>
      </c>
      <c r="N966" s="36" t="str">
        <f aca="false">TRIM(B966)</f>
        <v/>
      </c>
      <c r="O966" s="36"/>
      <c r="P966" s="36" t="str">
        <f aca="false">IF(K966="","",1)</f>
        <v/>
      </c>
      <c r="Q966" s="36" t="str">
        <f aca="false">IF(N966="","",_xlfn.IFNA(VLOOKUP(N966,Lotti!C$7:D$1000,2,0),1))</f>
        <v/>
      </c>
      <c r="S966" s="36" t="str">
        <f aca="false">IF(N966="","",IF(OR(AND(E966="",LEN(TRIM(D966))&lt;&gt;11,LEN(TRIM(D966))&lt;&gt;16),AND(D966="",E966=""),AND(D966&lt;&gt;"",E966&lt;&gt;"")),1,""))</f>
        <v/>
      </c>
      <c r="U966" s="36" t="str">
        <f aca="false">IF(N966="","",IF(C966="",1,""))</f>
        <v/>
      </c>
      <c r="V966" s="36" t="str">
        <f aca="false">IF(N966="","",_xlfn.IFNA(VLOOKUP(F966,TabelleFisse!$B$33:$C$34,2,0),1))</f>
        <v/>
      </c>
      <c r="W966" s="36" t="str">
        <f aca="false">IF(N966="","",_xlfn.IFNA(IF(VLOOKUP(CONCATENATE(N966," SI"),AC$10:AC$1203,1,0)=CONCATENATE(N966," SI"),"",1),1))</f>
        <v/>
      </c>
      <c r="Y966" s="36" t="str">
        <f aca="false">IF(OR(N966="",G966=""),"",_xlfn.IFNA(VLOOKUP(H966,TabelleFisse!$B$25:$C$29,2,0),1))</f>
        <v/>
      </c>
      <c r="Z966" s="36" t="str">
        <f aca="false">IF(AND(G966="",H966&lt;&gt;""),1,"")</f>
        <v/>
      </c>
      <c r="AA966" s="36" t="str">
        <f aca="false">IF(N966="","",IF(COUNTIF(AD$10:AD$1203,AD966)=1,1,""))</f>
        <v/>
      </c>
      <c r="AC966" s="37" t="str">
        <f aca="false">IF(N966="","",CONCATENATE(N966," ",F966))</f>
        <v/>
      </c>
      <c r="AD966" s="37" t="str">
        <f aca="false">IF(OR(N966="",CONCATENATE(G966,H966)=""),"",CONCATENATE(N966," ",G966))</f>
        <v/>
      </c>
      <c r="AE966" s="37" t="str">
        <f aca="false">IF(K966=1,CONCATENATE(N966," ",1),"")</f>
        <v/>
      </c>
    </row>
    <row r="967" customFormat="false" ht="32.25" hidden="false" customHeight="true" outlineLevel="0" collapsed="false">
      <c r="A967" s="21" t="str">
        <f aca="false">IF(J967="","",J967)</f>
        <v/>
      </c>
      <c r="B967" s="69"/>
      <c r="C967" s="44"/>
      <c r="D967" s="42"/>
      <c r="E967" s="42"/>
      <c r="F967" s="68"/>
      <c r="G967" s="42"/>
      <c r="H967" s="42"/>
      <c r="J967" s="20" t="str">
        <f aca="false">IF(AND(K967="",L967="",N967=""),"",IF(OR(K967=1,L967=1),"ERRORI / ANOMALIE","OK"))</f>
        <v/>
      </c>
      <c r="K967" s="20" t="str">
        <f aca="false">IF(N967="","",IF(SUM(Q967:AA967)&gt;0,1,""))</f>
        <v/>
      </c>
      <c r="L967" s="20" t="str">
        <f aca="false">IF(N967="","",IF(_xlfn.IFNA(VLOOKUP(CONCATENATE(N967," ",1),Lotti!AS$7:AT$601,2,0),1)=1,"",1))</f>
        <v/>
      </c>
      <c r="N967" s="36" t="str">
        <f aca="false">TRIM(B967)</f>
        <v/>
      </c>
      <c r="O967" s="36"/>
      <c r="P967" s="36" t="str">
        <f aca="false">IF(K967="","",1)</f>
        <v/>
      </c>
      <c r="Q967" s="36" t="str">
        <f aca="false">IF(N967="","",_xlfn.IFNA(VLOOKUP(N967,Lotti!C$7:D$1000,2,0),1))</f>
        <v/>
      </c>
      <c r="S967" s="36" t="str">
        <f aca="false">IF(N967="","",IF(OR(AND(E967="",LEN(TRIM(D967))&lt;&gt;11,LEN(TRIM(D967))&lt;&gt;16),AND(D967="",E967=""),AND(D967&lt;&gt;"",E967&lt;&gt;"")),1,""))</f>
        <v/>
      </c>
      <c r="U967" s="36" t="str">
        <f aca="false">IF(N967="","",IF(C967="",1,""))</f>
        <v/>
      </c>
      <c r="V967" s="36" t="str">
        <f aca="false">IF(N967="","",_xlfn.IFNA(VLOOKUP(F967,TabelleFisse!$B$33:$C$34,2,0),1))</f>
        <v/>
      </c>
      <c r="W967" s="36" t="str">
        <f aca="false">IF(N967="","",_xlfn.IFNA(IF(VLOOKUP(CONCATENATE(N967," SI"),AC$10:AC$1203,1,0)=CONCATENATE(N967," SI"),"",1),1))</f>
        <v/>
      </c>
      <c r="Y967" s="36" t="str">
        <f aca="false">IF(OR(N967="",G967=""),"",_xlfn.IFNA(VLOOKUP(H967,TabelleFisse!$B$25:$C$29,2,0),1))</f>
        <v/>
      </c>
      <c r="Z967" s="36" t="str">
        <f aca="false">IF(AND(G967="",H967&lt;&gt;""),1,"")</f>
        <v/>
      </c>
      <c r="AA967" s="36" t="str">
        <f aca="false">IF(N967="","",IF(COUNTIF(AD$10:AD$1203,AD967)=1,1,""))</f>
        <v/>
      </c>
      <c r="AC967" s="37" t="str">
        <f aca="false">IF(N967="","",CONCATENATE(N967," ",F967))</f>
        <v/>
      </c>
      <c r="AD967" s="37" t="str">
        <f aca="false">IF(OR(N967="",CONCATENATE(G967,H967)=""),"",CONCATENATE(N967," ",G967))</f>
        <v/>
      </c>
      <c r="AE967" s="37" t="str">
        <f aca="false">IF(K967=1,CONCATENATE(N967," ",1),"")</f>
        <v/>
      </c>
    </row>
    <row r="968" customFormat="false" ht="32.25" hidden="false" customHeight="true" outlineLevel="0" collapsed="false">
      <c r="A968" s="21" t="str">
        <f aca="false">IF(J968="","",J968)</f>
        <v/>
      </c>
      <c r="B968" s="69"/>
      <c r="C968" s="44"/>
      <c r="D968" s="42"/>
      <c r="E968" s="42"/>
      <c r="F968" s="68"/>
      <c r="G968" s="42"/>
      <c r="H968" s="42"/>
      <c r="J968" s="20" t="str">
        <f aca="false">IF(AND(K968="",L968="",N968=""),"",IF(OR(K968=1,L968=1),"ERRORI / ANOMALIE","OK"))</f>
        <v/>
      </c>
      <c r="K968" s="20" t="str">
        <f aca="false">IF(N968="","",IF(SUM(Q968:AA968)&gt;0,1,""))</f>
        <v/>
      </c>
      <c r="L968" s="20" t="str">
        <f aca="false">IF(N968="","",IF(_xlfn.IFNA(VLOOKUP(CONCATENATE(N968," ",1),Lotti!AS$7:AT$601,2,0),1)=1,"",1))</f>
        <v/>
      </c>
      <c r="N968" s="36" t="str">
        <f aca="false">TRIM(B968)</f>
        <v/>
      </c>
      <c r="O968" s="36"/>
      <c r="P968" s="36" t="str">
        <f aca="false">IF(K968="","",1)</f>
        <v/>
      </c>
      <c r="Q968" s="36" t="str">
        <f aca="false">IF(N968="","",_xlfn.IFNA(VLOOKUP(N968,Lotti!C$7:D$1000,2,0),1))</f>
        <v/>
      </c>
      <c r="S968" s="36" t="str">
        <f aca="false">IF(N968="","",IF(OR(AND(E968="",LEN(TRIM(D968))&lt;&gt;11,LEN(TRIM(D968))&lt;&gt;16),AND(D968="",E968=""),AND(D968&lt;&gt;"",E968&lt;&gt;"")),1,""))</f>
        <v/>
      </c>
      <c r="U968" s="36" t="str">
        <f aca="false">IF(N968="","",IF(C968="",1,""))</f>
        <v/>
      </c>
      <c r="V968" s="36" t="str">
        <f aca="false">IF(N968="","",_xlfn.IFNA(VLOOKUP(F968,TabelleFisse!$B$33:$C$34,2,0),1))</f>
        <v/>
      </c>
      <c r="W968" s="36" t="str">
        <f aca="false">IF(N968="","",_xlfn.IFNA(IF(VLOOKUP(CONCATENATE(N968," SI"),AC$10:AC$1203,1,0)=CONCATENATE(N968," SI"),"",1),1))</f>
        <v/>
      </c>
      <c r="Y968" s="36" t="str">
        <f aca="false">IF(OR(N968="",G968=""),"",_xlfn.IFNA(VLOOKUP(H968,TabelleFisse!$B$25:$C$29,2,0),1))</f>
        <v/>
      </c>
      <c r="Z968" s="36" t="str">
        <f aca="false">IF(AND(G968="",H968&lt;&gt;""),1,"")</f>
        <v/>
      </c>
      <c r="AA968" s="36" t="str">
        <f aca="false">IF(N968="","",IF(COUNTIF(AD$10:AD$1203,AD968)=1,1,""))</f>
        <v/>
      </c>
      <c r="AC968" s="37" t="str">
        <f aca="false">IF(N968="","",CONCATENATE(N968," ",F968))</f>
        <v/>
      </c>
      <c r="AD968" s="37" t="str">
        <f aca="false">IF(OR(N968="",CONCATENATE(G968,H968)=""),"",CONCATENATE(N968," ",G968))</f>
        <v/>
      </c>
      <c r="AE968" s="37" t="str">
        <f aca="false">IF(K968=1,CONCATENATE(N968," ",1),"")</f>
        <v/>
      </c>
    </row>
    <row r="969" customFormat="false" ht="32.25" hidden="false" customHeight="true" outlineLevel="0" collapsed="false">
      <c r="A969" s="21" t="str">
        <f aca="false">IF(J969="","",J969)</f>
        <v/>
      </c>
      <c r="B969" s="69"/>
      <c r="C969" s="44"/>
      <c r="D969" s="42"/>
      <c r="E969" s="42"/>
      <c r="F969" s="68"/>
      <c r="G969" s="42"/>
      <c r="H969" s="42"/>
      <c r="J969" s="20" t="str">
        <f aca="false">IF(AND(K969="",L969="",N969=""),"",IF(OR(K969=1,L969=1),"ERRORI / ANOMALIE","OK"))</f>
        <v/>
      </c>
      <c r="K969" s="20" t="str">
        <f aca="false">IF(N969="","",IF(SUM(Q969:AA969)&gt;0,1,""))</f>
        <v/>
      </c>
      <c r="L969" s="20" t="str">
        <f aca="false">IF(N969="","",IF(_xlfn.IFNA(VLOOKUP(CONCATENATE(N969," ",1),Lotti!AS$7:AT$601,2,0),1)=1,"",1))</f>
        <v/>
      </c>
      <c r="N969" s="36" t="str">
        <f aca="false">TRIM(B969)</f>
        <v/>
      </c>
      <c r="O969" s="36"/>
      <c r="P969" s="36" t="str">
        <f aca="false">IF(K969="","",1)</f>
        <v/>
      </c>
      <c r="Q969" s="36" t="str">
        <f aca="false">IF(N969="","",_xlfn.IFNA(VLOOKUP(N969,Lotti!C$7:D$1000,2,0),1))</f>
        <v/>
      </c>
      <c r="S969" s="36" t="str">
        <f aca="false">IF(N969="","",IF(OR(AND(E969="",LEN(TRIM(D969))&lt;&gt;11,LEN(TRIM(D969))&lt;&gt;16),AND(D969="",E969=""),AND(D969&lt;&gt;"",E969&lt;&gt;"")),1,""))</f>
        <v/>
      </c>
      <c r="U969" s="36" t="str">
        <f aca="false">IF(N969="","",IF(C969="",1,""))</f>
        <v/>
      </c>
      <c r="V969" s="36" t="str">
        <f aca="false">IF(N969="","",_xlfn.IFNA(VLOOKUP(F969,TabelleFisse!$B$33:$C$34,2,0),1))</f>
        <v/>
      </c>
      <c r="W969" s="36" t="str">
        <f aca="false">IF(N969="","",_xlfn.IFNA(IF(VLOOKUP(CONCATENATE(N969," SI"),AC$10:AC$1203,1,0)=CONCATENATE(N969," SI"),"",1),1))</f>
        <v/>
      </c>
      <c r="Y969" s="36" t="str">
        <f aca="false">IF(OR(N969="",G969=""),"",_xlfn.IFNA(VLOOKUP(H969,TabelleFisse!$B$25:$C$29,2,0),1))</f>
        <v/>
      </c>
      <c r="Z969" s="36" t="str">
        <f aca="false">IF(AND(G969="",H969&lt;&gt;""),1,"")</f>
        <v/>
      </c>
      <c r="AA969" s="36" t="str">
        <f aca="false">IF(N969="","",IF(COUNTIF(AD$10:AD$1203,AD969)=1,1,""))</f>
        <v/>
      </c>
      <c r="AC969" s="37" t="str">
        <f aca="false">IF(N969="","",CONCATENATE(N969," ",F969))</f>
        <v/>
      </c>
      <c r="AD969" s="37" t="str">
        <f aca="false">IF(OR(N969="",CONCATENATE(G969,H969)=""),"",CONCATENATE(N969," ",G969))</f>
        <v/>
      </c>
      <c r="AE969" s="37" t="str">
        <f aca="false">IF(K969=1,CONCATENATE(N969," ",1),"")</f>
        <v/>
      </c>
    </row>
    <row r="970" customFormat="false" ht="32.25" hidden="false" customHeight="true" outlineLevel="0" collapsed="false">
      <c r="A970" s="21" t="str">
        <f aca="false">IF(J970="","",J970)</f>
        <v/>
      </c>
      <c r="B970" s="69"/>
      <c r="C970" s="44"/>
      <c r="D970" s="42"/>
      <c r="E970" s="42"/>
      <c r="F970" s="68"/>
      <c r="G970" s="42"/>
      <c r="H970" s="42"/>
      <c r="J970" s="20" t="str">
        <f aca="false">IF(AND(K970="",L970="",N970=""),"",IF(OR(K970=1,L970=1),"ERRORI / ANOMALIE","OK"))</f>
        <v/>
      </c>
      <c r="K970" s="20" t="str">
        <f aca="false">IF(N970="","",IF(SUM(Q970:AA970)&gt;0,1,""))</f>
        <v/>
      </c>
      <c r="L970" s="20" t="str">
        <f aca="false">IF(N970="","",IF(_xlfn.IFNA(VLOOKUP(CONCATENATE(N970," ",1),Lotti!AS$7:AT$601,2,0),1)=1,"",1))</f>
        <v/>
      </c>
      <c r="N970" s="36" t="str">
        <f aca="false">TRIM(B970)</f>
        <v/>
      </c>
      <c r="O970" s="36"/>
      <c r="P970" s="36" t="str">
        <f aca="false">IF(K970="","",1)</f>
        <v/>
      </c>
      <c r="Q970" s="36" t="str">
        <f aca="false">IF(N970="","",_xlfn.IFNA(VLOOKUP(N970,Lotti!C$7:D$1000,2,0),1))</f>
        <v/>
      </c>
      <c r="S970" s="36" t="str">
        <f aca="false">IF(N970="","",IF(OR(AND(E970="",LEN(TRIM(D970))&lt;&gt;11,LEN(TRIM(D970))&lt;&gt;16),AND(D970="",E970=""),AND(D970&lt;&gt;"",E970&lt;&gt;"")),1,""))</f>
        <v/>
      </c>
      <c r="U970" s="36" t="str">
        <f aca="false">IF(N970="","",IF(C970="",1,""))</f>
        <v/>
      </c>
      <c r="V970" s="36" t="str">
        <f aca="false">IF(N970="","",_xlfn.IFNA(VLOOKUP(F970,TabelleFisse!$B$33:$C$34,2,0),1))</f>
        <v/>
      </c>
      <c r="W970" s="36" t="str">
        <f aca="false">IF(N970="","",_xlfn.IFNA(IF(VLOOKUP(CONCATENATE(N970," SI"),AC$10:AC$1203,1,0)=CONCATENATE(N970," SI"),"",1),1))</f>
        <v/>
      </c>
      <c r="Y970" s="36" t="str">
        <f aca="false">IF(OR(N970="",G970=""),"",_xlfn.IFNA(VLOOKUP(H970,TabelleFisse!$B$25:$C$29,2,0),1))</f>
        <v/>
      </c>
      <c r="Z970" s="36" t="str">
        <f aca="false">IF(AND(G970="",H970&lt;&gt;""),1,"")</f>
        <v/>
      </c>
      <c r="AA970" s="36" t="str">
        <f aca="false">IF(N970="","",IF(COUNTIF(AD$10:AD$1203,AD970)=1,1,""))</f>
        <v/>
      </c>
      <c r="AC970" s="37" t="str">
        <f aca="false">IF(N970="","",CONCATENATE(N970," ",F970))</f>
        <v/>
      </c>
      <c r="AD970" s="37" t="str">
        <f aca="false">IF(OR(N970="",CONCATENATE(G970,H970)=""),"",CONCATENATE(N970," ",G970))</f>
        <v/>
      </c>
      <c r="AE970" s="37" t="str">
        <f aca="false">IF(K970=1,CONCATENATE(N970," ",1),"")</f>
        <v/>
      </c>
    </row>
    <row r="971" customFormat="false" ht="32.25" hidden="false" customHeight="true" outlineLevel="0" collapsed="false">
      <c r="A971" s="21" t="str">
        <f aca="false">IF(J971="","",J971)</f>
        <v/>
      </c>
      <c r="B971" s="69"/>
      <c r="C971" s="44"/>
      <c r="D971" s="42"/>
      <c r="E971" s="42"/>
      <c r="F971" s="68"/>
      <c r="G971" s="42"/>
      <c r="H971" s="42"/>
      <c r="J971" s="20" t="str">
        <f aca="false">IF(AND(K971="",L971="",N971=""),"",IF(OR(K971=1,L971=1),"ERRORI / ANOMALIE","OK"))</f>
        <v/>
      </c>
      <c r="K971" s="20" t="str">
        <f aca="false">IF(N971="","",IF(SUM(Q971:AA971)&gt;0,1,""))</f>
        <v/>
      </c>
      <c r="L971" s="20" t="str">
        <f aca="false">IF(N971="","",IF(_xlfn.IFNA(VLOOKUP(CONCATENATE(N971," ",1),Lotti!AS$7:AT$601,2,0),1)=1,"",1))</f>
        <v/>
      </c>
      <c r="N971" s="36" t="str">
        <f aca="false">TRIM(B971)</f>
        <v/>
      </c>
      <c r="O971" s="36"/>
      <c r="P971" s="36" t="str">
        <f aca="false">IF(K971="","",1)</f>
        <v/>
      </c>
      <c r="Q971" s="36" t="str">
        <f aca="false">IF(N971="","",_xlfn.IFNA(VLOOKUP(N971,Lotti!C$7:D$1000,2,0),1))</f>
        <v/>
      </c>
      <c r="S971" s="36" t="str">
        <f aca="false">IF(N971="","",IF(OR(AND(E971="",LEN(TRIM(D971))&lt;&gt;11,LEN(TRIM(D971))&lt;&gt;16),AND(D971="",E971=""),AND(D971&lt;&gt;"",E971&lt;&gt;"")),1,""))</f>
        <v/>
      </c>
      <c r="U971" s="36" t="str">
        <f aca="false">IF(N971="","",IF(C971="",1,""))</f>
        <v/>
      </c>
      <c r="V971" s="36" t="str">
        <f aca="false">IF(N971="","",_xlfn.IFNA(VLOOKUP(F971,TabelleFisse!$B$33:$C$34,2,0),1))</f>
        <v/>
      </c>
      <c r="W971" s="36" t="str">
        <f aca="false">IF(N971="","",_xlfn.IFNA(IF(VLOOKUP(CONCATENATE(N971," SI"),AC$10:AC$1203,1,0)=CONCATENATE(N971," SI"),"",1),1))</f>
        <v/>
      </c>
      <c r="Y971" s="36" t="str">
        <f aca="false">IF(OR(N971="",G971=""),"",_xlfn.IFNA(VLOOKUP(H971,TabelleFisse!$B$25:$C$29,2,0),1))</f>
        <v/>
      </c>
      <c r="Z971" s="36" t="str">
        <f aca="false">IF(AND(G971="",H971&lt;&gt;""),1,"")</f>
        <v/>
      </c>
      <c r="AA971" s="36" t="str">
        <f aca="false">IF(N971="","",IF(COUNTIF(AD$10:AD$1203,AD971)=1,1,""))</f>
        <v/>
      </c>
      <c r="AC971" s="37" t="str">
        <f aca="false">IF(N971="","",CONCATENATE(N971," ",F971))</f>
        <v/>
      </c>
      <c r="AD971" s="37" t="str">
        <f aca="false">IF(OR(N971="",CONCATENATE(G971,H971)=""),"",CONCATENATE(N971," ",G971))</f>
        <v/>
      </c>
      <c r="AE971" s="37" t="str">
        <f aca="false">IF(K971=1,CONCATENATE(N971," ",1),"")</f>
        <v/>
      </c>
    </row>
    <row r="972" customFormat="false" ht="32.25" hidden="false" customHeight="true" outlineLevel="0" collapsed="false">
      <c r="A972" s="21" t="str">
        <f aca="false">IF(J972="","",J972)</f>
        <v/>
      </c>
      <c r="B972" s="69"/>
      <c r="C972" s="44"/>
      <c r="D972" s="42"/>
      <c r="E972" s="42"/>
      <c r="F972" s="68"/>
      <c r="G972" s="42"/>
      <c r="H972" s="42"/>
      <c r="J972" s="20" t="str">
        <f aca="false">IF(AND(K972="",L972="",N972=""),"",IF(OR(K972=1,L972=1),"ERRORI / ANOMALIE","OK"))</f>
        <v/>
      </c>
      <c r="K972" s="20" t="str">
        <f aca="false">IF(N972="","",IF(SUM(Q972:AA972)&gt;0,1,""))</f>
        <v/>
      </c>
      <c r="L972" s="20" t="str">
        <f aca="false">IF(N972="","",IF(_xlfn.IFNA(VLOOKUP(CONCATENATE(N972," ",1),Lotti!AS$7:AT$601,2,0),1)=1,"",1))</f>
        <v/>
      </c>
      <c r="N972" s="36" t="str">
        <f aca="false">TRIM(B972)</f>
        <v/>
      </c>
      <c r="O972" s="36"/>
      <c r="P972" s="36" t="str">
        <f aca="false">IF(K972="","",1)</f>
        <v/>
      </c>
      <c r="Q972" s="36" t="str">
        <f aca="false">IF(N972="","",_xlfn.IFNA(VLOOKUP(N972,Lotti!C$7:D$1000,2,0),1))</f>
        <v/>
      </c>
      <c r="S972" s="36" t="str">
        <f aca="false">IF(N972="","",IF(OR(AND(E972="",LEN(TRIM(D972))&lt;&gt;11,LEN(TRIM(D972))&lt;&gt;16),AND(D972="",E972=""),AND(D972&lt;&gt;"",E972&lt;&gt;"")),1,""))</f>
        <v/>
      </c>
      <c r="U972" s="36" t="str">
        <f aca="false">IF(N972="","",IF(C972="",1,""))</f>
        <v/>
      </c>
      <c r="V972" s="36" t="str">
        <f aca="false">IF(N972="","",_xlfn.IFNA(VLOOKUP(F972,TabelleFisse!$B$33:$C$34,2,0),1))</f>
        <v/>
      </c>
      <c r="W972" s="36" t="str">
        <f aca="false">IF(N972="","",_xlfn.IFNA(IF(VLOOKUP(CONCATENATE(N972," SI"),AC$10:AC$1203,1,0)=CONCATENATE(N972," SI"),"",1),1))</f>
        <v/>
      </c>
      <c r="Y972" s="36" t="str">
        <f aca="false">IF(OR(N972="",G972=""),"",_xlfn.IFNA(VLOOKUP(H972,TabelleFisse!$B$25:$C$29,2,0),1))</f>
        <v/>
      </c>
      <c r="Z972" s="36" t="str">
        <f aca="false">IF(AND(G972="",H972&lt;&gt;""),1,"")</f>
        <v/>
      </c>
      <c r="AA972" s="36" t="str">
        <f aca="false">IF(N972="","",IF(COUNTIF(AD$10:AD$1203,AD972)=1,1,""))</f>
        <v/>
      </c>
      <c r="AC972" s="37" t="str">
        <f aca="false">IF(N972="","",CONCATENATE(N972," ",F972))</f>
        <v/>
      </c>
      <c r="AD972" s="37" t="str">
        <f aca="false">IF(OR(N972="",CONCATENATE(G972,H972)=""),"",CONCATENATE(N972," ",G972))</f>
        <v/>
      </c>
      <c r="AE972" s="37" t="str">
        <f aca="false">IF(K972=1,CONCATENATE(N972," ",1),"")</f>
        <v/>
      </c>
    </row>
    <row r="973" customFormat="false" ht="32.25" hidden="false" customHeight="true" outlineLevel="0" collapsed="false">
      <c r="A973" s="21" t="str">
        <f aca="false">IF(J973="","",J973)</f>
        <v/>
      </c>
      <c r="B973" s="69"/>
      <c r="C973" s="44"/>
      <c r="D973" s="42"/>
      <c r="E973" s="42"/>
      <c r="F973" s="68"/>
      <c r="G973" s="42"/>
      <c r="H973" s="42"/>
      <c r="J973" s="20" t="str">
        <f aca="false">IF(AND(K973="",L973="",N973=""),"",IF(OR(K973=1,L973=1),"ERRORI / ANOMALIE","OK"))</f>
        <v/>
      </c>
      <c r="K973" s="20" t="str">
        <f aca="false">IF(N973="","",IF(SUM(Q973:AA973)&gt;0,1,""))</f>
        <v/>
      </c>
      <c r="L973" s="20" t="str">
        <f aca="false">IF(N973="","",IF(_xlfn.IFNA(VLOOKUP(CONCATENATE(N973," ",1),Lotti!AS$7:AT$601,2,0),1)=1,"",1))</f>
        <v/>
      </c>
      <c r="N973" s="36" t="str">
        <f aca="false">TRIM(B973)</f>
        <v/>
      </c>
      <c r="O973" s="36"/>
      <c r="P973" s="36" t="str">
        <f aca="false">IF(K973="","",1)</f>
        <v/>
      </c>
      <c r="Q973" s="36" t="str">
        <f aca="false">IF(N973="","",_xlfn.IFNA(VLOOKUP(N973,Lotti!C$7:D$1000,2,0),1))</f>
        <v/>
      </c>
      <c r="S973" s="36" t="str">
        <f aca="false">IF(N973="","",IF(OR(AND(E973="",LEN(TRIM(D973))&lt;&gt;11,LEN(TRIM(D973))&lt;&gt;16),AND(D973="",E973=""),AND(D973&lt;&gt;"",E973&lt;&gt;"")),1,""))</f>
        <v/>
      </c>
      <c r="U973" s="36" t="str">
        <f aca="false">IF(N973="","",IF(C973="",1,""))</f>
        <v/>
      </c>
      <c r="V973" s="36" t="str">
        <f aca="false">IF(N973="","",_xlfn.IFNA(VLOOKUP(F973,TabelleFisse!$B$33:$C$34,2,0),1))</f>
        <v/>
      </c>
      <c r="W973" s="36" t="str">
        <f aca="false">IF(N973="","",_xlfn.IFNA(IF(VLOOKUP(CONCATENATE(N973," SI"),AC$10:AC$1203,1,0)=CONCATENATE(N973," SI"),"",1),1))</f>
        <v/>
      </c>
      <c r="Y973" s="36" t="str">
        <f aca="false">IF(OR(N973="",G973=""),"",_xlfn.IFNA(VLOOKUP(H973,TabelleFisse!$B$25:$C$29,2,0),1))</f>
        <v/>
      </c>
      <c r="Z973" s="36" t="str">
        <f aca="false">IF(AND(G973="",H973&lt;&gt;""),1,"")</f>
        <v/>
      </c>
      <c r="AA973" s="36" t="str">
        <f aca="false">IF(N973="","",IF(COUNTIF(AD$10:AD$1203,AD973)=1,1,""))</f>
        <v/>
      </c>
      <c r="AC973" s="37" t="str">
        <f aca="false">IF(N973="","",CONCATENATE(N973," ",F973))</f>
        <v/>
      </c>
      <c r="AD973" s="37" t="str">
        <f aca="false">IF(OR(N973="",CONCATENATE(G973,H973)=""),"",CONCATENATE(N973," ",G973))</f>
        <v/>
      </c>
      <c r="AE973" s="37" t="str">
        <f aca="false">IF(K973=1,CONCATENATE(N973," ",1),"")</f>
        <v/>
      </c>
    </row>
    <row r="974" customFormat="false" ht="32.25" hidden="false" customHeight="true" outlineLevel="0" collapsed="false">
      <c r="A974" s="21" t="str">
        <f aca="false">IF(J974="","",J974)</f>
        <v/>
      </c>
      <c r="B974" s="69"/>
      <c r="C974" s="44"/>
      <c r="D974" s="42"/>
      <c r="E974" s="42"/>
      <c r="F974" s="68"/>
      <c r="G974" s="42"/>
      <c r="H974" s="42"/>
      <c r="J974" s="20" t="str">
        <f aca="false">IF(AND(K974="",L974="",N974=""),"",IF(OR(K974=1,L974=1),"ERRORI / ANOMALIE","OK"))</f>
        <v/>
      </c>
      <c r="K974" s="20" t="str">
        <f aca="false">IF(N974="","",IF(SUM(Q974:AA974)&gt;0,1,""))</f>
        <v/>
      </c>
      <c r="L974" s="20" t="str">
        <f aca="false">IF(N974="","",IF(_xlfn.IFNA(VLOOKUP(CONCATENATE(N974," ",1),Lotti!AS$7:AT$601,2,0),1)=1,"",1))</f>
        <v/>
      </c>
      <c r="N974" s="36" t="str">
        <f aca="false">TRIM(B974)</f>
        <v/>
      </c>
      <c r="O974" s="36"/>
      <c r="P974" s="36" t="str">
        <f aca="false">IF(K974="","",1)</f>
        <v/>
      </c>
      <c r="Q974" s="36" t="str">
        <f aca="false">IF(N974="","",_xlfn.IFNA(VLOOKUP(N974,Lotti!C$7:D$1000,2,0),1))</f>
        <v/>
      </c>
      <c r="S974" s="36" t="str">
        <f aca="false">IF(N974="","",IF(OR(AND(E974="",LEN(TRIM(D974))&lt;&gt;11,LEN(TRIM(D974))&lt;&gt;16),AND(D974="",E974=""),AND(D974&lt;&gt;"",E974&lt;&gt;"")),1,""))</f>
        <v/>
      </c>
      <c r="U974" s="36" t="str">
        <f aca="false">IF(N974="","",IF(C974="",1,""))</f>
        <v/>
      </c>
      <c r="V974" s="36" t="str">
        <f aca="false">IF(N974="","",_xlfn.IFNA(VLOOKUP(F974,TabelleFisse!$B$33:$C$34,2,0),1))</f>
        <v/>
      </c>
      <c r="W974" s="36" t="str">
        <f aca="false">IF(N974="","",_xlfn.IFNA(IF(VLOOKUP(CONCATENATE(N974," SI"),AC$10:AC$1203,1,0)=CONCATENATE(N974," SI"),"",1),1))</f>
        <v/>
      </c>
      <c r="Y974" s="36" t="str">
        <f aca="false">IF(OR(N974="",G974=""),"",_xlfn.IFNA(VLOOKUP(H974,TabelleFisse!$B$25:$C$29,2,0),1))</f>
        <v/>
      </c>
      <c r="Z974" s="36" t="str">
        <f aca="false">IF(AND(G974="",H974&lt;&gt;""),1,"")</f>
        <v/>
      </c>
      <c r="AA974" s="36" t="str">
        <f aca="false">IF(N974="","",IF(COUNTIF(AD$10:AD$1203,AD974)=1,1,""))</f>
        <v/>
      </c>
      <c r="AC974" s="37" t="str">
        <f aca="false">IF(N974="","",CONCATENATE(N974," ",F974))</f>
        <v/>
      </c>
      <c r="AD974" s="37" t="str">
        <f aca="false">IF(OR(N974="",CONCATENATE(G974,H974)=""),"",CONCATENATE(N974," ",G974))</f>
        <v/>
      </c>
      <c r="AE974" s="37" t="str">
        <f aca="false">IF(K974=1,CONCATENATE(N974," ",1),"")</f>
        <v/>
      </c>
    </row>
    <row r="975" customFormat="false" ht="32.25" hidden="false" customHeight="true" outlineLevel="0" collapsed="false">
      <c r="A975" s="21" t="str">
        <f aca="false">IF(J975="","",J975)</f>
        <v/>
      </c>
      <c r="B975" s="69"/>
      <c r="C975" s="44"/>
      <c r="D975" s="42"/>
      <c r="E975" s="42"/>
      <c r="F975" s="68"/>
      <c r="G975" s="42"/>
      <c r="H975" s="42"/>
      <c r="J975" s="20" t="str">
        <f aca="false">IF(AND(K975="",L975="",N975=""),"",IF(OR(K975=1,L975=1),"ERRORI / ANOMALIE","OK"))</f>
        <v/>
      </c>
      <c r="K975" s="20" t="str">
        <f aca="false">IF(N975="","",IF(SUM(Q975:AA975)&gt;0,1,""))</f>
        <v/>
      </c>
      <c r="L975" s="20" t="str">
        <f aca="false">IF(N975="","",IF(_xlfn.IFNA(VLOOKUP(CONCATENATE(N975," ",1),Lotti!AS$7:AT$601,2,0),1)=1,"",1))</f>
        <v/>
      </c>
      <c r="N975" s="36" t="str">
        <f aca="false">TRIM(B975)</f>
        <v/>
      </c>
      <c r="O975" s="36"/>
      <c r="P975" s="36" t="str">
        <f aca="false">IF(K975="","",1)</f>
        <v/>
      </c>
      <c r="Q975" s="36" t="str">
        <f aca="false">IF(N975="","",_xlfn.IFNA(VLOOKUP(N975,Lotti!C$7:D$1000,2,0),1))</f>
        <v/>
      </c>
      <c r="S975" s="36" t="str">
        <f aca="false">IF(N975="","",IF(OR(AND(E975="",LEN(TRIM(D975))&lt;&gt;11,LEN(TRIM(D975))&lt;&gt;16),AND(D975="",E975=""),AND(D975&lt;&gt;"",E975&lt;&gt;"")),1,""))</f>
        <v/>
      </c>
      <c r="U975" s="36" t="str">
        <f aca="false">IF(N975="","",IF(C975="",1,""))</f>
        <v/>
      </c>
      <c r="V975" s="36" t="str">
        <f aca="false">IF(N975="","",_xlfn.IFNA(VLOOKUP(F975,TabelleFisse!$B$33:$C$34,2,0),1))</f>
        <v/>
      </c>
      <c r="W975" s="36" t="str">
        <f aca="false">IF(N975="","",_xlfn.IFNA(IF(VLOOKUP(CONCATENATE(N975," SI"),AC$10:AC$1203,1,0)=CONCATENATE(N975," SI"),"",1),1))</f>
        <v/>
      </c>
      <c r="Y975" s="36" t="str">
        <f aca="false">IF(OR(N975="",G975=""),"",_xlfn.IFNA(VLOOKUP(H975,TabelleFisse!$B$25:$C$29,2,0),1))</f>
        <v/>
      </c>
      <c r="Z975" s="36" t="str">
        <f aca="false">IF(AND(G975="",H975&lt;&gt;""),1,"")</f>
        <v/>
      </c>
      <c r="AA975" s="36" t="str">
        <f aca="false">IF(N975="","",IF(COUNTIF(AD$10:AD$1203,AD975)=1,1,""))</f>
        <v/>
      </c>
      <c r="AC975" s="37" t="str">
        <f aca="false">IF(N975="","",CONCATENATE(N975," ",F975))</f>
        <v/>
      </c>
      <c r="AD975" s="37" t="str">
        <f aca="false">IF(OR(N975="",CONCATENATE(G975,H975)=""),"",CONCATENATE(N975," ",G975))</f>
        <v/>
      </c>
      <c r="AE975" s="37" t="str">
        <f aca="false">IF(K975=1,CONCATENATE(N975," ",1),"")</f>
        <v/>
      </c>
    </row>
    <row r="976" customFormat="false" ht="32.25" hidden="false" customHeight="true" outlineLevel="0" collapsed="false">
      <c r="A976" s="21" t="str">
        <f aca="false">IF(J976="","",J976)</f>
        <v/>
      </c>
      <c r="B976" s="69"/>
      <c r="C976" s="44"/>
      <c r="D976" s="42"/>
      <c r="E976" s="42"/>
      <c r="F976" s="68"/>
      <c r="G976" s="42"/>
      <c r="H976" s="42"/>
      <c r="J976" s="20" t="str">
        <f aca="false">IF(AND(K976="",L976="",N976=""),"",IF(OR(K976=1,L976=1),"ERRORI / ANOMALIE","OK"))</f>
        <v/>
      </c>
      <c r="K976" s="20" t="str">
        <f aca="false">IF(N976="","",IF(SUM(Q976:AA976)&gt;0,1,""))</f>
        <v/>
      </c>
      <c r="L976" s="20" t="str">
        <f aca="false">IF(N976="","",IF(_xlfn.IFNA(VLOOKUP(CONCATENATE(N976," ",1),Lotti!AS$7:AT$601,2,0),1)=1,"",1))</f>
        <v/>
      </c>
      <c r="N976" s="36" t="str">
        <f aca="false">TRIM(B976)</f>
        <v/>
      </c>
      <c r="O976" s="36"/>
      <c r="P976" s="36" t="str">
        <f aca="false">IF(K976="","",1)</f>
        <v/>
      </c>
      <c r="Q976" s="36" t="str">
        <f aca="false">IF(N976="","",_xlfn.IFNA(VLOOKUP(N976,Lotti!C$7:D$1000,2,0),1))</f>
        <v/>
      </c>
      <c r="S976" s="36" t="str">
        <f aca="false">IF(N976="","",IF(OR(AND(E976="",LEN(TRIM(D976))&lt;&gt;11,LEN(TRIM(D976))&lt;&gt;16),AND(D976="",E976=""),AND(D976&lt;&gt;"",E976&lt;&gt;"")),1,""))</f>
        <v/>
      </c>
      <c r="U976" s="36" t="str">
        <f aca="false">IF(N976="","",IF(C976="",1,""))</f>
        <v/>
      </c>
      <c r="V976" s="36" t="str">
        <f aca="false">IF(N976="","",_xlfn.IFNA(VLOOKUP(F976,TabelleFisse!$B$33:$C$34,2,0),1))</f>
        <v/>
      </c>
      <c r="W976" s="36" t="str">
        <f aca="false">IF(N976="","",_xlfn.IFNA(IF(VLOOKUP(CONCATENATE(N976," SI"),AC$10:AC$1203,1,0)=CONCATENATE(N976," SI"),"",1),1))</f>
        <v/>
      </c>
      <c r="Y976" s="36" t="str">
        <f aca="false">IF(OR(N976="",G976=""),"",_xlfn.IFNA(VLOOKUP(H976,TabelleFisse!$B$25:$C$29,2,0),1))</f>
        <v/>
      </c>
      <c r="Z976" s="36" t="str">
        <f aca="false">IF(AND(G976="",H976&lt;&gt;""),1,"")</f>
        <v/>
      </c>
      <c r="AA976" s="36" t="str">
        <f aca="false">IF(N976="","",IF(COUNTIF(AD$10:AD$1203,AD976)=1,1,""))</f>
        <v/>
      </c>
      <c r="AC976" s="37" t="str">
        <f aca="false">IF(N976="","",CONCATENATE(N976," ",F976))</f>
        <v/>
      </c>
      <c r="AD976" s="37" t="str">
        <f aca="false">IF(OR(N976="",CONCATENATE(G976,H976)=""),"",CONCATENATE(N976," ",G976))</f>
        <v/>
      </c>
      <c r="AE976" s="37" t="str">
        <f aca="false">IF(K976=1,CONCATENATE(N976," ",1),"")</f>
        <v/>
      </c>
    </row>
    <row r="977" customFormat="false" ht="32.25" hidden="false" customHeight="true" outlineLevel="0" collapsed="false">
      <c r="A977" s="21" t="str">
        <f aca="false">IF(J977="","",J977)</f>
        <v/>
      </c>
      <c r="B977" s="69"/>
      <c r="C977" s="44"/>
      <c r="D977" s="42"/>
      <c r="E977" s="42"/>
      <c r="F977" s="68"/>
      <c r="G977" s="42"/>
      <c r="H977" s="42"/>
      <c r="J977" s="20" t="str">
        <f aca="false">IF(AND(K977="",L977="",N977=""),"",IF(OR(K977=1,L977=1),"ERRORI / ANOMALIE","OK"))</f>
        <v/>
      </c>
      <c r="K977" s="20" t="str">
        <f aca="false">IF(N977="","",IF(SUM(Q977:AA977)&gt;0,1,""))</f>
        <v/>
      </c>
      <c r="L977" s="20" t="str">
        <f aca="false">IF(N977="","",IF(_xlfn.IFNA(VLOOKUP(CONCATENATE(N977," ",1),Lotti!AS$7:AT$601,2,0),1)=1,"",1))</f>
        <v/>
      </c>
      <c r="N977" s="36" t="str">
        <f aca="false">TRIM(B977)</f>
        <v/>
      </c>
      <c r="O977" s="36"/>
      <c r="P977" s="36" t="str">
        <f aca="false">IF(K977="","",1)</f>
        <v/>
      </c>
      <c r="Q977" s="36" t="str">
        <f aca="false">IF(N977="","",_xlfn.IFNA(VLOOKUP(N977,Lotti!C$7:D$1000,2,0),1))</f>
        <v/>
      </c>
      <c r="S977" s="36" t="str">
        <f aca="false">IF(N977="","",IF(OR(AND(E977="",LEN(TRIM(D977))&lt;&gt;11,LEN(TRIM(D977))&lt;&gt;16),AND(D977="",E977=""),AND(D977&lt;&gt;"",E977&lt;&gt;"")),1,""))</f>
        <v/>
      </c>
      <c r="U977" s="36" t="str">
        <f aca="false">IF(N977="","",IF(C977="",1,""))</f>
        <v/>
      </c>
      <c r="V977" s="36" t="str">
        <f aca="false">IF(N977="","",_xlfn.IFNA(VLOOKUP(F977,TabelleFisse!$B$33:$C$34,2,0),1))</f>
        <v/>
      </c>
      <c r="W977" s="36" t="str">
        <f aca="false">IF(N977="","",_xlfn.IFNA(IF(VLOOKUP(CONCATENATE(N977," SI"),AC$10:AC$1203,1,0)=CONCATENATE(N977," SI"),"",1),1))</f>
        <v/>
      </c>
      <c r="Y977" s="36" t="str">
        <f aca="false">IF(OR(N977="",G977=""),"",_xlfn.IFNA(VLOOKUP(H977,TabelleFisse!$B$25:$C$29,2,0),1))</f>
        <v/>
      </c>
      <c r="Z977" s="36" t="str">
        <f aca="false">IF(AND(G977="",H977&lt;&gt;""),1,"")</f>
        <v/>
      </c>
      <c r="AA977" s="36" t="str">
        <f aca="false">IF(N977="","",IF(COUNTIF(AD$10:AD$1203,AD977)=1,1,""))</f>
        <v/>
      </c>
      <c r="AC977" s="37" t="str">
        <f aca="false">IF(N977="","",CONCATENATE(N977," ",F977))</f>
        <v/>
      </c>
      <c r="AD977" s="37" t="str">
        <f aca="false">IF(OR(N977="",CONCATENATE(G977,H977)=""),"",CONCATENATE(N977," ",G977))</f>
        <v/>
      </c>
      <c r="AE977" s="37" t="str">
        <f aca="false">IF(K977=1,CONCATENATE(N977," ",1),"")</f>
        <v/>
      </c>
    </row>
    <row r="978" customFormat="false" ht="32.25" hidden="false" customHeight="true" outlineLevel="0" collapsed="false">
      <c r="A978" s="21" t="str">
        <f aca="false">IF(J978="","",J978)</f>
        <v/>
      </c>
      <c r="B978" s="69"/>
      <c r="C978" s="44"/>
      <c r="D978" s="42"/>
      <c r="E978" s="42"/>
      <c r="F978" s="68"/>
      <c r="G978" s="42"/>
      <c r="H978" s="42"/>
      <c r="J978" s="20" t="str">
        <f aca="false">IF(AND(K978="",L978="",N978=""),"",IF(OR(K978=1,L978=1),"ERRORI / ANOMALIE","OK"))</f>
        <v/>
      </c>
      <c r="K978" s="20" t="str">
        <f aca="false">IF(N978="","",IF(SUM(Q978:AA978)&gt;0,1,""))</f>
        <v/>
      </c>
      <c r="L978" s="20" t="str">
        <f aca="false">IF(N978="","",IF(_xlfn.IFNA(VLOOKUP(CONCATENATE(N978," ",1),Lotti!AS$7:AT$601,2,0),1)=1,"",1))</f>
        <v/>
      </c>
      <c r="N978" s="36" t="str">
        <f aca="false">TRIM(B978)</f>
        <v/>
      </c>
      <c r="O978" s="36"/>
      <c r="P978" s="36" t="str">
        <f aca="false">IF(K978="","",1)</f>
        <v/>
      </c>
      <c r="Q978" s="36" t="str">
        <f aca="false">IF(N978="","",_xlfn.IFNA(VLOOKUP(N978,Lotti!C$7:D$1000,2,0),1))</f>
        <v/>
      </c>
      <c r="S978" s="36" t="str">
        <f aca="false">IF(N978="","",IF(OR(AND(E978="",LEN(TRIM(D978))&lt;&gt;11,LEN(TRIM(D978))&lt;&gt;16),AND(D978="",E978=""),AND(D978&lt;&gt;"",E978&lt;&gt;"")),1,""))</f>
        <v/>
      </c>
      <c r="U978" s="36" t="str">
        <f aca="false">IF(N978="","",IF(C978="",1,""))</f>
        <v/>
      </c>
      <c r="V978" s="36" t="str">
        <f aca="false">IF(N978="","",_xlfn.IFNA(VLOOKUP(F978,TabelleFisse!$B$33:$C$34,2,0),1))</f>
        <v/>
      </c>
      <c r="W978" s="36" t="str">
        <f aca="false">IF(N978="","",_xlfn.IFNA(IF(VLOOKUP(CONCATENATE(N978," SI"),AC$10:AC$1203,1,0)=CONCATENATE(N978," SI"),"",1),1))</f>
        <v/>
      </c>
      <c r="Y978" s="36" t="str">
        <f aca="false">IF(OR(N978="",G978=""),"",_xlfn.IFNA(VLOOKUP(H978,TabelleFisse!$B$25:$C$29,2,0),1))</f>
        <v/>
      </c>
      <c r="Z978" s="36" t="str">
        <f aca="false">IF(AND(G978="",H978&lt;&gt;""),1,"")</f>
        <v/>
      </c>
      <c r="AA978" s="36" t="str">
        <f aca="false">IF(N978="","",IF(COUNTIF(AD$10:AD$1203,AD978)=1,1,""))</f>
        <v/>
      </c>
      <c r="AC978" s="37" t="str">
        <f aca="false">IF(N978="","",CONCATENATE(N978," ",F978))</f>
        <v/>
      </c>
      <c r="AD978" s="37" t="str">
        <f aca="false">IF(OR(N978="",CONCATENATE(G978,H978)=""),"",CONCATENATE(N978," ",G978))</f>
        <v/>
      </c>
      <c r="AE978" s="37" t="str">
        <f aca="false">IF(K978=1,CONCATENATE(N978," ",1),"")</f>
        <v/>
      </c>
    </row>
    <row r="979" customFormat="false" ht="32.25" hidden="false" customHeight="true" outlineLevel="0" collapsed="false">
      <c r="A979" s="21" t="str">
        <f aca="false">IF(J979="","",J979)</f>
        <v/>
      </c>
      <c r="B979" s="69"/>
      <c r="C979" s="44"/>
      <c r="D979" s="42"/>
      <c r="E979" s="42"/>
      <c r="F979" s="68"/>
      <c r="G979" s="42"/>
      <c r="H979" s="42"/>
      <c r="J979" s="20" t="str">
        <f aca="false">IF(AND(K979="",L979="",N979=""),"",IF(OR(K979=1,L979=1),"ERRORI / ANOMALIE","OK"))</f>
        <v/>
      </c>
      <c r="K979" s="20" t="str">
        <f aca="false">IF(N979="","",IF(SUM(Q979:AA979)&gt;0,1,""))</f>
        <v/>
      </c>
      <c r="L979" s="20" t="str">
        <f aca="false">IF(N979="","",IF(_xlfn.IFNA(VLOOKUP(CONCATENATE(N979," ",1),Lotti!AS$7:AT$601,2,0),1)=1,"",1))</f>
        <v/>
      </c>
      <c r="N979" s="36" t="str">
        <f aca="false">TRIM(B979)</f>
        <v/>
      </c>
      <c r="O979" s="36"/>
      <c r="P979" s="36" t="str">
        <f aca="false">IF(K979="","",1)</f>
        <v/>
      </c>
      <c r="Q979" s="36" t="str">
        <f aca="false">IF(N979="","",_xlfn.IFNA(VLOOKUP(N979,Lotti!C$7:D$1000,2,0),1))</f>
        <v/>
      </c>
      <c r="S979" s="36" t="str">
        <f aca="false">IF(N979="","",IF(OR(AND(E979="",LEN(TRIM(D979))&lt;&gt;11,LEN(TRIM(D979))&lt;&gt;16),AND(D979="",E979=""),AND(D979&lt;&gt;"",E979&lt;&gt;"")),1,""))</f>
        <v/>
      </c>
      <c r="U979" s="36" t="str">
        <f aca="false">IF(N979="","",IF(C979="",1,""))</f>
        <v/>
      </c>
      <c r="V979" s="36" t="str">
        <f aca="false">IF(N979="","",_xlfn.IFNA(VLOOKUP(F979,TabelleFisse!$B$33:$C$34,2,0),1))</f>
        <v/>
      </c>
      <c r="W979" s="36" t="str">
        <f aca="false">IF(N979="","",_xlfn.IFNA(IF(VLOOKUP(CONCATENATE(N979," SI"),AC$10:AC$1203,1,0)=CONCATENATE(N979," SI"),"",1),1))</f>
        <v/>
      </c>
      <c r="Y979" s="36" t="str">
        <f aca="false">IF(OR(N979="",G979=""),"",_xlfn.IFNA(VLOOKUP(H979,TabelleFisse!$B$25:$C$29,2,0),1))</f>
        <v/>
      </c>
      <c r="Z979" s="36" t="str">
        <f aca="false">IF(AND(G979="",H979&lt;&gt;""),1,"")</f>
        <v/>
      </c>
      <c r="AA979" s="36" t="str">
        <f aca="false">IF(N979="","",IF(COUNTIF(AD$10:AD$1203,AD979)=1,1,""))</f>
        <v/>
      </c>
      <c r="AC979" s="37" t="str">
        <f aca="false">IF(N979="","",CONCATENATE(N979," ",F979))</f>
        <v/>
      </c>
      <c r="AD979" s="37" t="str">
        <f aca="false">IF(OR(N979="",CONCATENATE(G979,H979)=""),"",CONCATENATE(N979," ",G979))</f>
        <v/>
      </c>
      <c r="AE979" s="37" t="str">
        <f aca="false">IF(K979=1,CONCATENATE(N979," ",1),"")</f>
        <v/>
      </c>
    </row>
    <row r="980" customFormat="false" ht="32.25" hidden="false" customHeight="true" outlineLevel="0" collapsed="false">
      <c r="A980" s="21" t="str">
        <f aca="false">IF(J980="","",J980)</f>
        <v/>
      </c>
      <c r="B980" s="69"/>
      <c r="C980" s="44"/>
      <c r="D980" s="42"/>
      <c r="E980" s="42"/>
      <c r="F980" s="68"/>
      <c r="G980" s="42"/>
      <c r="H980" s="42"/>
      <c r="J980" s="20" t="str">
        <f aca="false">IF(AND(K980="",L980="",N980=""),"",IF(OR(K980=1,L980=1),"ERRORI / ANOMALIE","OK"))</f>
        <v/>
      </c>
      <c r="K980" s="20" t="str">
        <f aca="false">IF(N980="","",IF(SUM(Q980:AA980)&gt;0,1,""))</f>
        <v/>
      </c>
      <c r="L980" s="20" t="str">
        <f aca="false">IF(N980="","",IF(_xlfn.IFNA(VLOOKUP(CONCATENATE(N980," ",1),Lotti!AS$7:AT$601,2,0),1)=1,"",1))</f>
        <v/>
      </c>
      <c r="N980" s="36" t="str">
        <f aca="false">TRIM(B980)</f>
        <v/>
      </c>
      <c r="O980" s="36"/>
      <c r="P980" s="36" t="str">
        <f aca="false">IF(K980="","",1)</f>
        <v/>
      </c>
      <c r="Q980" s="36" t="str">
        <f aca="false">IF(N980="","",_xlfn.IFNA(VLOOKUP(N980,Lotti!C$7:D$1000,2,0),1))</f>
        <v/>
      </c>
      <c r="S980" s="36" t="str">
        <f aca="false">IF(N980="","",IF(OR(AND(E980="",LEN(TRIM(D980))&lt;&gt;11,LEN(TRIM(D980))&lt;&gt;16),AND(D980="",E980=""),AND(D980&lt;&gt;"",E980&lt;&gt;"")),1,""))</f>
        <v/>
      </c>
      <c r="U980" s="36" t="str">
        <f aca="false">IF(N980="","",IF(C980="",1,""))</f>
        <v/>
      </c>
      <c r="V980" s="36" t="str">
        <f aca="false">IF(N980="","",_xlfn.IFNA(VLOOKUP(F980,TabelleFisse!$B$33:$C$34,2,0),1))</f>
        <v/>
      </c>
      <c r="W980" s="36" t="str">
        <f aca="false">IF(N980="","",_xlfn.IFNA(IF(VLOOKUP(CONCATENATE(N980," SI"),AC$10:AC$1203,1,0)=CONCATENATE(N980," SI"),"",1),1))</f>
        <v/>
      </c>
      <c r="Y980" s="36" t="str">
        <f aca="false">IF(OR(N980="",G980=""),"",_xlfn.IFNA(VLOOKUP(H980,TabelleFisse!$B$25:$C$29,2,0),1))</f>
        <v/>
      </c>
      <c r="Z980" s="36" t="str">
        <f aca="false">IF(AND(G980="",H980&lt;&gt;""),1,"")</f>
        <v/>
      </c>
      <c r="AA980" s="36" t="str">
        <f aca="false">IF(N980="","",IF(COUNTIF(AD$10:AD$1203,AD980)=1,1,""))</f>
        <v/>
      </c>
      <c r="AC980" s="37" t="str">
        <f aca="false">IF(N980="","",CONCATENATE(N980," ",F980))</f>
        <v/>
      </c>
      <c r="AD980" s="37" t="str">
        <f aca="false">IF(OR(N980="",CONCATENATE(G980,H980)=""),"",CONCATENATE(N980," ",G980))</f>
        <v/>
      </c>
      <c r="AE980" s="37" t="str">
        <f aca="false">IF(K980=1,CONCATENATE(N980," ",1),"")</f>
        <v/>
      </c>
    </row>
    <row r="981" customFormat="false" ht="32.25" hidden="false" customHeight="true" outlineLevel="0" collapsed="false">
      <c r="A981" s="21" t="str">
        <f aca="false">IF(J981="","",J981)</f>
        <v/>
      </c>
      <c r="B981" s="69"/>
      <c r="C981" s="44"/>
      <c r="D981" s="42"/>
      <c r="E981" s="42"/>
      <c r="F981" s="68"/>
      <c r="G981" s="42"/>
      <c r="H981" s="42"/>
      <c r="J981" s="20" t="str">
        <f aca="false">IF(AND(K981="",L981="",N981=""),"",IF(OR(K981=1,L981=1),"ERRORI / ANOMALIE","OK"))</f>
        <v/>
      </c>
      <c r="K981" s="20" t="str">
        <f aca="false">IF(N981="","",IF(SUM(Q981:AA981)&gt;0,1,""))</f>
        <v/>
      </c>
      <c r="L981" s="20" t="str">
        <f aca="false">IF(N981="","",IF(_xlfn.IFNA(VLOOKUP(CONCATENATE(N981," ",1),Lotti!AS$7:AT$601,2,0),1)=1,"",1))</f>
        <v/>
      </c>
      <c r="N981" s="36" t="str">
        <f aca="false">TRIM(B981)</f>
        <v/>
      </c>
      <c r="O981" s="36"/>
      <c r="P981" s="36" t="str">
        <f aca="false">IF(K981="","",1)</f>
        <v/>
      </c>
      <c r="Q981" s="36" t="str">
        <f aca="false">IF(N981="","",_xlfn.IFNA(VLOOKUP(N981,Lotti!C$7:D$1000,2,0),1))</f>
        <v/>
      </c>
      <c r="S981" s="36" t="str">
        <f aca="false">IF(N981="","",IF(OR(AND(E981="",LEN(TRIM(D981))&lt;&gt;11,LEN(TRIM(D981))&lt;&gt;16),AND(D981="",E981=""),AND(D981&lt;&gt;"",E981&lt;&gt;"")),1,""))</f>
        <v/>
      </c>
      <c r="U981" s="36" t="str">
        <f aca="false">IF(N981="","",IF(C981="",1,""))</f>
        <v/>
      </c>
      <c r="V981" s="36" t="str">
        <f aca="false">IF(N981="","",_xlfn.IFNA(VLOOKUP(F981,TabelleFisse!$B$33:$C$34,2,0),1))</f>
        <v/>
      </c>
      <c r="W981" s="36" t="str">
        <f aca="false">IF(N981="","",_xlfn.IFNA(IF(VLOOKUP(CONCATENATE(N981," SI"),AC$10:AC$1203,1,0)=CONCATENATE(N981," SI"),"",1),1))</f>
        <v/>
      </c>
      <c r="Y981" s="36" t="str">
        <f aca="false">IF(OR(N981="",G981=""),"",_xlfn.IFNA(VLOOKUP(H981,TabelleFisse!$B$25:$C$29,2,0),1))</f>
        <v/>
      </c>
      <c r="Z981" s="36" t="str">
        <f aca="false">IF(AND(G981="",H981&lt;&gt;""),1,"")</f>
        <v/>
      </c>
      <c r="AA981" s="36" t="str">
        <f aca="false">IF(N981="","",IF(COUNTIF(AD$10:AD$1203,AD981)=1,1,""))</f>
        <v/>
      </c>
      <c r="AC981" s="37" t="str">
        <f aca="false">IF(N981="","",CONCATENATE(N981," ",F981))</f>
        <v/>
      </c>
      <c r="AD981" s="37" t="str">
        <f aca="false">IF(OR(N981="",CONCATENATE(G981,H981)=""),"",CONCATENATE(N981," ",G981))</f>
        <v/>
      </c>
      <c r="AE981" s="37" t="str">
        <f aca="false">IF(K981=1,CONCATENATE(N981," ",1),"")</f>
        <v/>
      </c>
    </row>
    <row r="982" customFormat="false" ht="32.25" hidden="false" customHeight="true" outlineLevel="0" collapsed="false">
      <c r="A982" s="21" t="str">
        <f aca="false">IF(J982="","",J982)</f>
        <v/>
      </c>
      <c r="B982" s="69"/>
      <c r="C982" s="44"/>
      <c r="D982" s="42"/>
      <c r="E982" s="42"/>
      <c r="F982" s="68"/>
      <c r="G982" s="42"/>
      <c r="H982" s="42"/>
      <c r="J982" s="20" t="str">
        <f aca="false">IF(AND(K982="",L982="",N982=""),"",IF(OR(K982=1,L982=1),"ERRORI / ANOMALIE","OK"))</f>
        <v/>
      </c>
      <c r="K982" s="20" t="str">
        <f aca="false">IF(N982="","",IF(SUM(Q982:AA982)&gt;0,1,""))</f>
        <v/>
      </c>
      <c r="L982" s="20" t="str">
        <f aca="false">IF(N982="","",IF(_xlfn.IFNA(VLOOKUP(CONCATENATE(N982," ",1),Lotti!AS$7:AT$601,2,0),1)=1,"",1))</f>
        <v/>
      </c>
      <c r="N982" s="36" t="str">
        <f aca="false">TRIM(B982)</f>
        <v/>
      </c>
      <c r="O982" s="36"/>
      <c r="P982" s="36" t="str">
        <f aca="false">IF(K982="","",1)</f>
        <v/>
      </c>
      <c r="Q982" s="36" t="str">
        <f aca="false">IF(N982="","",_xlfn.IFNA(VLOOKUP(N982,Lotti!C$7:D$1000,2,0),1))</f>
        <v/>
      </c>
      <c r="S982" s="36" t="str">
        <f aca="false">IF(N982="","",IF(OR(AND(E982="",LEN(TRIM(D982))&lt;&gt;11,LEN(TRIM(D982))&lt;&gt;16),AND(D982="",E982=""),AND(D982&lt;&gt;"",E982&lt;&gt;"")),1,""))</f>
        <v/>
      </c>
      <c r="U982" s="36" t="str">
        <f aca="false">IF(N982="","",IF(C982="",1,""))</f>
        <v/>
      </c>
      <c r="V982" s="36" t="str">
        <f aca="false">IF(N982="","",_xlfn.IFNA(VLOOKUP(F982,TabelleFisse!$B$33:$C$34,2,0),1))</f>
        <v/>
      </c>
      <c r="W982" s="36" t="str">
        <f aca="false">IF(N982="","",_xlfn.IFNA(IF(VLOOKUP(CONCATENATE(N982," SI"),AC$10:AC$1203,1,0)=CONCATENATE(N982," SI"),"",1),1))</f>
        <v/>
      </c>
      <c r="Y982" s="36" t="str">
        <f aca="false">IF(OR(N982="",G982=""),"",_xlfn.IFNA(VLOOKUP(H982,TabelleFisse!$B$25:$C$29,2,0),1))</f>
        <v/>
      </c>
      <c r="Z982" s="36" t="str">
        <f aca="false">IF(AND(G982="",H982&lt;&gt;""),1,"")</f>
        <v/>
      </c>
      <c r="AA982" s="36" t="str">
        <f aca="false">IF(N982="","",IF(COUNTIF(AD$10:AD$1203,AD982)=1,1,""))</f>
        <v/>
      </c>
      <c r="AC982" s="37" t="str">
        <f aca="false">IF(N982="","",CONCATENATE(N982," ",F982))</f>
        <v/>
      </c>
      <c r="AD982" s="37" t="str">
        <f aca="false">IF(OR(N982="",CONCATENATE(G982,H982)=""),"",CONCATENATE(N982," ",G982))</f>
        <v/>
      </c>
      <c r="AE982" s="37" t="str">
        <f aca="false">IF(K982=1,CONCATENATE(N982," ",1),"")</f>
        <v/>
      </c>
    </row>
    <row r="983" customFormat="false" ht="32.25" hidden="false" customHeight="true" outlineLevel="0" collapsed="false">
      <c r="A983" s="21" t="str">
        <f aca="false">IF(J983="","",J983)</f>
        <v/>
      </c>
      <c r="B983" s="69"/>
      <c r="C983" s="44"/>
      <c r="D983" s="42"/>
      <c r="E983" s="42"/>
      <c r="F983" s="68"/>
      <c r="G983" s="42"/>
      <c r="H983" s="42"/>
      <c r="J983" s="20" t="str">
        <f aca="false">IF(AND(K983="",L983="",N983=""),"",IF(OR(K983=1,L983=1),"ERRORI / ANOMALIE","OK"))</f>
        <v/>
      </c>
      <c r="K983" s="20" t="str">
        <f aca="false">IF(N983="","",IF(SUM(Q983:AA983)&gt;0,1,""))</f>
        <v/>
      </c>
      <c r="L983" s="20" t="str">
        <f aca="false">IF(N983="","",IF(_xlfn.IFNA(VLOOKUP(CONCATENATE(N983," ",1),Lotti!AS$7:AT$601,2,0),1)=1,"",1))</f>
        <v/>
      </c>
      <c r="N983" s="36" t="str">
        <f aca="false">TRIM(B983)</f>
        <v/>
      </c>
      <c r="O983" s="36"/>
      <c r="P983" s="36" t="str">
        <f aca="false">IF(K983="","",1)</f>
        <v/>
      </c>
      <c r="Q983" s="36" t="str">
        <f aca="false">IF(N983="","",_xlfn.IFNA(VLOOKUP(N983,Lotti!C$7:D$1000,2,0),1))</f>
        <v/>
      </c>
      <c r="S983" s="36" t="str">
        <f aca="false">IF(N983="","",IF(OR(AND(E983="",LEN(TRIM(D983))&lt;&gt;11,LEN(TRIM(D983))&lt;&gt;16),AND(D983="",E983=""),AND(D983&lt;&gt;"",E983&lt;&gt;"")),1,""))</f>
        <v/>
      </c>
      <c r="U983" s="36" t="str">
        <f aca="false">IF(N983="","",IF(C983="",1,""))</f>
        <v/>
      </c>
      <c r="V983" s="36" t="str">
        <f aca="false">IF(N983="","",_xlfn.IFNA(VLOOKUP(F983,TabelleFisse!$B$33:$C$34,2,0),1))</f>
        <v/>
      </c>
      <c r="W983" s="36" t="str">
        <f aca="false">IF(N983="","",_xlfn.IFNA(IF(VLOOKUP(CONCATENATE(N983," SI"),AC$10:AC$1203,1,0)=CONCATENATE(N983," SI"),"",1),1))</f>
        <v/>
      </c>
      <c r="Y983" s="36" t="str">
        <f aca="false">IF(OR(N983="",G983=""),"",_xlfn.IFNA(VLOOKUP(H983,TabelleFisse!$B$25:$C$29,2,0),1))</f>
        <v/>
      </c>
      <c r="Z983" s="36" t="str">
        <f aca="false">IF(AND(G983="",H983&lt;&gt;""),1,"")</f>
        <v/>
      </c>
      <c r="AA983" s="36" t="str">
        <f aca="false">IF(N983="","",IF(COUNTIF(AD$10:AD$1203,AD983)=1,1,""))</f>
        <v/>
      </c>
      <c r="AC983" s="37" t="str">
        <f aca="false">IF(N983="","",CONCATENATE(N983," ",F983))</f>
        <v/>
      </c>
      <c r="AD983" s="37" t="str">
        <f aca="false">IF(OR(N983="",CONCATENATE(G983,H983)=""),"",CONCATENATE(N983," ",G983))</f>
        <v/>
      </c>
      <c r="AE983" s="37" t="str">
        <f aca="false">IF(K983=1,CONCATENATE(N983," ",1),"")</f>
        <v/>
      </c>
    </row>
    <row r="984" customFormat="false" ht="32.25" hidden="false" customHeight="true" outlineLevel="0" collapsed="false">
      <c r="A984" s="21" t="str">
        <f aca="false">IF(J984="","",J984)</f>
        <v/>
      </c>
      <c r="B984" s="69"/>
      <c r="C984" s="44"/>
      <c r="D984" s="42"/>
      <c r="E984" s="42"/>
      <c r="F984" s="68"/>
      <c r="G984" s="42"/>
      <c r="H984" s="42"/>
      <c r="J984" s="20" t="str">
        <f aca="false">IF(AND(K984="",L984="",N984=""),"",IF(OR(K984=1,L984=1),"ERRORI / ANOMALIE","OK"))</f>
        <v/>
      </c>
      <c r="K984" s="20" t="str">
        <f aca="false">IF(N984="","",IF(SUM(Q984:AA984)&gt;0,1,""))</f>
        <v/>
      </c>
      <c r="L984" s="20" t="str">
        <f aca="false">IF(N984="","",IF(_xlfn.IFNA(VLOOKUP(CONCATENATE(N984," ",1),Lotti!AS$7:AT$601,2,0),1)=1,"",1))</f>
        <v/>
      </c>
      <c r="N984" s="36" t="str">
        <f aca="false">TRIM(B984)</f>
        <v/>
      </c>
      <c r="O984" s="36"/>
      <c r="P984" s="36" t="str">
        <f aca="false">IF(K984="","",1)</f>
        <v/>
      </c>
      <c r="Q984" s="36" t="str">
        <f aca="false">IF(N984="","",_xlfn.IFNA(VLOOKUP(N984,Lotti!C$7:D$1000,2,0),1))</f>
        <v/>
      </c>
      <c r="S984" s="36" t="str">
        <f aca="false">IF(N984="","",IF(OR(AND(E984="",LEN(TRIM(D984))&lt;&gt;11,LEN(TRIM(D984))&lt;&gt;16),AND(D984="",E984=""),AND(D984&lt;&gt;"",E984&lt;&gt;"")),1,""))</f>
        <v/>
      </c>
      <c r="U984" s="36" t="str">
        <f aca="false">IF(N984="","",IF(C984="",1,""))</f>
        <v/>
      </c>
      <c r="V984" s="36" t="str">
        <f aca="false">IF(N984="","",_xlfn.IFNA(VLOOKUP(F984,TabelleFisse!$B$33:$C$34,2,0),1))</f>
        <v/>
      </c>
      <c r="W984" s="36" t="str">
        <f aca="false">IF(N984="","",_xlfn.IFNA(IF(VLOOKUP(CONCATENATE(N984," SI"),AC$10:AC$1203,1,0)=CONCATENATE(N984," SI"),"",1),1))</f>
        <v/>
      </c>
      <c r="Y984" s="36" t="str">
        <f aca="false">IF(OR(N984="",G984=""),"",_xlfn.IFNA(VLOOKUP(H984,TabelleFisse!$B$25:$C$29,2,0),1))</f>
        <v/>
      </c>
      <c r="Z984" s="36" t="str">
        <f aca="false">IF(AND(G984="",H984&lt;&gt;""),1,"")</f>
        <v/>
      </c>
      <c r="AA984" s="36" t="str">
        <f aca="false">IF(N984="","",IF(COUNTIF(AD$10:AD$1203,AD984)=1,1,""))</f>
        <v/>
      </c>
      <c r="AC984" s="37" t="str">
        <f aca="false">IF(N984="","",CONCATENATE(N984," ",F984))</f>
        <v/>
      </c>
      <c r="AD984" s="37" t="str">
        <f aca="false">IF(OR(N984="",CONCATENATE(G984,H984)=""),"",CONCATENATE(N984," ",G984))</f>
        <v/>
      </c>
      <c r="AE984" s="37" t="str">
        <f aca="false">IF(K984=1,CONCATENATE(N984," ",1),"")</f>
        <v/>
      </c>
    </row>
    <row r="985" customFormat="false" ht="32.25" hidden="false" customHeight="true" outlineLevel="0" collapsed="false">
      <c r="A985" s="21" t="str">
        <f aca="false">IF(J985="","",J985)</f>
        <v/>
      </c>
      <c r="B985" s="69"/>
      <c r="C985" s="44"/>
      <c r="D985" s="42"/>
      <c r="E985" s="42"/>
      <c r="F985" s="68"/>
      <c r="G985" s="42"/>
      <c r="H985" s="42"/>
      <c r="J985" s="20" t="str">
        <f aca="false">IF(AND(K985="",L985="",N985=""),"",IF(OR(K985=1,L985=1),"ERRORI / ANOMALIE","OK"))</f>
        <v/>
      </c>
      <c r="K985" s="20" t="str">
        <f aca="false">IF(N985="","",IF(SUM(Q985:AA985)&gt;0,1,""))</f>
        <v/>
      </c>
      <c r="L985" s="20" t="str">
        <f aca="false">IF(N985="","",IF(_xlfn.IFNA(VLOOKUP(CONCATENATE(N985," ",1),Lotti!AS$7:AT$601,2,0),1)=1,"",1))</f>
        <v/>
      </c>
      <c r="N985" s="36" t="str">
        <f aca="false">TRIM(B985)</f>
        <v/>
      </c>
      <c r="O985" s="36"/>
      <c r="P985" s="36" t="str">
        <f aca="false">IF(K985="","",1)</f>
        <v/>
      </c>
      <c r="Q985" s="36" t="str">
        <f aca="false">IF(N985="","",_xlfn.IFNA(VLOOKUP(N985,Lotti!C$7:D$1000,2,0),1))</f>
        <v/>
      </c>
      <c r="S985" s="36" t="str">
        <f aca="false">IF(N985="","",IF(OR(AND(E985="",LEN(TRIM(D985))&lt;&gt;11,LEN(TRIM(D985))&lt;&gt;16),AND(D985="",E985=""),AND(D985&lt;&gt;"",E985&lt;&gt;"")),1,""))</f>
        <v/>
      </c>
      <c r="U985" s="36" t="str">
        <f aca="false">IF(N985="","",IF(C985="",1,""))</f>
        <v/>
      </c>
      <c r="V985" s="36" t="str">
        <f aca="false">IF(N985="","",_xlfn.IFNA(VLOOKUP(F985,TabelleFisse!$B$33:$C$34,2,0),1))</f>
        <v/>
      </c>
      <c r="W985" s="36" t="str">
        <f aca="false">IF(N985="","",_xlfn.IFNA(IF(VLOOKUP(CONCATENATE(N985," SI"),AC$10:AC$1203,1,0)=CONCATENATE(N985," SI"),"",1),1))</f>
        <v/>
      </c>
      <c r="Y985" s="36" t="str">
        <f aca="false">IF(OR(N985="",G985=""),"",_xlfn.IFNA(VLOOKUP(H985,TabelleFisse!$B$25:$C$29,2,0),1))</f>
        <v/>
      </c>
      <c r="Z985" s="36" t="str">
        <f aca="false">IF(AND(G985="",H985&lt;&gt;""),1,"")</f>
        <v/>
      </c>
      <c r="AA985" s="36" t="str">
        <f aca="false">IF(N985="","",IF(COUNTIF(AD$10:AD$1203,AD985)=1,1,""))</f>
        <v/>
      </c>
      <c r="AC985" s="37" t="str">
        <f aca="false">IF(N985="","",CONCATENATE(N985," ",F985))</f>
        <v/>
      </c>
      <c r="AD985" s="37" t="str">
        <f aca="false">IF(OR(N985="",CONCATENATE(G985,H985)=""),"",CONCATENATE(N985," ",G985))</f>
        <v/>
      </c>
      <c r="AE985" s="37" t="str">
        <f aca="false">IF(K985=1,CONCATENATE(N985," ",1),"")</f>
        <v/>
      </c>
    </row>
    <row r="986" customFormat="false" ht="32.25" hidden="false" customHeight="true" outlineLevel="0" collapsed="false">
      <c r="A986" s="21" t="str">
        <f aca="false">IF(J986="","",J986)</f>
        <v/>
      </c>
      <c r="B986" s="69"/>
      <c r="C986" s="44"/>
      <c r="D986" s="42"/>
      <c r="E986" s="42"/>
      <c r="F986" s="68"/>
      <c r="G986" s="42"/>
      <c r="H986" s="42"/>
      <c r="J986" s="20" t="str">
        <f aca="false">IF(AND(K986="",L986="",N986=""),"",IF(OR(K986=1,L986=1),"ERRORI / ANOMALIE","OK"))</f>
        <v/>
      </c>
      <c r="K986" s="20" t="str">
        <f aca="false">IF(N986="","",IF(SUM(Q986:AA986)&gt;0,1,""))</f>
        <v/>
      </c>
      <c r="L986" s="20" t="str">
        <f aca="false">IF(N986="","",IF(_xlfn.IFNA(VLOOKUP(CONCATENATE(N986," ",1),Lotti!AS$7:AT$601,2,0),1)=1,"",1))</f>
        <v/>
      </c>
      <c r="N986" s="36" t="str">
        <f aca="false">TRIM(B986)</f>
        <v/>
      </c>
      <c r="O986" s="36"/>
      <c r="P986" s="36" t="str">
        <f aca="false">IF(K986="","",1)</f>
        <v/>
      </c>
      <c r="Q986" s="36" t="str">
        <f aca="false">IF(N986="","",_xlfn.IFNA(VLOOKUP(N986,Lotti!C$7:D$1000,2,0),1))</f>
        <v/>
      </c>
      <c r="S986" s="36" t="str">
        <f aca="false">IF(N986="","",IF(OR(AND(E986="",LEN(TRIM(D986))&lt;&gt;11,LEN(TRIM(D986))&lt;&gt;16),AND(D986="",E986=""),AND(D986&lt;&gt;"",E986&lt;&gt;"")),1,""))</f>
        <v/>
      </c>
      <c r="U986" s="36" t="str">
        <f aca="false">IF(N986="","",IF(C986="",1,""))</f>
        <v/>
      </c>
      <c r="V986" s="36" t="str">
        <f aca="false">IF(N986="","",_xlfn.IFNA(VLOOKUP(F986,TabelleFisse!$B$33:$C$34,2,0),1))</f>
        <v/>
      </c>
      <c r="W986" s="36" t="str">
        <f aca="false">IF(N986="","",_xlfn.IFNA(IF(VLOOKUP(CONCATENATE(N986," SI"),AC$10:AC$1203,1,0)=CONCATENATE(N986," SI"),"",1),1))</f>
        <v/>
      </c>
      <c r="Y986" s="36" t="str">
        <f aca="false">IF(OR(N986="",G986=""),"",_xlfn.IFNA(VLOOKUP(H986,TabelleFisse!$B$25:$C$29,2,0),1))</f>
        <v/>
      </c>
      <c r="Z986" s="36" t="str">
        <f aca="false">IF(AND(G986="",H986&lt;&gt;""),1,"")</f>
        <v/>
      </c>
      <c r="AA986" s="36" t="str">
        <f aca="false">IF(N986="","",IF(COUNTIF(AD$10:AD$1203,AD986)=1,1,""))</f>
        <v/>
      </c>
      <c r="AC986" s="37" t="str">
        <f aca="false">IF(N986="","",CONCATENATE(N986," ",F986))</f>
        <v/>
      </c>
      <c r="AD986" s="37" t="str">
        <f aca="false">IF(OR(N986="",CONCATENATE(G986,H986)=""),"",CONCATENATE(N986," ",G986))</f>
        <v/>
      </c>
      <c r="AE986" s="37" t="str">
        <f aca="false">IF(K986=1,CONCATENATE(N986," ",1),"")</f>
        <v/>
      </c>
    </row>
    <row r="987" customFormat="false" ht="32.25" hidden="false" customHeight="true" outlineLevel="0" collapsed="false">
      <c r="A987" s="21" t="str">
        <f aca="false">IF(J987="","",J987)</f>
        <v/>
      </c>
      <c r="B987" s="69"/>
      <c r="C987" s="44"/>
      <c r="D987" s="42"/>
      <c r="E987" s="42"/>
      <c r="F987" s="68"/>
      <c r="G987" s="42"/>
      <c r="H987" s="42"/>
      <c r="J987" s="20" t="str">
        <f aca="false">IF(AND(K987="",L987="",N987=""),"",IF(OR(K987=1,L987=1),"ERRORI / ANOMALIE","OK"))</f>
        <v/>
      </c>
      <c r="K987" s="20" t="str">
        <f aca="false">IF(N987="","",IF(SUM(Q987:AA987)&gt;0,1,""))</f>
        <v/>
      </c>
      <c r="L987" s="20" t="str">
        <f aca="false">IF(N987="","",IF(_xlfn.IFNA(VLOOKUP(CONCATENATE(N987," ",1),Lotti!AS$7:AT$601,2,0),1)=1,"",1))</f>
        <v/>
      </c>
      <c r="N987" s="36" t="str">
        <f aca="false">TRIM(B987)</f>
        <v/>
      </c>
      <c r="O987" s="36"/>
      <c r="P987" s="36" t="str">
        <f aca="false">IF(K987="","",1)</f>
        <v/>
      </c>
      <c r="Q987" s="36" t="str">
        <f aca="false">IF(N987="","",_xlfn.IFNA(VLOOKUP(N987,Lotti!C$7:D$1000,2,0),1))</f>
        <v/>
      </c>
      <c r="S987" s="36" t="str">
        <f aca="false">IF(N987="","",IF(OR(AND(E987="",LEN(TRIM(D987))&lt;&gt;11,LEN(TRIM(D987))&lt;&gt;16),AND(D987="",E987=""),AND(D987&lt;&gt;"",E987&lt;&gt;"")),1,""))</f>
        <v/>
      </c>
      <c r="U987" s="36" t="str">
        <f aca="false">IF(N987="","",IF(C987="",1,""))</f>
        <v/>
      </c>
      <c r="V987" s="36" t="str">
        <f aca="false">IF(N987="","",_xlfn.IFNA(VLOOKUP(F987,TabelleFisse!$B$33:$C$34,2,0),1))</f>
        <v/>
      </c>
      <c r="W987" s="36" t="str">
        <f aca="false">IF(N987="","",_xlfn.IFNA(IF(VLOOKUP(CONCATENATE(N987," SI"),AC$10:AC$1203,1,0)=CONCATENATE(N987," SI"),"",1),1))</f>
        <v/>
      </c>
      <c r="Y987" s="36" t="str">
        <f aca="false">IF(OR(N987="",G987=""),"",_xlfn.IFNA(VLOOKUP(H987,TabelleFisse!$B$25:$C$29,2,0),1))</f>
        <v/>
      </c>
      <c r="Z987" s="36" t="str">
        <f aca="false">IF(AND(G987="",H987&lt;&gt;""),1,"")</f>
        <v/>
      </c>
      <c r="AA987" s="36" t="str">
        <f aca="false">IF(N987="","",IF(COUNTIF(AD$10:AD$1203,AD987)=1,1,""))</f>
        <v/>
      </c>
      <c r="AC987" s="37" t="str">
        <f aca="false">IF(N987="","",CONCATENATE(N987," ",F987))</f>
        <v/>
      </c>
      <c r="AD987" s="37" t="str">
        <f aca="false">IF(OR(N987="",CONCATENATE(G987,H987)=""),"",CONCATENATE(N987," ",G987))</f>
        <v/>
      </c>
      <c r="AE987" s="37" t="str">
        <f aca="false">IF(K987=1,CONCATENATE(N987," ",1),"")</f>
        <v/>
      </c>
    </row>
    <row r="988" customFormat="false" ht="32.25" hidden="false" customHeight="true" outlineLevel="0" collapsed="false">
      <c r="A988" s="21" t="str">
        <f aca="false">IF(J988="","",J988)</f>
        <v/>
      </c>
      <c r="B988" s="69"/>
      <c r="C988" s="44"/>
      <c r="D988" s="42"/>
      <c r="E988" s="42"/>
      <c r="F988" s="68"/>
      <c r="G988" s="42"/>
      <c r="H988" s="42"/>
      <c r="J988" s="20" t="str">
        <f aca="false">IF(AND(K988="",L988="",N988=""),"",IF(OR(K988=1,L988=1),"ERRORI / ANOMALIE","OK"))</f>
        <v/>
      </c>
      <c r="K988" s="20" t="str">
        <f aca="false">IF(N988="","",IF(SUM(Q988:AA988)&gt;0,1,""))</f>
        <v/>
      </c>
      <c r="L988" s="20" t="str">
        <f aca="false">IF(N988="","",IF(_xlfn.IFNA(VLOOKUP(CONCATENATE(N988," ",1),Lotti!AS$7:AT$601,2,0),1)=1,"",1))</f>
        <v/>
      </c>
      <c r="N988" s="36" t="str">
        <f aca="false">TRIM(B988)</f>
        <v/>
      </c>
      <c r="O988" s="36"/>
      <c r="P988" s="36" t="str">
        <f aca="false">IF(K988="","",1)</f>
        <v/>
      </c>
      <c r="Q988" s="36" t="str">
        <f aca="false">IF(N988="","",_xlfn.IFNA(VLOOKUP(N988,Lotti!C$7:D$1000,2,0),1))</f>
        <v/>
      </c>
      <c r="S988" s="36" t="str">
        <f aca="false">IF(N988="","",IF(OR(AND(E988="",LEN(TRIM(D988))&lt;&gt;11,LEN(TRIM(D988))&lt;&gt;16),AND(D988="",E988=""),AND(D988&lt;&gt;"",E988&lt;&gt;"")),1,""))</f>
        <v/>
      </c>
      <c r="U988" s="36" t="str">
        <f aca="false">IF(N988="","",IF(C988="",1,""))</f>
        <v/>
      </c>
      <c r="V988" s="36" t="str">
        <f aca="false">IF(N988="","",_xlfn.IFNA(VLOOKUP(F988,TabelleFisse!$B$33:$C$34,2,0),1))</f>
        <v/>
      </c>
      <c r="W988" s="36" t="str">
        <f aca="false">IF(N988="","",_xlfn.IFNA(IF(VLOOKUP(CONCATENATE(N988," SI"),AC$10:AC$1203,1,0)=CONCATENATE(N988," SI"),"",1),1))</f>
        <v/>
      </c>
      <c r="Y988" s="36" t="str">
        <f aca="false">IF(OR(N988="",G988=""),"",_xlfn.IFNA(VLOOKUP(H988,TabelleFisse!$B$25:$C$29,2,0),1))</f>
        <v/>
      </c>
      <c r="Z988" s="36" t="str">
        <f aca="false">IF(AND(G988="",H988&lt;&gt;""),1,"")</f>
        <v/>
      </c>
      <c r="AA988" s="36" t="str">
        <f aca="false">IF(N988="","",IF(COUNTIF(AD$10:AD$1203,AD988)=1,1,""))</f>
        <v/>
      </c>
      <c r="AC988" s="37" t="str">
        <f aca="false">IF(N988="","",CONCATENATE(N988," ",F988))</f>
        <v/>
      </c>
      <c r="AD988" s="37" t="str">
        <f aca="false">IF(OR(N988="",CONCATENATE(G988,H988)=""),"",CONCATENATE(N988," ",G988))</f>
        <v/>
      </c>
      <c r="AE988" s="37" t="str">
        <f aca="false">IF(K988=1,CONCATENATE(N988," ",1),"")</f>
        <v/>
      </c>
    </row>
    <row r="989" customFormat="false" ht="32.25" hidden="false" customHeight="true" outlineLevel="0" collapsed="false">
      <c r="A989" s="21" t="str">
        <f aca="false">IF(J989="","",J989)</f>
        <v/>
      </c>
      <c r="B989" s="69"/>
      <c r="C989" s="44"/>
      <c r="D989" s="42"/>
      <c r="E989" s="42"/>
      <c r="F989" s="68"/>
      <c r="G989" s="42"/>
      <c r="H989" s="42"/>
      <c r="J989" s="20" t="str">
        <f aca="false">IF(AND(K989="",L989="",N989=""),"",IF(OR(K989=1,L989=1),"ERRORI / ANOMALIE","OK"))</f>
        <v/>
      </c>
      <c r="K989" s="20" t="str">
        <f aca="false">IF(N989="","",IF(SUM(Q989:AA989)&gt;0,1,""))</f>
        <v/>
      </c>
      <c r="L989" s="20" t="str">
        <f aca="false">IF(N989="","",IF(_xlfn.IFNA(VLOOKUP(CONCATENATE(N989," ",1),Lotti!AS$7:AT$601,2,0),1)=1,"",1))</f>
        <v/>
      </c>
      <c r="N989" s="36" t="str">
        <f aca="false">TRIM(B989)</f>
        <v/>
      </c>
      <c r="O989" s="36"/>
      <c r="P989" s="36" t="str">
        <f aca="false">IF(K989="","",1)</f>
        <v/>
      </c>
      <c r="Q989" s="36" t="str">
        <f aca="false">IF(N989="","",_xlfn.IFNA(VLOOKUP(N989,Lotti!C$7:D$1000,2,0),1))</f>
        <v/>
      </c>
      <c r="S989" s="36" t="str">
        <f aca="false">IF(N989="","",IF(OR(AND(E989="",LEN(TRIM(D989))&lt;&gt;11,LEN(TRIM(D989))&lt;&gt;16),AND(D989="",E989=""),AND(D989&lt;&gt;"",E989&lt;&gt;"")),1,""))</f>
        <v/>
      </c>
      <c r="U989" s="36" t="str">
        <f aca="false">IF(N989="","",IF(C989="",1,""))</f>
        <v/>
      </c>
      <c r="V989" s="36" t="str">
        <f aca="false">IF(N989="","",_xlfn.IFNA(VLOOKUP(F989,TabelleFisse!$B$33:$C$34,2,0),1))</f>
        <v/>
      </c>
      <c r="W989" s="36" t="str">
        <f aca="false">IF(N989="","",_xlfn.IFNA(IF(VLOOKUP(CONCATENATE(N989," SI"),AC$10:AC$1203,1,0)=CONCATENATE(N989," SI"),"",1),1))</f>
        <v/>
      </c>
      <c r="Y989" s="36" t="str">
        <f aca="false">IF(OR(N989="",G989=""),"",_xlfn.IFNA(VLOOKUP(H989,TabelleFisse!$B$25:$C$29,2,0),1))</f>
        <v/>
      </c>
      <c r="Z989" s="36" t="str">
        <f aca="false">IF(AND(G989="",H989&lt;&gt;""),1,"")</f>
        <v/>
      </c>
      <c r="AA989" s="36" t="str">
        <f aca="false">IF(N989="","",IF(COUNTIF(AD$10:AD$1203,AD989)=1,1,""))</f>
        <v/>
      </c>
      <c r="AC989" s="37" t="str">
        <f aca="false">IF(N989="","",CONCATENATE(N989," ",F989))</f>
        <v/>
      </c>
      <c r="AD989" s="37" t="str">
        <f aca="false">IF(OR(N989="",CONCATENATE(G989,H989)=""),"",CONCATENATE(N989," ",G989))</f>
        <v/>
      </c>
      <c r="AE989" s="37" t="str">
        <f aca="false">IF(K989=1,CONCATENATE(N989," ",1),"")</f>
        <v/>
      </c>
    </row>
    <row r="990" customFormat="false" ht="32.25" hidden="false" customHeight="true" outlineLevel="0" collapsed="false">
      <c r="A990" s="21" t="str">
        <f aca="false">IF(J990="","",J990)</f>
        <v/>
      </c>
      <c r="B990" s="69"/>
      <c r="C990" s="44"/>
      <c r="D990" s="42"/>
      <c r="E990" s="42"/>
      <c r="F990" s="68"/>
      <c r="G990" s="42"/>
      <c r="H990" s="42"/>
      <c r="J990" s="20" t="str">
        <f aca="false">IF(AND(K990="",L990="",N990=""),"",IF(OR(K990=1,L990=1),"ERRORI / ANOMALIE","OK"))</f>
        <v/>
      </c>
      <c r="K990" s="20" t="str">
        <f aca="false">IF(N990="","",IF(SUM(Q990:AA990)&gt;0,1,""))</f>
        <v/>
      </c>
      <c r="L990" s="20" t="str">
        <f aca="false">IF(N990="","",IF(_xlfn.IFNA(VLOOKUP(CONCATENATE(N990," ",1),Lotti!AS$7:AT$601,2,0),1)=1,"",1))</f>
        <v/>
      </c>
      <c r="N990" s="36" t="str">
        <f aca="false">TRIM(B990)</f>
        <v/>
      </c>
      <c r="O990" s="36"/>
      <c r="P990" s="36" t="str">
        <f aca="false">IF(K990="","",1)</f>
        <v/>
      </c>
      <c r="Q990" s="36" t="str">
        <f aca="false">IF(N990="","",_xlfn.IFNA(VLOOKUP(N990,Lotti!C$7:D$1000,2,0),1))</f>
        <v/>
      </c>
      <c r="S990" s="36" t="str">
        <f aca="false">IF(N990="","",IF(OR(AND(E990="",LEN(TRIM(D990))&lt;&gt;11,LEN(TRIM(D990))&lt;&gt;16),AND(D990="",E990=""),AND(D990&lt;&gt;"",E990&lt;&gt;"")),1,""))</f>
        <v/>
      </c>
      <c r="U990" s="36" t="str">
        <f aca="false">IF(N990="","",IF(C990="",1,""))</f>
        <v/>
      </c>
      <c r="V990" s="36" t="str">
        <f aca="false">IF(N990="","",_xlfn.IFNA(VLOOKUP(F990,TabelleFisse!$B$33:$C$34,2,0),1))</f>
        <v/>
      </c>
      <c r="W990" s="36" t="str">
        <f aca="false">IF(N990="","",_xlfn.IFNA(IF(VLOOKUP(CONCATENATE(N990," SI"),AC$10:AC$1203,1,0)=CONCATENATE(N990," SI"),"",1),1))</f>
        <v/>
      </c>
      <c r="Y990" s="36" t="str">
        <f aca="false">IF(OR(N990="",G990=""),"",_xlfn.IFNA(VLOOKUP(H990,TabelleFisse!$B$25:$C$29,2,0),1))</f>
        <v/>
      </c>
      <c r="Z990" s="36" t="str">
        <f aca="false">IF(AND(G990="",H990&lt;&gt;""),1,"")</f>
        <v/>
      </c>
      <c r="AA990" s="36" t="str">
        <f aca="false">IF(N990="","",IF(COUNTIF(AD$10:AD$1203,AD990)=1,1,""))</f>
        <v/>
      </c>
      <c r="AC990" s="37" t="str">
        <f aca="false">IF(N990="","",CONCATENATE(N990," ",F990))</f>
        <v/>
      </c>
      <c r="AD990" s="37" t="str">
        <f aca="false">IF(OR(N990="",CONCATENATE(G990,H990)=""),"",CONCATENATE(N990," ",G990))</f>
        <v/>
      </c>
      <c r="AE990" s="37" t="str">
        <f aca="false">IF(K990=1,CONCATENATE(N990," ",1),"")</f>
        <v/>
      </c>
    </row>
    <row r="991" customFormat="false" ht="32.25" hidden="false" customHeight="true" outlineLevel="0" collapsed="false">
      <c r="A991" s="21" t="str">
        <f aca="false">IF(J991="","",J991)</f>
        <v/>
      </c>
      <c r="B991" s="69"/>
      <c r="C991" s="44"/>
      <c r="D991" s="42"/>
      <c r="E991" s="42"/>
      <c r="F991" s="68"/>
      <c r="G991" s="42"/>
      <c r="H991" s="42"/>
      <c r="J991" s="20" t="str">
        <f aca="false">IF(AND(K991="",L991="",N991=""),"",IF(OR(K991=1,L991=1),"ERRORI / ANOMALIE","OK"))</f>
        <v/>
      </c>
      <c r="K991" s="20" t="str">
        <f aca="false">IF(N991="","",IF(SUM(Q991:AA991)&gt;0,1,""))</f>
        <v/>
      </c>
      <c r="L991" s="20" t="str">
        <f aca="false">IF(N991="","",IF(_xlfn.IFNA(VLOOKUP(CONCATENATE(N991," ",1),Lotti!AS$7:AT$601,2,0),1)=1,"",1))</f>
        <v/>
      </c>
      <c r="N991" s="36" t="str">
        <f aca="false">TRIM(B991)</f>
        <v/>
      </c>
      <c r="O991" s="36"/>
      <c r="P991" s="36" t="str">
        <f aca="false">IF(K991="","",1)</f>
        <v/>
      </c>
      <c r="Q991" s="36" t="str">
        <f aca="false">IF(N991="","",_xlfn.IFNA(VLOOKUP(N991,Lotti!C$7:D$1000,2,0),1))</f>
        <v/>
      </c>
      <c r="S991" s="36" t="str">
        <f aca="false">IF(N991="","",IF(OR(AND(E991="",LEN(TRIM(D991))&lt;&gt;11,LEN(TRIM(D991))&lt;&gt;16),AND(D991="",E991=""),AND(D991&lt;&gt;"",E991&lt;&gt;"")),1,""))</f>
        <v/>
      </c>
      <c r="U991" s="36" t="str">
        <f aca="false">IF(N991="","",IF(C991="",1,""))</f>
        <v/>
      </c>
      <c r="V991" s="36" t="str">
        <f aca="false">IF(N991="","",_xlfn.IFNA(VLOOKUP(F991,TabelleFisse!$B$33:$C$34,2,0),1))</f>
        <v/>
      </c>
      <c r="W991" s="36" t="str">
        <f aca="false">IF(N991="","",_xlfn.IFNA(IF(VLOOKUP(CONCATENATE(N991," SI"),AC$10:AC$1203,1,0)=CONCATENATE(N991," SI"),"",1),1))</f>
        <v/>
      </c>
      <c r="Y991" s="36" t="str">
        <f aca="false">IF(OR(N991="",G991=""),"",_xlfn.IFNA(VLOOKUP(H991,TabelleFisse!$B$25:$C$29,2,0),1))</f>
        <v/>
      </c>
      <c r="Z991" s="36" t="str">
        <f aca="false">IF(AND(G991="",H991&lt;&gt;""),1,"")</f>
        <v/>
      </c>
      <c r="AA991" s="36" t="str">
        <f aca="false">IF(N991="","",IF(COUNTIF(AD$10:AD$1203,AD991)=1,1,""))</f>
        <v/>
      </c>
      <c r="AC991" s="37" t="str">
        <f aca="false">IF(N991="","",CONCATENATE(N991," ",F991))</f>
        <v/>
      </c>
      <c r="AD991" s="37" t="str">
        <f aca="false">IF(OR(N991="",CONCATENATE(G991,H991)=""),"",CONCATENATE(N991," ",G991))</f>
        <v/>
      </c>
      <c r="AE991" s="37" t="str">
        <f aca="false">IF(K991=1,CONCATENATE(N991," ",1),"")</f>
        <v/>
      </c>
    </row>
    <row r="992" customFormat="false" ht="32.25" hidden="false" customHeight="true" outlineLevel="0" collapsed="false">
      <c r="A992" s="21" t="str">
        <f aca="false">IF(J992="","",J992)</f>
        <v/>
      </c>
      <c r="B992" s="69"/>
      <c r="C992" s="44"/>
      <c r="D992" s="42"/>
      <c r="E992" s="42"/>
      <c r="F992" s="68"/>
      <c r="G992" s="42"/>
      <c r="H992" s="42"/>
      <c r="J992" s="20" t="str">
        <f aca="false">IF(AND(K992="",L992="",N992=""),"",IF(OR(K992=1,L992=1),"ERRORI / ANOMALIE","OK"))</f>
        <v/>
      </c>
      <c r="K992" s="20" t="str">
        <f aca="false">IF(N992="","",IF(SUM(Q992:AA992)&gt;0,1,""))</f>
        <v/>
      </c>
      <c r="L992" s="20" t="str">
        <f aca="false">IF(N992="","",IF(_xlfn.IFNA(VLOOKUP(CONCATENATE(N992," ",1),Lotti!AS$7:AT$601,2,0),1)=1,"",1))</f>
        <v/>
      </c>
      <c r="N992" s="36" t="str">
        <f aca="false">TRIM(B992)</f>
        <v/>
      </c>
      <c r="O992" s="36"/>
      <c r="P992" s="36" t="str">
        <f aca="false">IF(K992="","",1)</f>
        <v/>
      </c>
      <c r="Q992" s="36" t="str">
        <f aca="false">IF(N992="","",_xlfn.IFNA(VLOOKUP(N992,Lotti!C$7:D$1000,2,0),1))</f>
        <v/>
      </c>
      <c r="S992" s="36" t="str">
        <f aca="false">IF(N992="","",IF(OR(AND(E992="",LEN(TRIM(D992))&lt;&gt;11,LEN(TRIM(D992))&lt;&gt;16),AND(D992="",E992=""),AND(D992&lt;&gt;"",E992&lt;&gt;"")),1,""))</f>
        <v/>
      </c>
      <c r="U992" s="36" t="str">
        <f aca="false">IF(N992="","",IF(C992="",1,""))</f>
        <v/>
      </c>
      <c r="V992" s="36" t="str">
        <f aca="false">IF(N992="","",_xlfn.IFNA(VLOOKUP(F992,TabelleFisse!$B$33:$C$34,2,0),1))</f>
        <v/>
      </c>
      <c r="W992" s="36" t="str">
        <f aca="false">IF(N992="","",_xlfn.IFNA(IF(VLOOKUP(CONCATENATE(N992," SI"),AC$10:AC$1203,1,0)=CONCATENATE(N992," SI"),"",1),1))</f>
        <v/>
      </c>
      <c r="Y992" s="36" t="str">
        <f aca="false">IF(OR(N992="",G992=""),"",_xlfn.IFNA(VLOOKUP(H992,TabelleFisse!$B$25:$C$29,2,0),1))</f>
        <v/>
      </c>
      <c r="Z992" s="36" t="str">
        <f aca="false">IF(AND(G992="",H992&lt;&gt;""),1,"")</f>
        <v/>
      </c>
      <c r="AA992" s="36" t="str">
        <f aca="false">IF(N992="","",IF(COUNTIF(AD$10:AD$1203,AD992)=1,1,""))</f>
        <v/>
      </c>
      <c r="AC992" s="37" t="str">
        <f aca="false">IF(N992="","",CONCATENATE(N992," ",F992))</f>
        <v/>
      </c>
      <c r="AD992" s="37" t="str">
        <f aca="false">IF(OR(N992="",CONCATENATE(G992,H992)=""),"",CONCATENATE(N992," ",G992))</f>
        <v/>
      </c>
      <c r="AE992" s="37" t="str">
        <f aca="false">IF(K992=1,CONCATENATE(N992," ",1),"")</f>
        <v/>
      </c>
    </row>
    <row r="993" customFormat="false" ht="32.25" hidden="false" customHeight="true" outlineLevel="0" collapsed="false">
      <c r="A993" s="21" t="str">
        <f aca="false">IF(J993="","",J993)</f>
        <v/>
      </c>
      <c r="B993" s="69"/>
      <c r="C993" s="44"/>
      <c r="D993" s="42"/>
      <c r="E993" s="42"/>
      <c r="F993" s="68"/>
      <c r="G993" s="42"/>
      <c r="H993" s="42"/>
      <c r="J993" s="20" t="str">
        <f aca="false">IF(AND(K993="",L993="",N993=""),"",IF(OR(K993=1,L993=1),"ERRORI / ANOMALIE","OK"))</f>
        <v/>
      </c>
      <c r="K993" s="20" t="str">
        <f aca="false">IF(N993="","",IF(SUM(Q993:AA993)&gt;0,1,""))</f>
        <v/>
      </c>
      <c r="L993" s="20" t="str">
        <f aca="false">IF(N993="","",IF(_xlfn.IFNA(VLOOKUP(CONCATENATE(N993," ",1),Lotti!AS$7:AT$601,2,0),1)=1,"",1))</f>
        <v/>
      </c>
      <c r="N993" s="36" t="str">
        <f aca="false">TRIM(B993)</f>
        <v/>
      </c>
      <c r="O993" s="36"/>
      <c r="P993" s="36" t="str">
        <f aca="false">IF(K993="","",1)</f>
        <v/>
      </c>
      <c r="Q993" s="36" t="str">
        <f aca="false">IF(N993="","",_xlfn.IFNA(VLOOKUP(N993,Lotti!C$7:D$1000,2,0),1))</f>
        <v/>
      </c>
      <c r="S993" s="36" t="str">
        <f aca="false">IF(N993="","",IF(OR(AND(E993="",LEN(TRIM(D993))&lt;&gt;11,LEN(TRIM(D993))&lt;&gt;16),AND(D993="",E993=""),AND(D993&lt;&gt;"",E993&lt;&gt;"")),1,""))</f>
        <v/>
      </c>
      <c r="U993" s="36" t="str">
        <f aca="false">IF(N993="","",IF(C993="",1,""))</f>
        <v/>
      </c>
      <c r="V993" s="36" t="str">
        <f aca="false">IF(N993="","",_xlfn.IFNA(VLOOKUP(F993,TabelleFisse!$B$33:$C$34,2,0),1))</f>
        <v/>
      </c>
      <c r="W993" s="36" t="str">
        <f aca="false">IF(N993="","",_xlfn.IFNA(IF(VLOOKUP(CONCATENATE(N993," SI"),AC$10:AC$1203,1,0)=CONCATENATE(N993," SI"),"",1),1))</f>
        <v/>
      </c>
      <c r="Y993" s="36" t="str">
        <f aca="false">IF(OR(N993="",G993=""),"",_xlfn.IFNA(VLOOKUP(H993,TabelleFisse!$B$25:$C$29,2,0),1))</f>
        <v/>
      </c>
      <c r="Z993" s="36" t="str">
        <f aca="false">IF(AND(G993="",H993&lt;&gt;""),1,"")</f>
        <v/>
      </c>
      <c r="AA993" s="36" t="str">
        <f aca="false">IF(N993="","",IF(COUNTIF(AD$10:AD$1203,AD993)=1,1,""))</f>
        <v/>
      </c>
      <c r="AC993" s="37" t="str">
        <f aca="false">IF(N993="","",CONCATENATE(N993," ",F993))</f>
        <v/>
      </c>
      <c r="AD993" s="37" t="str">
        <f aca="false">IF(OR(N993="",CONCATENATE(G993,H993)=""),"",CONCATENATE(N993," ",G993))</f>
        <v/>
      </c>
      <c r="AE993" s="37" t="str">
        <f aca="false">IF(K993=1,CONCATENATE(N993," ",1),"")</f>
        <v/>
      </c>
    </row>
    <row r="994" customFormat="false" ht="32.25" hidden="false" customHeight="true" outlineLevel="0" collapsed="false">
      <c r="A994" s="21" t="str">
        <f aca="false">IF(J994="","",J994)</f>
        <v/>
      </c>
      <c r="B994" s="69"/>
      <c r="C994" s="44"/>
      <c r="D994" s="42"/>
      <c r="E994" s="42"/>
      <c r="F994" s="68"/>
      <c r="G994" s="42"/>
      <c r="H994" s="42"/>
      <c r="J994" s="20" t="str">
        <f aca="false">IF(AND(K994="",L994="",N994=""),"",IF(OR(K994=1,L994=1),"ERRORI / ANOMALIE","OK"))</f>
        <v/>
      </c>
      <c r="K994" s="20" t="str">
        <f aca="false">IF(N994="","",IF(SUM(Q994:AA994)&gt;0,1,""))</f>
        <v/>
      </c>
      <c r="L994" s="20" t="str">
        <f aca="false">IF(N994="","",IF(_xlfn.IFNA(VLOOKUP(CONCATENATE(N994," ",1),Lotti!AS$7:AT$601,2,0),1)=1,"",1))</f>
        <v/>
      </c>
      <c r="N994" s="36" t="str">
        <f aca="false">TRIM(B994)</f>
        <v/>
      </c>
      <c r="O994" s="36"/>
      <c r="P994" s="36" t="str">
        <f aca="false">IF(K994="","",1)</f>
        <v/>
      </c>
      <c r="Q994" s="36" t="str">
        <f aca="false">IF(N994="","",_xlfn.IFNA(VLOOKUP(N994,Lotti!C$7:D$1000,2,0),1))</f>
        <v/>
      </c>
      <c r="S994" s="36" t="str">
        <f aca="false">IF(N994="","",IF(OR(AND(E994="",LEN(TRIM(D994))&lt;&gt;11,LEN(TRIM(D994))&lt;&gt;16),AND(D994="",E994=""),AND(D994&lt;&gt;"",E994&lt;&gt;"")),1,""))</f>
        <v/>
      </c>
      <c r="U994" s="36" t="str">
        <f aca="false">IF(N994="","",IF(C994="",1,""))</f>
        <v/>
      </c>
      <c r="V994" s="36" t="str">
        <f aca="false">IF(N994="","",_xlfn.IFNA(VLOOKUP(F994,TabelleFisse!$B$33:$C$34,2,0),1))</f>
        <v/>
      </c>
      <c r="W994" s="36" t="str">
        <f aca="false">IF(N994="","",_xlfn.IFNA(IF(VLOOKUP(CONCATENATE(N994," SI"),AC$10:AC$1203,1,0)=CONCATENATE(N994," SI"),"",1),1))</f>
        <v/>
      </c>
      <c r="Y994" s="36" t="str">
        <f aca="false">IF(OR(N994="",G994=""),"",_xlfn.IFNA(VLOOKUP(H994,TabelleFisse!$B$25:$C$29,2,0),1))</f>
        <v/>
      </c>
      <c r="Z994" s="36" t="str">
        <f aca="false">IF(AND(G994="",H994&lt;&gt;""),1,"")</f>
        <v/>
      </c>
      <c r="AA994" s="36" t="str">
        <f aca="false">IF(N994="","",IF(COUNTIF(AD$10:AD$1203,AD994)=1,1,""))</f>
        <v/>
      </c>
      <c r="AC994" s="37" t="str">
        <f aca="false">IF(N994="","",CONCATENATE(N994," ",F994))</f>
        <v/>
      </c>
      <c r="AD994" s="37" t="str">
        <f aca="false">IF(OR(N994="",CONCATENATE(G994,H994)=""),"",CONCATENATE(N994," ",G994))</f>
        <v/>
      </c>
      <c r="AE994" s="37" t="str">
        <f aca="false">IF(K994=1,CONCATENATE(N994," ",1),"")</f>
        <v/>
      </c>
    </row>
    <row r="995" customFormat="false" ht="32.25" hidden="false" customHeight="true" outlineLevel="0" collapsed="false">
      <c r="A995" s="21" t="str">
        <f aca="false">IF(J995="","",J995)</f>
        <v/>
      </c>
      <c r="B995" s="69"/>
      <c r="C995" s="44"/>
      <c r="D995" s="42"/>
      <c r="E995" s="42"/>
      <c r="F995" s="68"/>
      <c r="G995" s="42"/>
      <c r="H995" s="42"/>
      <c r="J995" s="20" t="str">
        <f aca="false">IF(AND(K995="",L995="",N995=""),"",IF(OR(K995=1,L995=1),"ERRORI / ANOMALIE","OK"))</f>
        <v/>
      </c>
      <c r="K995" s="20" t="str">
        <f aca="false">IF(N995="","",IF(SUM(Q995:AA995)&gt;0,1,""))</f>
        <v/>
      </c>
      <c r="L995" s="20" t="str">
        <f aca="false">IF(N995="","",IF(_xlfn.IFNA(VLOOKUP(CONCATENATE(N995," ",1),Lotti!AS$7:AT$601,2,0),1)=1,"",1))</f>
        <v/>
      </c>
      <c r="N995" s="36" t="str">
        <f aca="false">TRIM(B995)</f>
        <v/>
      </c>
      <c r="O995" s="36"/>
      <c r="P995" s="36" t="str">
        <f aca="false">IF(K995="","",1)</f>
        <v/>
      </c>
      <c r="Q995" s="36" t="str">
        <f aca="false">IF(N995="","",_xlfn.IFNA(VLOOKUP(N995,Lotti!C$7:D$1000,2,0),1))</f>
        <v/>
      </c>
      <c r="S995" s="36" t="str">
        <f aca="false">IF(N995="","",IF(OR(AND(E995="",LEN(TRIM(D995))&lt;&gt;11,LEN(TRIM(D995))&lt;&gt;16),AND(D995="",E995=""),AND(D995&lt;&gt;"",E995&lt;&gt;"")),1,""))</f>
        <v/>
      </c>
      <c r="U995" s="36" t="str">
        <f aca="false">IF(N995="","",IF(C995="",1,""))</f>
        <v/>
      </c>
      <c r="V995" s="36" t="str">
        <f aca="false">IF(N995="","",_xlfn.IFNA(VLOOKUP(F995,TabelleFisse!$B$33:$C$34,2,0),1))</f>
        <v/>
      </c>
      <c r="W995" s="36" t="str">
        <f aca="false">IF(N995="","",_xlfn.IFNA(IF(VLOOKUP(CONCATENATE(N995," SI"),AC$10:AC$1203,1,0)=CONCATENATE(N995," SI"),"",1),1))</f>
        <v/>
      </c>
      <c r="Y995" s="36" t="str">
        <f aca="false">IF(OR(N995="",G995=""),"",_xlfn.IFNA(VLOOKUP(H995,TabelleFisse!$B$25:$C$29,2,0),1))</f>
        <v/>
      </c>
      <c r="Z995" s="36" t="str">
        <f aca="false">IF(AND(G995="",H995&lt;&gt;""),1,"")</f>
        <v/>
      </c>
      <c r="AA995" s="36" t="str">
        <f aca="false">IF(N995="","",IF(COUNTIF(AD$10:AD$1203,AD995)=1,1,""))</f>
        <v/>
      </c>
      <c r="AC995" s="37" t="str">
        <f aca="false">IF(N995="","",CONCATENATE(N995," ",F995))</f>
        <v/>
      </c>
      <c r="AD995" s="37" t="str">
        <f aca="false">IF(OR(N995="",CONCATENATE(G995,H995)=""),"",CONCATENATE(N995," ",G995))</f>
        <v/>
      </c>
      <c r="AE995" s="37" t="str">
        <f aca="false">IF(K995=1,CONCATENATE(N995," ",1),"")</f>
        <v/>
      </c>
    </row>
    <row r="996" customFormat="false" ht="32.25" hidden="false" customHeight="true" outlineLevel="0" collapsed="false">
      <c r="A996" s="21" t="str">
        <f aca="false">IF(J996="","",J996)</f>
        <v/>
      </c>
      <c r="B996" s="69"/>
      <c r="C996" s="44"/>
      <c r="D996" s="42"/>
      <c r="E996" s="42"/>
      <c r="F996" s="68"/>
      <c r="G996" s="42"/>
      <c r="H996" s="42"/>
      <c r="J996" s="20" t="str">
        <f aca="false">IF(AND(K996="",L996="",N996=""),"",IF(OR(K996=1,L996=1),"ERRORI / ANOMALIE","OK"))</f>
        <v/>
      </c>
      <c r="K996" s="20" t="str">
        <f aca="false">IF(N996="","",IF(SUM(Q996:AA996)&gt;0,1,""))</f>
        <v/>
      </c>
      <c r="L996" s="20" t="str">
        <f aca="false">IF(N996="","",IF(_xlfn.IFNA(VLOOKUP(CONCATENATE(N996," ",1),Lotti!AS$7:AT$601,2,0),1)=1,"",1))</f>
        <v/>
      </c>
      <c r="N996" s="36" t="str">
        <f aca="false">TRIM(B996)</f>
        <v/>
      </c>
      <c r="O996" s="36"/>
      <c r="P996" s="36" t="str">
        <f aca="false">IF(K996="","",1)</f>
        <v/>
      </c>
      <c r="Q996" s="36" t="str">
        <f aca="false">IF(N996="","",_xlfn.IFNA(VLOOKUP(N996,Lotti!C$7:D$1000,2,0),1))</f>
        <v/>
      </c>
      <c r="S996" s="36" t="str">
        <f aca="false">IF(N996="","",IF(OR(AND(E996="",LEN(TRIM(D996))&lt;&gt;11,LEN(TRIM(D996))&lt;&gt;16),AND(D996="",E996=""),AND(D996&lt;&gt;"",E996&lt;&gt;"")),1,""))</f>
        <v/>
      </c>
      <c r="U996" s="36" t="str">
        <f aca="false">IF(N996="","",IF(C996="",1,""))</f>
        <v/>
      </c>
      <c r="V996" s="36" t="str">
        <f aca="false">IF(N996="","",_xlfn.IFNA(VLOOKUP(F996,TabelleFisse!$B$33:$C$34,2,0),1))</f>
        <v/>
      </c>
      <c r="W996" s="36" t="str">
        <f aca="false">IF(N996="","",_xlfn.IFNA(IF(VLOOKUP(CONCATENATE(N996," SI"),AC$10:AC$1203,1,0)=CONCATENATE(N996," SI"),"",1),1))</f>
        <v/>
      </c>
      <c r="Y996" s="36" t="str">
        <f aca="false">IF(OR(N996="",G996=""),"",_xlfn.IFNA(VLOOKUP(H996,TabelleFisse!$B$25:$C$29,2,0),1))</f>
        <v/>
      </c>
      <c r="Z996" s="36" t="str">
        <f aca="false">IF(AND(G996="",H996&lt;&gt;""),1,"")</f>
        <v/>
      </c>
      <c r="AA996" s="36" t="str">
        <f aca="false">IF(N996="","",IF(COUNTIF(AD$10:AD$1203,AD996)=1,1,""))</f>
        <v/>
      </c>
      <c r="AC996" s="37" t="str">
        <f aca="false">IF(N996="","",CONCATENATE(N996," ",F996))</f>
        <v/>
      </c>
      <c r="AD996" s="37" t="str">
        <f aca="false">IF(OR(N996="",CONCATENATE(G996,H996)=""),"",CONCATENATE(N996," ",G996))</f>
        <v/>
      </c>
      <c r="AE996" s="37" t="str">
        <f aca="false">IF(K996=1,CONCATENATE(N996," ",1),"")</f>
        <v/>
      </c>
    </row>
    <row r="997" customFormat="false" ht="32.25" hidden="false" customHeight="true" outlineLevel="0" collapsed="false">
      <c r="A997" s="21" t="str">
        <f aca="false">IF(J997="","",J997)</f>
        <v/>
      </c>
      <c r="B997" s="69"/>
      <c r="C997" s="44"/>
      <c r="D997" s="42"/>
      <c r="E997" s="42"/>
      <c r="F997" s="68"/>
      <c r="G997" s="42"/>
      <c r="H997" s="42"/>
      <c r="J997" s="20" t="str">
        <f aca="false">IF(AND(K997="",L997="",N997=""),"",IF(OR(K997=1,L997=1),"ERRORI / ANOMALIE","OK"))</f>
        <v/>
      </c>
      <c r="K997" s="20" t="str">
        <f aca="false">IF(N997="","",IF(SUM(Q997:AA997)&gt;0,1,""))</f>
        <v/>
      </c>
      <c r="L997" s="20" t="str">
        <f aca="false">IF(N997="","",IF(_xlfn.IFNA(VLOOKUP(CONCATENATE(N997," ",1),Lotti!AS$7:AT$601,2,0),1)=1,"",1))</f>
        <v/>
      </c>
      <c r="N997" s="36" t="str">
        <f aca="false">TRIM(B997)</f>
        <v/>
      </c>
      <c r="O997" s="36"/>
      <c r="P997" s="36" t="str">
        <f aca="false">IF(K997="","",1)</f>
        <v/>
      </c>
      <c r="Q997" s="36" t="str">
        <f aca="false">IF(N997="","",_xlfn.IFNA(VLOOKUP(N997,Lotti!C$7:D$1000,2,0),1))</f>
        <v/>
      </c>
      <c r="S997" s="36" t="str">
        <f aca="false">IF(N997="","",IF(OR(AND(E997="",LEN(TRIM(D997))&lt;&gt;11,LEN(TRIM(D997))&lt;&gt;16),AND(D997="",E997=""),AND(D997&lt;&gt;"",E997&lt;&gt;"")),1,""))</f>
        <v/>
      </c>
      <c r="U997" s="36" t="str">
        <f aca="false">IF(N997="","",IF(C997="",1,""))</f>
        <v/>
      </c>
      <c r="V997" s="36" t="str">
        <f aca="false">IF(N997="","",_xlfn.IFNA(VLOOKUP(F997,TabelleFisse!$B$33:$C$34,2,0),1))</f>
        <v/>
      </c>
      <c r="W997" s="36" t="str">
        <f aca="false">IF(N997="","",_xlfn.IFNA(IF(VLOOKUP(CONCATENATE(N997," SI"),AC$10:AC$1203,1,0)=CONCATENATE(N997," SI"),"",1),1))</f>
        <v/>
      </c>
      <c r="Y997" s="36" t="str">
        <f aca="false">IF(OR(N997="",G997=""),"",_xlfn.IFNA(VLOOKUP(H997,TabelleFisse!$B$25:$C$29,2,0),1))</f>
        <v/>
      </c>
      <c r="Z997" s="36" t="str">
        <f aca="false">IF(AND(G997="",H997&lt;&gt;""),1,"")</f>
        <v/>
      </c>
      <c r="AA997" s="36" t="str">
        <f aca="false">IF(N997="","",IF(COUNTIF(AD$10:AD$1203,AD997)=1,1,""))</f>
        <v/>
      </c>
      <c r="AC997" s="37" t="str">
        <f aca="false">IF(N997="","",CONCATENATE(N997," ",F997))</f>
        <v/>
      </c>
      <c r="AD997" s="37" t="str">
        <f aca="false">IF(OR(N997="",CONCATENATE(G997,H997)=""),"",CONCATENATE(N997," ",G997))</f>
        <v/>
      </c>
      <c r="AE997" s="37" t="str">
        <f aca="false">IF(K997=1,CONCATENATE(N997," ",1),"")</f>
        <v/>
      </c>
    </row>
    <row r="998" customFormat="false" ht="32.25" hidden="false" customHeight="true" outlineLevel="0" collapsed="false">
      <c r="A998" s="21" t="str">
        <f aca="false">IF(J998="","",J998)</f>
        <v/>
      </c>
      <c r="B998" s="69"/>
      <c r="C998" s="44"/>
      <c r="D998" s="42"/>
      <c r="E998" s="42"/>
      <c r="F998" s="68"/>
      <c r="G998" s="42"/>
      <c r="H998" s="42"/>
      <c r="J998" s="20" t="str">
        <f aca="false">IF(AND(K998="",L998="",N998=""),"",IF(OR(K998=1,L998=1),"ERRORI / ANOMALIE","OK"))</f>
        <v/>
      </c>
      <c r="K998" s="20" t="str">
        <f aca="false">IF(N998="","",IF(SUM(Q998:AA998)&gt;0,1,""))</f>
        <v/>
      </c>
      <c r="L998" s="20" t="str">
        <f aca="false">IF(N998="","",IF(_xlfn.IFNA(VLOOKUP(CONCATENATE(N998," ",1),Lotti!AS$7:AT$601,2,0),1)=1,"",1))</f>
        <v/>
      </c>
      <c r="N998" s="36" t="str">
        <f aca="false">TRIM(B998)</f>
        <v/>
      </c>
      <c r="O998" s="36"/>
      <c r="P998" s="36" t="str">
        <f aca="false">IF(K998="","",1)</f>
        <v/>
      </c>
      <c r="Q998" s="36" t="str">
        <f aca="false">IF(N998="","",_xlfn.IFNA(VLOOKUP(N998,Lotti!C$7:D$1000,2,0),1))</f>
        <v/>
      </c>
      <c r="S998" s="36" t="str">
        <f aca="false">IF(N998="","",IF(OR(AND(E998="",LEN(TRIM(D998))&lt;&gt;11,LEN(TRIM(D998))&lt;&gt;16),AND(D998="",E998=""),AND(D998&lt;&gt;"",E998&lt;&gt;"")),1,""))</f>
        <v/>
      </c>
      <c r="U998" s="36" t="str">
        <f aca="false">IF(N998="","",IF(C998="",1,""))</f>
        <v/>
      </c>
      <c r="V998" s="36" t="str">
        <f aca="false">IF(N998="","",_xlfn.IFNA(VLOOKUP(F998,TabelleFisse!$B$33:$C$34,2,0),1))</f>
        <v/>
      </c>
      <c r="W998" s="36" t="str">
        <f aca="false">IF(N998="","",_xlfn.IFNA(IF(VLOOKUP(CONCATENATE(N998," SI"),AC$10:AC$1203,1,0)=CONCATENATE(N998," SI"),"",1),1))</f>
        <v/>
      </c>
      <c r="Y998" s="36" t="str">
        <f aca="false">IF(OR(N998="",G998=""),"",_xlfn.IFNA(VLOOKUP(H998,TabelleFisse!$B$25:$C$29,2,0),1))</f>
        <v/>
      </c>
      <c r="Z998" s="36" t="str">
        <f aca="false">IF(AND(G998="",H998&lt;&gt;""),1,"")</f>
        <v/>
      </c>
      <c r="AA998" s="36" t="str">
        <f aca="false">IF(N998="","",IF(COUNTIF(AD$10:AD$1203,AD998)=1,1,""))</f>
        <v/>
      </c>
      <c r="AC998" s="37" t="str">
        <f aca="false">IF(N998="","",CONCATENATE(N998," ",F998))</f>
        <v/>
      </c>
      <c r="AD998" s="37" t="str">
        <f aca="false">IF(OR(N998="",CONCATENATE(G998,H998)=""),"",CONCATENATE(N998," ",G998))</f>
        <v/>
      </c>
      <c r="AE998" s="37" t="str">
        <f aca="false">IF(K998=1,CONCATENATE(N998," ",1),"")</f>
        <v/>
      </c>
    </row>
    <row r="999" customFormat="false" ht="32.25" hidden="false" customHeight="true" outlineLevel="0" collapsed="false">
      <c r="A999" s="21" t="str">
        <f aca="false">IF(J999="","",J999)</f>
        <v/>
      </c>
      <c r="B999" s="69"/>
      <c r="C999" s="44"/>
      <c r="D999" s="42"/>
      <c r="E999" s="42"/>
      <c r="F999" s="68"/>
      <c r="G999" s="42"/>
      <c r="H999" s="42"/>
      <c r="J999" s="20" t="str">
        <f aca="false">IF(AND(K999="",L999="",N999=""),"",IF(OR(K999=1,L999=1),"ERRORI / ANOMALIE","OK"))</f>
        <v/>
      </c>
      <c r="K999" s="20" t="str">
        <f aca="false">IF(N999="","",IF(SUM(Q999:AA999)&gt;0,1,""))</f>
        <v/>
      </c>
      <c r="L999" s="20" t="str">
        <f aca="false">IF(N999="","",IF(_xlfn.IFNA(VLOOKUP(CONCATENATE(N999," ",1),Lotti!AS$7:AT$601,2,0),1)=1,"",1))</f>
        <v/>
      </c>
      <c r="N999" s="36" t="str">
        <f aca="false">TRIM(B999)</f>
        <v/>
      </c>
      <c r="O999" s="36"/>
      <c r="P999" s="36" t="str">
        <f aca="false">IF(K999="","",1)</f>
        <v/>
      </c>
      <c r="Q999" s="36" t="str">
        <f aca="false">IF(N999="","",_xlfn.IFNA(VLOOKUP(N999,Lotti!C$7:D$1000,2,0),1))</f>
        <v/>
      </c>
      <c r="S999" s="36" t="str">
        <f aca="false">IF(N999="","",IF(OR(AND(E999="",LEN(TRIM(D999))&lt;&gt;11,LEN(TRIM(D999))&lt;&gt;16),AND(D999="",E999=""),AND(D999&lt;&gt;"",E999&lt;&gt;"")),1,""))</f>
        <v/>
      </c>
      <c r="U999" s="36" t="str">
        <f aca="false">IF(N999="","",IF(C999="",1,""))</f>
        <v/>
      </c>
      <c r="V999" s="36" t="str">
        <f aca="false">IF(N999="","",_xlfn.IFNA(VLOOKUP(F999,TabelleFisse!$B$33:$C$34,2,0),1))</f>
        <v/>
      </c>
      <c r="W999" s="36" t="str">
        <f aca="false">IF(N999="","",_xlfn.IFNA(IF(VLOOKUP(CONCATENATE(N999," SI"),AC$10:AC$1203,1,0)=CONCATENATE(N999," SI"),"",1),1))</f>
        <v/>
      </c>
      <c r="Y999" s="36" t="str">
        <f aca="false">IF(OR(N999="",G999=""),"",_xlfn.IFNA(VLOOKUP(H999,TabelleFisse!$B$25:$C$29,2,0),1))</f>
        <v/>
      </c>
      <c r="Z999" s="36" t="str">
        <f aca="false">IF(AND(G999="",H999&lt;&gt;""),1,"")</f>
        <v/>
      </c>
      <c r="AA999" s="36" t="str">
        <f aca="false">IF(N999="","",IF(COUNTIF(AD$10:AD$1203,AD999)=1,1,""))</f>
        <v/>
      </c>
      <c r="AC999" s="37" t="str">
        <f aca="false">IF(N999="","",CONCATENATE(N999," ",F999))</f>
        <v/>
      </c>
      <c r="AD999" s="37" t="str">
        <f aca="false">IF(OR(N999="",CONCATENATE(G999,H999)=""),"",CONCATENATE(N999," ",G999))</f>
        <v/>
      </c>
      <c r="AE999" s="37" t="str">
        <f aca="false">IF(K999=1,CONCATENATE(N999," ",1),"")</f>
        <v/>
      </c>
    </row>
    <row r="1000" customFormat="false" ht="32.25" hidden="false" customHeight="true" outlineLevel="0" collapsed="false">
      <c r="A1000" s="21" t="str">
        <f aca="false">IF(J1000="","",J1000)</f>
        <v/>
      </c>
      <c r="B1000" s="69"/>
      <c r="C1000" s="44"/>
      <c r="D1000" s="42"/>
      <c r="E1000" s="42"/>
      <c r="F1000" s="68"/>
      <c r="G1000" s="42"/>
      <c r="H1000" s="42"/>
      <c r="J1000" s="20" t="str">
        <f aca="false">IF(AND(K1000="",L1000="",N1000=""),"",IF(OR(K1000=1,L1000=1),"ERRORI / ANOMALIE","OK"))</f>
        <v/>
      </c>
      <c r="K1000" s="20" t="str">
        <f aca="false">IF(N1000="","",IF(SUM(Q1000:AA1000)&gt;0,1,""))</f>
        <v/>
      </c>
      <c r="L1000" s="20" t="str">
        <f aca="false">IF(N1000="","",IF(_xlfn.IFNA(VLOOKUP(CONCATENATE(N1000," ",1),Lotti!AS$7:AT$601,2,0),1)=1,"",1))</f>
        <v/>
      </c>
      <c r="N1000" s="36" t="str">
        <f aca="false">TRIM(B1000)</f>
        <v/>
      </c>
      <c r="O1000" s="36"/>
      <c r="P1000" s="36" t="str">
        <f aca="false">IF(K1000="","",1)</f>
        <v/>
      </c>
      <c r="Q1000" s="36" t="str">
        <f aca="false">IF(N1000="","",_xlfn.IFNA(VLOOKUP(N1000,Lotti!C$7:D$1000,2,0),1))</f>
        <v/>
      </c>
      <c r="S1000" s="36" t="str">
        <f aca="false">IF(N1000="","",IF(OR(AND(E1000="",LEN(TRIM(D1000))&lt;&gt;11,LEN(TRIM(D1000))&lt;&gt;16),AND(D1000="",E1000=""),AND(D1000&lt;&gt;"",E1000&lt;&gt;"")),1,""))</f>
        <v/>
      </c>
      <c r="U1000" s="36" t="str">
        <f aca="false">IF(N1000="","",IF(C1000="",1,""))</f>
        <v/>
      </c>
      <c r="V1000" s="36" t="str">
        <f aca="false">IF(N1000="","",_xlfn.IFNA(VLOOKUP(F1000,TabelleFisse!$B$33:$C$34,2,0),1))</f>
        <v/>
      </c>
      <c r="W1000" s="36" t="str">
        <f aca="false">IF(N1000="","",_xlfn.IFNA(IF(VLOOKUP(CONCATENATE(N1000," SI"),AC$10:AC$1203,1,0)=CONCATENATE(N1000," SI"),"",1),1))</f>
        <v/>
      </c>
      <c r="Y1000" s="36" t="str">
        <f aca="false">IF(OR(N1000="",G1000=""),"",_xlfn.IFNA(VLOOKUP(H1000,TabelleFisse!$B$25:$C$29,2,0),1))</f>
        <v/>
      </c>
      <c r="Z1000" s="36" t="str">
        <f aca="false">IF(AND(G1000="",H1000&lt;&gt;""),1,"")</f>
        <v/>
      </c>
      <c r="AA1000" s="36" t="str">
        <f aca="false">IF(N1000="","",IF(COUNTIF(AD$10:AD$1203,AD1000)=1,1,""))</f>
        <v/>
      </c>
      <c r="AC1000" s="37" t="str">
        <f aca="false">IF(N1000="","",CONCATENATE(N1000," ",F1000))</f>
        <v/>
      </c>
      <c r="AD1000" s="37" t="str">
        <f aca="false">IF(OR(N1000="",CONCATENATE(G1000,H1000)=""),"",CONCATENATE(N1000," ",G1000))</f>
        <v/>
      </c>
      <c r="AE1000" s="37" t="str">
        <f aca="false">IF(K1000=1,CONCATENATE(N1000," ",1),"")</f>
        <v/>
      </c>
    </row>
    <row r="1001" customFormat="false" ht="32.25" hidden="false" customHeight="true" outlineLevel="0" collapsed="false">
      <c r="A1001" s="21" t="str">
        <f aca="false">IF(J1001="","",J1001)</f>
        <v/>
      </c>
      <c r="B1001" s="69"/>
      <c r="C1001" s="44"/>
      <c r="D1001" s="42"/>
      <c r="E1001" s="42"/>
      <c r="F1001" s="68"/>
      <c r="G1001" s="42"/>
      <c r="H1001" s="42"/>
      <c r="J1001" s="20" t="str">
        <f aca="false">IF(AND(K1001="",L1001="",N1001=""),"",IF(OR(K1001=1,L1001=1),"ERRORI / ANOMALIE","OK"))</f>
        <v/>
      </c>
      <c r="K1001" s="20" t="str">
        <f aca="false">IF(N1001="","",IF(SUM(Q1001:AA1001)&gt;0,1,""))</f>
        <v/>
      </c>
      <c r="L1001" s="20" t="str">
        <f aca="false">IF(N1001="","",IF(_xlfn.IFNA(VLOOKUP(CONCATENATE(N1001," ",1),Lotti!AS$7:AT$601,2,0),1)=1,"",1))</f>
        <v/>
      </c>
      <c r="N1001" s="36" t="str">
        <f aca="false">TRIM(B1001)</f>
        <v/>
      </c>
      <c r="O1001" s="36"/>
      <c r="P1001" s="36" t="str">
        <f aca="false">IF(K1001="","",1)</f>
        <v/>
      </c>
      <c r="Q1001" s="36" t="str">
        <f aca="false">IF(N1001="","",_xlfn.IFNA(VLOOKUP(N1001,Lotti!C$7:D$1000,2,0),1))</f>
        <v/>
      </c>
      <c r="S1001" s="36" t="str">
        <f aca="false">IF(N1001="","",IF(OR(AND(E1001="",LEN(TRIM(D1001))&lt;&gt;11,LEN(TRIM(D1001))&lt;&gt;16),AND(D1001="",E1001=""),AND(D1001&lt;&gt;"",E1001&lt;&gt;"")),1,""))</f>
        <v/>
      </c>
      <c r="U1001" s="36" t="str">
        <f aca="false">IF(N1001="","",IF(C1001="",1,""))</f>
        <v/>
      </c>
      <c r="V1001" s="36" t="str">
        <f aca="false">IF(N1001="","",_xlfn.IFNA(VLOOKUP(F1001,TabelleFisse!$B$33:$C$34,2,0),1))</f>
        <v/>
      </c>
      <c r="W1001" s="36" t="str">
        <f aca="false">IF(N1001="","",_xlfn.IFNA(IF(VLOOKUP(CONCATENATE(N1001," SI"),AC$10:AC$1203,1,0)=CONCATENATE(N1001," SI"),"",1),1))</f>
        <v/>
      </c>
      <c r="Y1001" s="36" t="str">
        <f aca="false">IF(OR(N1001="",G1001=""),"",_xlfn.IFNA(VLOOKUP(H1001,TabelleFisse!$B$25:$C$29,2,0),1))</f>
        <v/>
      </c>
      <c r="Z1001" s="36" t="str">
        <f aca="false">IF(AND(G1001="",H1001&lt;&gt;""),1,"")</f>
        <v/>
      </c>
      <c r="AA1001" s="36" t="str">
        <f aca="false">IF(N1001="","",IF(COUNTIF(AD$10:AD$1203,AD1001)=1,1,""))</f>
        <v/>
      </c>
      <c r="AC1001" s="37" t="str">
        <f aca="false">IF(N1001="","",CONCATENATE(N1001," ",F1001))</f>
        <v/>
      </c>
      <c r="AD1001" s="37" t="str">
        <f aca="false">IF(OR(N1001="",CONCATENATE(G1001,H1001)=""),"",CONCATENATE(N1001," ",G1001))</f>
        <v/>
      </c>
      <c r="AE1001" s="37" t="str">
        <f aca="false">IF(K1001=1,CONCATENATE(N1001," ",1),"")</f>
        <v/>
      </c>
    </row>
    <row r="1002" customFormat="false" ht="32.25" hidden="false" customHeight="true" outlineLevel="0" collapsed="false">
      <c r="A1002" s="21" t="str">
        <f aca="false">IF(J1002="","",J1002)</f>
        <v/>
      </c>
      <c r="B1002" s="69"/>
      <c r="C1002" s="44"/>
      <c r="D1002" s="42"/>
      <c r="E1002" s="42"/>
      <c r="F1002" s="68"/>
      <c r="G1002" s="42"/>
      <c r="H1002" s="42"/>
      <c r="J1002" s="20" t="str">
        <f aca="false">IF(AND(K1002="",L1002="",N1002=""),"",IF(OR(K1002=1,L1002=1),"ERRORI / ANOMALIE","OK"))</f>
        <v/>
      </c>
      <c r="K1002" s="20" t="str">
        <f aca="false">IF(N1002="","",IF(SUM(Q1002:AA1002)&gt;0,1,""))</f>
        <v/>
      </c>
      <c r="L1002" s="20" t="str">
        <f aca="false">IF(N1002="","",IF(_xlfn.IFNA(VLOOKUP(CONCATENATE(N1002," ",1),Lotti!AS$7:AT$601,2,0),1)=1,"",1))</f>
        <v/>
      </c>
      <c r="N1002" s="36" t="str">
        <f aca="false">TRIM(B1002)</f>
        <v/>
      </c>
      <c r="O1002" s="36"/>
      <c r="P1002" s="36" t="str">
        <f aca="false">IF(K1002="","",1)</f>
        <v/>
      </c>
      <c r="Q1002" s="36" t="str">
        <f aca="false">IF(N1002="","",_xlfn.IFNA(VLOOKUP(N1002,Lotti!C$7:D$1000,2,0),1))</f>
        <v/>
      </c>
      <c r="S1002" s="36" t="str">
        <f aca="false">IF(N1002="","",IF(OR(AND(E1002="",LEN(TRIM(D1002))&lt;&gt;11,LEN(TRIM(D1002))&lt;&gt;16),AND(D1002="",E1002=""),AND(D1002&lt;&gt;"",E1002&lt;&gt;"")),1,""))</f>
        <v/>
      </c>
      <c r="U1002" s="36" t="str">
        <f aca="false">IF(N1002="","",IF(C1002="",1,""))</f>
        <v/>
      </c>
      <c r="V1002" s="36" t="str">
        <f aca="false">IF(N1002="","",_xlfn.IFNA(VLOOKUP(F1002,TabelleFisse!$B$33:$C$34,2,0),1))</f>
        <v/>
      </c>
      <c r="W1002" s="36" t="str">
        <f aca="false">IF(N1002="","",_xlfn.IFNA(IF(VLOOKUP(CONCATENATE(N1002," SI"),AC$10:AC$1203,1,0)=CONCATENATE(N1002," SI"),"",1),1))</f>
        <v/>
      </c>
      <c r="Y1002" s="36" t="str">
        <f aca="false">IF(OR(N1002="",G1002=""),"",_xlfn.IFNA(VLOOKUP(H1002,TabelleFisse!$B$25:$C$29,2,0),1))</f>
        <v/>
      </c>
      <c r="Z1002" s="36" t="str">
        <f aca="false">IF(AND(G1002="",H1002&lt;&gt;""),1,"")</f>
        <v/>
      </c>
      <c r="AA1002" s="36" t="str">
        <f aca="false">IF(N1002="","",IF(COUNTIF(AD$10:AD$1203,AD1002)=1,1,""))</f>
        <v/>
      </c>
      <c r="AC1002" s="37" t="str">
        <f aca="false">IF(N1002="","",CONCATENATE(N1002," ",F1002))</f>
        <v/>
      </c>
      <c r="AD1002" s="37" t="str">
        <f aca="false">IF(OR(N1002="",CONCATENATE(G1002,H1002)=""),"",CONCATENATE(N1002," ",G1002))</f>
        <v/>
      </c>
      <c r="AE1002" s="37" t="str">
        <f aca="false">IF(K1002=1,CONCATENATE(N1002," ",1),"")</f>
        <v/>
      </c>
    </row>
    <row r="1003" customFormat="false" ht="32.25" hidden="false" customHeight="true" outlineLevel="0" collapsed="false">
      <c r="A1003" s="21" t="str">
        <f aca="false">IF(J1003="","",J1003)</f>
        <v/>
      </c>
      <c r="B1003" s="69"/>
      <c r="C1003" s="44"/>
      <c r="D1003" s="42"/>
      <c r="E1003" s="42"/>
      <c r="F1003" s="68"/>
      <c r="G1003" s="42"/>
      <c r="H1003" s="42"/>
      <c r="J1003" s="20" t="str">
        <f aca="false">IF(AND(K1003="",L1003="",N1003=""),"",IF(OR(K1003=1,L1003=1),"ERRORI / ANOMALIE","OK"))</f>
        <v/>
      </c>
      <c r="K1003" s="20" t="str">
        <f aca="false">IF(N1003="","",IF(SUM(Q1003:AA1003)&gt;0,1,""))</f>
        <v/>
      </c>
      <c r="L1003" s="20" t="str">
        <f aca="false">IF(N1003="","",IF(_xlfn.IFNA(VLOOKUP(CONCATENATE(N1003," ",1),Lotti!AS$7:AT$601,2,0),1)=1,"",1))</f>
        <v/>
      </c>
      <c r="N1003" s="36" t="str">
        <f aca="false">TRIM(B1003)</f>
        <v/>
      </c>
      <c r="O1003" s="36"/>
      <c r="P1003" s="36" t="str">
        <f aca="false">IF(K1003="","",1)</f>
        <v/>
      </c>
      <c r="Q1003" s="36" t="str">
        <f aca="false">IF(N1003="","",_xlfn.IFNA(VLOOKUP(N1003,Lotti!C$7:D$1000,2,0),1))</f>
        <v/>
      </c>
      <c r="S1003" s="36" t="str">
        <f aca="false">IF(N1003="","",IF(OR(AND(E1003="",LEN(TRIM(D1003))&lt;&gt;11,LEN(TRIM(D1003))&lt;&gt;16),AND(D1003="",E1003=""),AND(D1003&lt;&gt;"",E1003&lt;&gt;"")),1,""))</f>
        <v/>
      </c>
      <c r="U1003" s="36" t="str">
        <f aca="false">IF(N1003="","",IF(C1003="",1,""))</f>
        <v/>
      </c>
      <c r="V1003" s="36" t="str">
        <f aca="false">IF(N1003="","",_xlfn.IFNA(VLOOKUP(F1003,TabelleFisse!$B$33:$C$34,2,0),1))</f>
        <v/>
      </c>
      <c r="W1003" s="36" t="str">
        <f aca="false">IF(N1003="","",_xlfn.IFNA(IF(VLOOKUP(CONCATENATE(N1003," SI"),AC$10:AC$1203,1,0)=CONCATENATE(N1003," SI"),"",1),1))</f>
        <v/>
      </c>
      <c r="Y1003" s="36" t="str">
        <f aca="false">IF(OR(N1003="",G1003=""),"",_xlfn.IFNA(VLOOKUP(H1003,TabelleFisse!$B$25:$C$29,2,0),1))</f>
        <v/>
      </c>
      <c r="Z1003" s="36" t="str">
        <f aca="false">IF(AND(G1003="",H1003&lt;&gt;""),1,"")</f>
        <v/>
      </c>
      <c r="AA1003" s="36" t="str">
        <f aca="false">IF(N1003="","",IF(COUNTIF(AD$10:AD$1203,AD1003)=1,1,""))</f>
        <v/>
      </c>
      <c r="AC1003" s="37" t="str">
        <f aca="false">IF(N1003="","",CONCATENATE(N1003," ",F1003))</f>
        <v/>
      </c>
      <c r="AD1003" s="37" t="str">
        <f aca="false">IF(OR(N1003="",CONCATENATE(G1003,H1003)=""),"",CONCATENATE(N1003," ",G1003))</f>
        <v/>
      </c>
      <c r="AE1003" s="37" t="str">
        <f aca="false">IF(K1003=1,CONCATENATE(N1003," ",1),"")</f>
        <v/>
      </c>
    </row>
    <row r="1004" customFormat="false" ht="32.25" hidden="false" customHeight="true" outlineLevel="0" collapsed="false">
      <c r="A1004" s="21" t="str">
        <f aca="false">IF(J1004="","",J1004)</f>
        <v/>
      </c>
      <c r="B1004" s="69"/>
      <c r="C1004" s="44"/>
      <c r="D1004" s="42"/>
      <c r="E1004" s="42"/>
      <c r="F1004" s="68"/>
      <c r="G1004" s="42"/>
      <c r="H1004" s="42"/>
      <c r="J1004" s="20" t="str">
        <f aca="false">IF(AND(K1004="",L1004="",N1004=""),"",IF(OR(K1004=1,L1004=1),"ERRORI / ANOMALIE","OK"))</f>
        <v/>
      </c>
      <c r="K1004" s="20" t="str">
        <f aca="false">IF(N1004="","",IF(SUM(Q1004:AA1004)&gt;0,1,""))</f>
        <v/>
      </c>
      <c r="L1004" s="20" t="str">
        <f aca="false">IF(N1004="","",IF(_xlfn.IFNA(VLOOKUP(CONCATENATE(N1004," ",1),Lotti!AS$7:AT$601,2,0),1)=1,"",1))</f>
        <v/>
      </c>
      <c r="N1004" s="36" t="str">
        <f aca="false">TRIM(B1004)</f>
        <v/>
      </c>
      <c r="O1004" s="36"/>
      <c r="P1004" s="36" t="str">
        <f aca="false">IF(K1004="","",1)</f>
        <v/>
      </c>
      <c r="Q1004" s="36" t="str">
        <f aca="false">IF(N1004="","",_xlfn.IFNA(VLOOKUP(N1004,Lotti!C$7:D$1000,2,0),1))</f>
        <v/>
      </c>
      <c r="S1004" s="36" t="str">
        <f aca="false">IF(N1004="","",IF(OR(AND(E1004="",LEN(TRIM(D1004))&lt;&gt;11,LEN(TRIM(D1004))&lt;&gt;16),AND(D1004="",E1004=""),AND(D1004&lt;&gt;"",E1004&lt;&gt;"")),1,""))</f>
        <v/>
      </c>
      <c r="U1004" s="36" t="str">
        <f aca="false">IF(N1004="","",IF(C1004="",1,""))</f>
        <v/>
      </c>
      <c r="V1004" s="36" t="str">
        <f aca="false">IF(N1004="","",_xlfn.IFNA(VLOOKUP(F1004,TabelleFisse!$B$33:$C$34,2,0),1))</f>
        <v/>
      </c>
      <c r="W1004" s="36" t="str">
        <f aca="false">IF(N1004="","",_xlfn.IFNA(IF(VLOOKUP(CONCATENATE(N1004," SI"),AC$10:AC$1203,1,0)=CONCATENATE(N1004," SI"),"",1),1))</f>
        <v/>
      </c>
      <c r="Y1004" s="36" t="str">
        <f aca="false">IF(OR(N1004="",G1004=""),"",_xlfn.IFNA(VLOOKUP(H1004,TabelleFisse!$B$25:$C$29,2,0),1))</f>
        <v/>
      </c>
      <c r="Z1004" s="36" t="str">
        <f aca="false">IF(AND(G1004="",H1004&lt;&gt;""),1,"")</f>
        <v/>
      </c>
      <c r="AA1004" s="36" t="str">
        <f aca="false">IF(N1004="","",IF(COUNTIF(AD$10:AD$1203,AD1004)=1,1,""))</f>
        <v/>
      </c>
      <c r="AC1004" s="37" t="str">
        <f aca="false">IF(N1004="","",CONCATENATE(N1004," ",F1004))</f>
        <v/>
      </c>
      <c r="AD1004" s="37" t="str">
        <f aca="false">IF(OR(N1004="",CONCATENATE(G1004,H1004)=""),"",CONCATENATE(N1004," ",G1004))</f>
        <v/>
      </c>
      <c r="AE1004" s="37" t="str">
        <f aca="false">IF(K1004=1,CONCATENATE(N1004," ",1),"")</f>
        <v/>
      </c>
    </row>
    <row r="1005" customFormat="false" ht="32.25" hidden="false" customHeight="true" outlineLevel="0" collapsed="false">
      <c r="A1005" s="21" t="str">
        <f aca="false">IF(J1005="","",J1005)</f>
        <v/>
      </c>
      <c r="B1005" s="69"/>
      <c r="C1005" s="44"/>
      <c r="D1005" s="42"/>
      <c r="E1005" s="42"/>
      <c r="F1005" s="68"/>
      <c r="G1005" s="42"/>
      <c r="H1005" s="42"/>
      <c r="J1005" s="20" t="str">
        <f aca="false">IF(AND(K1005="",L1005="",N1005=""),"",IF(OR(K1005=1,L1005=1),"ERRORI / ANOMALIE","OK"))</f>
        <v/>
      </c>
      <c r="K1005" s="20" t="str">
        <f aca="false">IF(N1005="","",IF(SUM(Q1005:AA1005)&gt;0,1,""))</f>
        <v/>
      </c>
      <c r="L1005" s="20" t="str">
        <f aca="false">IF(N1005="","",IF(_xlfn.IFNA(VLOOKUP(CONCATENATE(N1005," ",1),Lotti!AS$7:AT$601,2,0),1)=1,"",1))</f>
        <v/>
      </c>
      <c r="N1005" s="36" t="str">
        <f aca="false">TRIM(B1005)</f>
        <v/>
      </c>
      <c r="O1005" s="36"/>
      <c r="P1005" s="36" t="str">
        <f aca="false">IF(K1005="","",1)</f>
        <v/>
      </c>
      <c r="Q1005" s="36" t="str">
        <f aca="false">IF(N1005="","",_xlfn.IFNA(VLOOKUP(N1005,Lotti!C$7:D$1000,2,0),1))</f>
        <v/>
      </c>
      <c r="S1005" s="36" t="str">
        <f aca="false">IF(N1005="","",IF(OR(AND(E1005="",LEN(TRIM(D1005))&lt;&gt;11,LEN(TRIM(D1005))&lt;&gt;16),AND(D1005="",E1005=""),AND(D1005&lt;&gt;"",E1005&lt;&gt;"")),1,""))</f>
        <v/>
      </c>
      <c r="U1005" s="36" t="str">
        <f aca="false">IF(N1005="","",IF(C1005="",1,""))</f>
        <v/>
      </c>
      <c r="V1005" s="36" t="str">
        <f aca="false">IF(N1005="","",_xlfn.IFNA(VLOOKUP(F1005,TabelleFisse!$B$33:$C$34,2,0),1))</f>
        <v/>
      </c>
      <c r="W1005" s="36" t="str">
        <f aca="false">IF(N1005="","",_xlfn.IFNA(IF(VLOOKUP(CONCATENATE(N1005," SI"),AC$10:AC$1203,1,0)=CONCATENATE(N1005," SI"),"",1),1))</f>
        <v/>
      </c>
      <c r="Y1005" s="36" t="str">
        <f aca="false">IF(OR(N1005="",G1005=""),"",_xlfn.IFNA(VLOOKUP(H1005,TabelleFisse!$B$25:$C$29,2,0),1))</f>
        <v/>
      </c>
      <c r="Z1005" s="36" t="str">
        <f aca="false">IF(AND(G1005="",H1005&lt;&gt;""),1,"")</f>
        <v/>
      </c>
      <c r="AA1005" s="36" t="str">
        <f aca="false">IF(N1005="","",IF(COUNTIF(AD$10:AD$1203,AD1005)=1,1,""))</f>
        <v/>
      </c>
      <c r="AC1005" s="37" t="str">
        <f aca="false">IF(N1005="","",CONCATENATE(N1005," ",F1005))</f>
        <v/>
      </c>
      <c r="AD1005" s="37" t="str">
        <f aca="false">IF(OR(N1005="",CONCATENATE(G1005,H1005)=""),"",CONCATENATE(N1005," ",G1005))</f>
        <v/>
      </c>
      <c r="AE1005" s="37" t="str">
        <f aca="false">IF(K1005=1,CONCATENATE(N1005," ",1),"")</f>
        <v/>
      </c>
    </row>
    <row r="1006" customFormat="false" ht="32.25" hidden="false" customHeight="true" outlineLevel="0" collapsed="false">
      <c r="A1006" s="21" t="str">
        <f aca="false">IF(J1006="","",J1006)</f>
        <v/>
      </c>
      <c r="B1006" s="69"/>
      <c r="C1006" s="44"/>
      <c r="D1006" s="42"/>
      <c r="E1006" s="42"/>
      <c r="F1006" s="68"/>
      <c r="G1006" s="42"/>
      <c r="H1006" s="42"/>
      <c r="J1006" s="20" t="str">
        <f aca="false">IF(AND(K1006="",L1006="",N1006=""),"",IF(OR(K1006=1,L1006=1),"ERRORI / ANOMALIE","OK"))</f>
        <v/>
      </c>
      <c r="K1006" s="20" t="str">
        <f aca="false">IF(N1006="","",IF(SUM(Q1006:AA1006)&gt;0,1,""))</f>
        <v/>
      </c>
      <c r="L1006" s="20" t="str">
        <f aca="false">IF(N1006="","",IF(_xlfn.IFNA(VLOOKUP(CONCATENATE(N1006," ",1),Lotti!AS$7:AT$601,2,0),1)=1,"",1))</f>
        <v/>
      </c>
      <c r="N1006" s="36" t="str">
        <f aca="false">TRIM(B1006)</f>
        <v/>
      </c>
      <c r="O1006" s="36"/>
      <c r="P1006" s="36" t="str">
        <f aca="false">IF(K1006="","",1)</f>
        <v/>
      </c>
      <c r="Q1006" s="36" t="str">
        <f aca="false">IF(N1006="","",_xlfn.IFNA(VLOOKUP(N1006,Lotti!C$7:D$1000,2,0),1))</f>
        <v/>
      </c>
      <c r="S1006" s="36" t="str">
        <f aca="false">IF(N1006="","",IF(OR(AND(E1006="",LEN(TRIM(D1006))&lt;&gt;11,LEN(TRIM(D1006))&lt;&gt;16),AND(D1006="",E1006=""),AND(D1006&lt;&gt;"",E1006&lt;&gt;"")),1,""))</f>
        <v/>
      </c>
      <c r="U1006" s="36" t="str">
        <f aca="false">IF(N1006="","",IF(C1006="",1,""))</f>
        <v/>
      </c>
      <c r="V1006" s="36" t="str">
        <f aca="false">IF(N1006="","",_xlfn.IFNA(VLOOKUP(F1006,TabelleFisse!$B$33:$C$34,2,0),1))</f>
        <v/>
      </c>
      <c r="W1006" s="36" t="str">
        <f aca="false">IF(N1006="","",_xlfn.IFNA(IF(VLOOKUP(CONCATENATE(N1006," SI"),AC$10:AC$1203,1,0)=CONCATENATE(N1006," SI"),"",1),1))</f>
        <v/>
      </c>
      <c r="Y1006" s="36" t="str">
        <f aca="false">IF(OR(N1006="",G1006=""),"",_xlfn.IFNA(VLOOKUP(H1006,TabelleFisse!$B$25:$C$29,2,0),1))</f>
        <v/>
      </c>
      <c r="Z1006" s="36" t="str">
        <f aca="false">IF(AND(G1006="",H1006&lt;&gt;""),1,"")</f>
        <v/>
      </c>
      <c r="AA1006" s="36" t="str">
        <f aca="false">IF(N1006="","",IF(COUNTIF(AD$10:AD$1203,AD1006)=1,1,""))</f>
        <v/>
      </c>
      <c r="AC1006" s="37" t="str">
        <f aca="false">IF(N1006="","",CONCATENATE(N1006," ",F1006))</f>
        <v/>
      </c>
      <c r="AD1006" s="37" t="str">
        <f aca="false">IF(OR(N1006="",CONCATENATE(G1006,H1006)=""),"",CONCATENATE(N1006," ",G1006))</f>
        <v/>
      </c>
      <c r="AE1006" s="37" t="str">
        <f aca="false">IF(K1006=1,CONCATENATE(N1006," ",1),"")</f>
        <v/>
      </c>
    </row>
    <row r="1007" customFormat="false" ht="32.25" hidden="false" customHeight="true" outlineLevel="0" collapsed="false">
      <c r="A1007" s="21" t="str">
        <f aca="false">IF(J1007="","",J1007)</f>
        <v/>
      </c>
      <c r="B1007" s="69"/>
      <c r="C1007" s="44"/>
      <c r="D1007" s="42"/>
      <c r="E1007" s="42"/>
      <c r="F1007" s="68"/>
      <c r="G1007" s="42"/>
      <c r="H1007" s="42"/>
      <c r="J1007" s="20" t="str">
        <f aca="false">IF(AND(K1007="",L1007="",N1007=""),"",IF(OR(K1007=1,L1007=1),"ERRORI / ANOMALIE","OK"))</f>
        <v/>
      </c>
      <c r="K1007" s="20" t="str">
        <f aca="false">IF(N1007="","",IF(SUM(Q1007:AA1007)&gt;0,1,""))</f>
        <v/>
      </c>
      <c r="L1007" s="20" t="str">
        <f aca="false">IF(N1007="","",IF(_xlfn.IFNA(VLOOKUP(CONCATENATE(N1007," ",1),Lotti!AS$7:AT$601,2,0),1)=1,"",1))</f>
        <v/>
      </c>
      <c r="N1007" s="36" t="str">
        <f aca="false">TRIM(B1007)</f>
        <v/>
      </c>
      <c r="O1007" s="36"/>
      <c r="P1007" s="36" t="str">
        <f aca="false">IF(K1007="","",1)</f>
        <v/>
      </c>
      <c r="Q1007" s="36" t="str">
        <f aca="false">IF(N1007="","",_xlfn.IFNA(VLOOKUP(N1007,Lotti!C$7:D$1000,2,0),1))</f>
        <v/>
      </c>
      <c r="S1007" s="36" t="str">
        <f aca="false">IF(N1007="","",IF(OR(AND(E1007="",LEN(TRIM(D1007))&lt;&gt;11,LEN(TRIM(D1007))&lt;&gt;16),AND(D1007="",E1007=""),AND(D1007&lt;&gt;"",E1007&lt;&gt;"")),1,""))</f>
        <v/>
      </c>
      <c r="U1007" s="36" t="str">
        <f aca="false">IF(N1007="","",IF(C1007="",1,""))</f>
        <v/>
      </c>
      <c r="V1007" s="36" t="str">
        <f aca="false">IF(N1007="","",_xlfn.IFNA(VLOOKUP(F1007,TabelleFisse!$B$33:$C$34,2,0),1))</f>
        <v/>
      </c>
      <c r="W1007" s="36" t="str">
        <f aca="false">IF(N1007="","",_xlfn.IFNA(IF(VLOOKUP(CONCATENATE(N1007," SI"),AC$10:AC$1203,1,0)=CONCATENATE(N1007," SI"),"",1),1))</f>
        <v/>
      </c>
      <c r="Y1007" s="36" t="str">
        <f aca="false">IF(OR(N1007="",G1007=""),"",_xlfn.IFNA(VLOOKUP(H1007,TabelleFisse!$B$25:$C$29,2,0),1))</f>
        <v/>
      </c>
      <c r="Z1007" s="36" t="str">
        <f aca="false">IF(AND(G1007="",H1007&lt;&gt;""),1,"")</f>
        <v/>
      </c>
      <c r="AA1007" s="36" t="str">
        <f aca="false">IF(N1007="","",IF(COUNTIF(AD$10:AD$1203,AD1007)=1,1,""))</f>
        <v/>
      </c>
      <c r="AC1007" s="37" t="str">
        <f aca="false">IF(N1007="","",CONCATENATE(N1007," ",F1007))</f>
        <v/>
      </c>
      <c r="AD1007" s="37" t="str">
        <f aca="false">IF(OR(N1007="",CONCATENATE(G1007,H1007)=""),"",CONCATENATE(N1007," ",G1007))</f>
        <v/>
      </c>
      <c r="AE1007" s="37" t="str">
        <f aca="false">IF(K1007=1,CONCATENATE(N1007," ",1),"")</f>
        <v/>
      </c>
    </row>
    <row r="1008" customFormat="false" ht="32.25" hidden="false" customHeight="true" outlineLevel="0" collapsed="false">
      <c r="A1008" s="21" t="str">
        <f aca="false">IF(J1008="","",J1008)</f>
        <v/>
      </c>
      <c r="B1008" s="69"/>
      <c r="C1008" s="44"/>
      <c r="D1008" s="42"/>
      <c r="E1008" s="42"/>
      <c r="F1008" s="68"/>
      <c r="G1008" s="42"/>
      <c r="H1008" s="42"/>
      <c r="J1008" s="20" t="str">
        <f aca="false">IF(AND(K1008="",L1008="",N1008=""),"",IF(OR(K1008=1,L1008=1),"ERRORI / ANOMALIE","OK"))</f>
        <v/>
      </c>
      <c r="K1008" s="20" t="str">
        <f aca="false">IF(N1008="","",IF(SUM(Q1008:AA1008)&gt;0,1,""))</f>
        <v/>
      </c>
      <c r="L1008" s="20" t="str">
        <f aca="false">IF(N1008="","",IF(_xlfn.IFNA(VLOOKUP(CONCATENATE(N1008," ",1),Lotti!AS$7:AT$601,2,0),1)=1,"",1))</f>
        <v/>
      </c>
      <c r="N1008" s="36" t="str">
        <f aca="false">TRIM(B1008)</f>
        <v/>
      </c>
      <c r="O1008" s="36"/>
      <c r="P1008" s="36" t="str">
        <f aca="false">IF(K1008="","",1)</f>
        <v/>
      </c>
      <c r="Q1008" s="36" t="str">
        <f aca="false">IF(N1008="","",_xlfn.IFNA(VLOOKUP(N1008,Lotti!C$7:D$1000,2,0),1))</f>
        <v/>
      </c>
      <c r="S1008" s="36" t="str">
        <f aca="false">IF(N1008="","",IF(OR(AND(E1008="",LEN(TRIM(D1008))&lt;&gt;11,LEN(TRIM(D1008))&lt;&gt;16),AND(D1008="",E1008=""),AND(D1008&lt;&gt;"",E1008&lt;&gt;"")),1,""))</f>
        <v/>
      </c>
      <c r="U1008" s="36" t="str">
        <f aca="false">IF(N1008="","",IF(C1008="",1,""))</f>
        <v/>
      </c>
      <c r="V1008" s="36" t="str">
        <f aca="false">IF(N1008="","",_xlfn.IFNA(VLOOKUP(F1008,TabelleFisse!$B$33:$C$34,2,0),1))</f>
        <v/>
      </c>
      <c r="W1008" s="36" t="str">
        <f aca="false">IF(N1008="","",_xlfn.IFNA(IF(VLOOKUP(CONCATENATE(N1008," SI"),AC$10:AC$1203,1,0)=CONCATENATE(N1008," SI"),"",1),1))</f>
        <v/>
      </c>
      <c r="Y1008" s="36" t="str">
        <f aca="false">IF(OR(N1008="",G1008=""),"",_xlfn.IFNA(VLOOKUP(H1008,TabelleFisse!$B$25:$C$29,2,0),1))</f>
        <v/>
      </c>
      <c r="Z1008" s="36" t="str">
        <f aca="false">IF(AND(G1008="",H1008&lt;&gt;""),1,"")</f>
        <v/>
      </c>
      <c r="AA1008" s="36" t="str">
        <f aca="false">IF(N1008="","",IF(COUNTIF(AD$10:AD$1203,AD1008)=1,1,""))</f>
        <v/>
      </c>
      <c r="AC1008" s="37" t="str">
        <f aca="false">IF(N1008="","",CONCATENATE(N1008," ",F1008))</f>
        <v/>
      </c>
      <c r="AD1008" s="37" t="str">
        <f aca="false">IF(OR(N1008="",CONCATENATE(G1008,H1008)=""),"",CONCATENATE(N1008," ",G1008))</f>
        <v/>
      </c>
      <c r="AE1008" s="37" t="str">
        <f aca="false">IF(K1008=1,CONCATENATE(N1008," ",1),"")</f>
        <v/>
      </c>
    </row>
    <row r="1009" customFormat="false" ht="32.25" hidden="false" customHeight="true" outlineLevel="0" collapsed="false">
      <c r="A1009" s="21" t="str">
        <f aca="false">IF(J1009="","",J1009)</f>
        <v/>
      </c>
      <c r="B1009" s="69"/>
      <c r="C1009" s="44"/>
      <c r="D1009" s="42"/>
      <c r="E1009" s="42"/>
      <c r="F1009" s="68"/>
      <c r="G1009" s="42"/>
      <c r="H1009" s="42"/>
      <c r="J1009" s="20" t="str">
        <f aca="false">IF(AND(K1009="",L1009="",N1009=""),"",IF(OR(K1009=1,L1009=1),"ERRORI / ANOMALIE","OK"))</f>
        <v/>
      </c>
      <c r="K1009" s="20" t="str">
        <f aca="false">IF(N1009="","",IF(SUM(Q1009:AA1009)&gt;0,1,""))</f>
        <v/>
      </c>
      <c r="L1009" s="20" t="str">
        <f aca="false">IF(N1009="","",IF(_xlfn.IFNA(VLOOKUP(CONCATENATE(N1009," ",1),Lotti!AS$7:AT$601,2,0),1)=1,"",1))</f>
        <v/>
      </c>
      <c r="N1009" s="36" t="str">
        <f aca="false">TRIM(B1009)</f>
        <v/>
      </c>
      <c r="O1009" s="36"/>
      <c r="P1009" s="36" t="str">
        <f aca="false">IF(K1009="","",1)</f>
        <v/>
      </c>
      <c r="Q1009" s="36" t="str">
        <f aca="false">IF(N1009="","",_xlfn.IFNA(VLOOKUP(N1009,Lotti!C$7:D$1000,2,0),1))</f>
        <v/>
      </c>
      <c r="S1009" s="36" t="str">
        <f aca="false">IF(N1009="","",IF(OR(AND(E1009="",LEN(TRIM(D1009))&lt;&gt;11,LEN(TRIM(D1009))&lt;&gt;16),AND(D1009="",E1009=""),AND(D1009&lt;&gt;"",E1009&lt;&gt;"")),1,""))</f>
        <v/>
      </c>
      <c r="U1009" s="36" t="str">
        <f aca="false">IF(N1009="","",IF(C1009="",1,""))</f>
        <v/>
      </c>
      <c r="V1009" s="36" t="str">
        <f aca="false">IF(N1009="","",_xlfn.IFNA(VLOOKUP(F1009,TabelleFisse!$B$33:$C$34,2,0),1))</f>
        <v/>
      </c>
      <c r="W1009" s="36" t="str">
        <f aca="false">IF(N1009="","",_xlfn.IFNA(IF(VLOOKUP(CONCATENATE(N1009," SI"),AC$10:AC$1203,1,0)=CONCATENATE(N1009," SI"),"",1),1))</f>
        <v/>
      </c>
      <c r="Y1009" s="36" t="str">
        <f aca="false">IF(OR(N1009="",G1009=""),"",_xlfn.IFNA(VLOOKUP(H1009,TabelleFisse!$B$25:$C$29,2,0),1))</f>
        <v/>
      </c>
      <c r="Z1009" s="36" t="str">
        <f aca="false">IF(AND(G1009="",H1009&lt;&gt;""),1,"")</f>
        <v/>
      </c>
      <c r="AA1009" s="36" t="str">
        <f aca="false">IF(N1009="","",IF(COUNTIF(AD$10:AD$1203,AD1009)=1,1,""))</f>
        <v/>
      </c>
      <c r="AC1009" s="37" t="str">
        <f aca="false">IF(N1009="","",CONCATENATE(N1009," ",F1009))</f>
        <v/>
      </c>
      <c r="AD1009" s="37" t="str">
        <f aca="false">IF(OR(N1009="",CONCATENATE(G1009,H1009)=""),"",CONCATENATE(N1009," ",G1009))</f>
        <v/>
      </c>
      <c r="AE1009" s="37" t="str">
        <f aca="false">IF(K1009=1,CONCATENATE(N1009," ",1),"")</f>
        <v/>
      </c>
    </row>
    <row r="1010" customFormat="false" ht="32.25" hidden="false" customHeight="true" outlineLevel="0" collapsed="false">
      <c r="A1010" s="21" t="str">
        <f aca="false">IF(J1010="","",J1010)</f>
        <v/>
      </c>
      <c r="B1010" s="69"/>
      <c r="C1010" s="44"/>
      <c r="D1010" s="42"/>
      <c r="E1010" s="42"/>
      <c r="F1010" s="68"/>
      <c r="G1010" s="42"/>
      <c r="H1010" s="42"/>
      <c r="J1010" s="20" t="str">
        <f aca="false">IF(AND(K1010="",L1010="",N1010=""),"",IF(OR(K1010=1,L1010=1),"ERRORI / ANOMALIE","OK"))</f>
        <v/>
      </c>
      <c r="K1010" s="20" t="str">
        <f aca="false">IF(N1010="","",IF(SUM(Q1010:AA1010)&gt;0,1,""))</f>
        <v/>
      </c>
      <c r="L1010" s="20" t="str">
        <f aca="false">IF(N1010="","",IF(_xlfn.IFNA(VLOOKUP(CONCATENATE(N1010," ",1),Lotti!AS$7:AT$601,2,0),1)=1,"",1))</f>
        <v/>
      </c>
      <c r="N1010" s="36" t="str">
        <f aca="false">TRIM(B1010)</f>
        <v/>
      </c>
      <c r="O1010" s="36"/>
      <c r="P1010" s="36" t="str">
        <f aca="false">IF(K1010="","",1)</f>
        <v/>
      </c>
      <c r="Q1010" s="36" t="str">
        <f aca="false">IF(N1010="","",_xlfn.IFNA(VLOOKUP(N1010,Lotti!C$7:D$1000,2,0),1))</f>
        <v/>
      </c>
      <c r="S1010" s="36" t="str">
        <f aca="false">IF(N1010="","",IF(OR(AND(E1010="",LEN(TRIM(D1010))&lt;&gt;11,LEN(TRIM(D1010))&lt;&gt;16),AND(D1010="",E1010=""),AND(D1010&lt;&gt;"",E1010&lt;&gt;"")),1,""))</f>
        <v/>
      </c>
      <c r="U1010" s="36" t="str">
        <f aca="false">IF(N1010="","",IF(C1010="",1,""))</f>
        <v/>
      </c>
      <c r="V1010" s="36" t="str">
        <f aca="false">IF(N1010="","",_xlfn.IFNA(VLOOKUP(F1010,TabelleFisse!$B$33:$C$34,2,0),1))</f>
        <v/>
      </c>
      <c r="W1010" s="36" t="str">
        <f aca="false">IF(N1010="","",_xlfn.IFNA(IF(VLOOKUP(CONCATENATE(N1010," SI"),AC$10:AC$1203,1,0)=CONCATENATE(N1010," SI"),"",1),1))</f>
        <v/>
      </c>
      <c r="Y1010" s="36" t="str">
        <f aca="false">IF(OR(N1010="",G1010=""),"",_xlfn.IFNA(VLOOKUP(H1010,TabelleFisse!$B$25:$C$29,2,0),1))</f>
        <v/>
      </c>
      <c r="Z1010" s="36" t="str">
        <f aca="false">IF(AND(G1010="",H1010&lt;&gt;""),1,"")</f>
        <v/>
      </c>
      <c r="AA1010" s="36" t="str">
        <f aca="false">IF(N1010="","",IF(COUNTIF(AD$10:AD$1203,AD1010)=1,1,""))</f>
        <v/>
      </c>
      <c r="AC1010" s="37" t="str">
        <f aca="false">IF(N1010="","",CONCATENATE(N1010," ",F1010))</f>
        <v/>
      </c>
      <c r="AD1010" s="37" t="str">
        <f aca="false">IF(OR(N1010="",CONCATENATE(G1010,H1010)=""),"",CONCATENATE(N1010," ",G1010))</f>
        <v/>
      </c>
      <c r="AE1010" s="37" t="str">
        <f aca="false">IF(K1010=1,CONCATENATE(N1010," ",1),"")</f>
        <v/>
      </c>
    </row>
    <row r="1011" customFormat="false" ht="32.25" hidden="false" customHeight="true" outlineLevel="0" collapsed="false">
      <c r="A1011" s="21" t="str">
        <f aca="false">IF(J1011="","",J1011)</f>
        <v/>
      </c>
      <c r="B1011" s="69"/>
      <c r="C1011" s="44"/>
      <c r="D1011" s="42"/>
      <c r="E1011" s="42"/>
      <c r="F1011" s="68"/>
      <c r="G1011" s="42"/>
      <c r="H1011" s="42"/>
      <c r="J1011" s="20" t="str">
        <f aca="false">IF(AND(K1011="",L1011="",N1011=""),"",IF(OR(K1011=1,L1011=1),"ERRORI / ANOMALIE","OK"))</f>
        <v/>
      </c>
      <c r="K1011" s="20" t="str">
        <f aca="false">IF(N1011="","",IF(SUM(Q1011:AA1011)&gt;0,1,""))</f>
        <v/>
      </c>
      <c r="L1011" s="20" t="str">
        <f aca="false">IF(N1011="","",IF(_xlfn.IFNA(VLOOKUP(CONCATENATE(N1011," ",1),Lotti!AS$7:AT$601,2,0),1)=1,"",1))</f>
        <v/>
      </c>
      <c r="N1011" s="36" t="str">
        <f aca="false">TRIM(B1011)</f>
        <v/>
      </c>
      <c r="O1011" s="36"/>
      <c r="P1011" s="36" t="str">
        <f aca="false">IF(K1011="","",1)</f>
        <v/>
      </c>
      <c r="Q1011" s="36" t="str">
        <f aca="false">IF(N1011="","",_xlfn.IFNA(VLOOKUP(N1011,Lotti!C$7:D$1000,2,0),1))</f>
        <v/>
      </c>
      <c r="S1011" s="36" t="str">
        <f aca="false">IF(N1011="","",IF(OR(AND(E1011="",LEN(TRIM(D1011))&lt;&gt;11,LEN(TRIM(D1011))&lt;&gt;16),AND(D1011="",E1011=""),AND(D1011&lt;&gt;"",E1011&lt;&gt;"")),1,""))</f>
        <v/>
      </c>
      <c r="U1011" s="36" t="str">
        <f aca="false">IF(N1011="","",IF(C1011="",1,""))</f>
        <v/>
      </c>
      <c r="V1011" s="36" t="str">
        <f aca="false">IF(N1011="","",_xlfn.IFNA(VLOOKUP(F1011,TabelleFisse!$B$33:$C$34,2,0),1))</f>
        <v/>
      </c>
      <c r="W1011" s="36" t="str">
        <f aca="false">IF(N1011="","",_xlfn.IFNA(IF(VLOOKUP(CONCATENATE(N1011," SI"),AC$10:AC$1203,1,0)=CONCATENATE(N1011," SI"),"",1),1))</f>
        <v/>
      </c>
      <c r="Y1011" s="36" t="str">
        <f aca="false">IF(OR(N1011="",G1011=""),"",_xlfn.IFNA(VLOOKUP(H1011,TabelleFisse!$B$25:$C$29,2,0),1))</f>
        <v/>
      </c>
      <c r="Z1011" s="36" t="str">
        <f aca="false">IF(AND(G1011="",H1011&lt;&gt;""),1,"")</f>
        <v/>
      </c>
      <c r="AA1011" s="36" t="str">
        <f aca="false">IF(N1011="","",IF(COUNTIF(AD$10:AD$1203,AD1011)=1,1,""))</f>
        <v/>
      </c>
      <c r="AC1011" s="37" t="str">
        <f aca="false">IF(N1011="","",CONCATENATE(N1011," ",F1011))</f>
        <v/>
      </c>
      <c r="AD1011" s="37" t="str">
        <f aca="false">IF(OR(N1011="",CONCATENATE(G1011,H1011)=""),"",CONCATENATE(N1011," ",G1011))</f>
        <v/>
      </c>
      <c r="AE1011" s="37" t="str">
        <f aca="false">IF(K1011=1,CONCATENATE(N1011," ",1),"")</f>
        <v/>
      </c>
    </row>
    <row r="1012" customFormat="false" ht="32.25" hidden="false" customHeight="true" outlineLevel="0" collapsed="false">
      <c r="A1012" s="21" t="str">
        <f aca="false">IF(J1012="","",J1012)</f>
        <v/>
      </c>
      <c r="B1012" s="69"/>
      <c r="C1012" s="44"/>
      <c r="D1012" s="42"/>
      <c r="E1012" s="42"/>
      <c r="F1012" s="68"/>
      <c r="G1012" s="42"/>
      <c r="H1012" s="42"/>
      <c r="J1012" s="20" t="str">
        <f aca="false">IF(AND(K1012="",L1012="",N1012=""),"",IF(OR(K1012=1,L1012=1),"ERRORI / ANOMALIE","OK"))</f>
        <v/>
      </c>
      <c r="K1012" s="20" t="str">
        <f aca="false">IF(N1012="","",IF(SUM(Q1012:AA1012)&gt;0,1,""))</f>
        <v/>
      </c>
      <c r="L1012" s="20" t="str">
        <f aca="false">IF(N1012="","",IF(_xlfn.IFNA(VLOOKUP(CONCATENATE(N1012," ",1),Lotti!AS$7:AT$601,2,0),1)=1,"",1))</f>
        <v/>
      </c>
      <c r="N1012" s="36" t="str">
        <f aca="false">TRIM(B1012)</f>
        <v/>
      </c>
      <c r="O1012" s="36"/>
      <c r="P1012" s="36" t="str">
        <f aca="false">IF(K1012="","",1)</f>
        <v/>
      </c>
      <c r="Q1012" s="36" t="str">
        <f aca="false">IF(N1012="","",_xlfn.IFNA(VLOOKUP(N1012,Lotti!C$7:D$1000,2,0),1))</f>
        <v/>
      </c>
      <c r="S1012" s="36" t="str">
        <f aca="false">IF(N1012="","",IF(OR(AND(E1012="",LEN(TRIM(D1012))&lt;&gt;11,LEN(TRIM(D1012))&lt;&gt;16),AND(D1012="",E1012=""),AND(D1012&lt;&gt;"",E1012&lt;&gt;"")),1,""))</f>
        <v/>
      </c>
      <c r="U1012" s="36" t="str">
        <f aca="false">IF(N1012="","",IF(C1012="",1,""))</f>
        <v/>
      </c>
      <c r="V1012" s="36" t="str">
        <f aca="false">IF(N1012="","",_xlfn.IFNA(VLOOKUP(F1012,TabelleFisse!$B$33:$C$34,2,0),1))</f>
        <v/>
      </c>
      <c r="W1012" s="36" t="str">
        <f aca="false">IF(N1012="","",_xlfn.IFNA(IF(VLOOKUP(CONCATENATE(N1012," SI"),AC$10:AC$1203,1,0)=CONCATENATE(N1012," SI"),"",1),1))</f>
        <v/>
      </c>
      <c r="Y1012" s="36" t="str">
        <f aca="false">IF(OR(N1012="",G1012=""),"",_xlfn.IFNA(VLOOKUP(H1012,TabelleFisse!$B$25:$C$29,2,0),1))</f>
        <v/>
      </c>
      <c r="Z1012" s="36" t="str">
        <f aca="false">IF(AND(G1012="",H1012&lt;&gt;""),1,"")</f>
        <v/>
      </c>
      <c r="AA1012" s="36" t="str">
        <f aca="false">IF(N1012="","",IF(COUNTIF(AD$10:AD$1203,AD1012)=1,1,""))</f>
        <v/>
      </c>
      <c r="AC1012" s="37" t="str">
        <f aca="false">IF(N1012="","",CONCATENATE(N1012," ",F1012))</f>
        <v/>
      </c>
      <c r="AD1012" s="37" t="str">
        <f aca="false">IF(OR(N1012="",CONCATENATE(G1012,H1012)=""),"",CONCATENATE(N1012," ",G1012))</f>
        <v/>
      </c>
      <c r="AE1012" s="37" t="str">
        <f aca="false">IF(K1012=1,CONCATENATE(N1012," ",1),"")</f>
        <v/>
      </c>
    </row>
    <row r="1013" customFormat="false" ht="32.25" hidden="false" customHeight="true" outlineLevel="0" collapsed="false">
      <c r="A1013" s="21" t="str">
        <f aca="false">IF(J1013="","",J1013)</f>
        <v/>
      </c>
      <c r="B1013" s="69"/>
      <c r="C1013" s="44"/>
      <c r="D1013" s="42"/>
      <c r="E1013" s="42"/>
      <c r="F1013" s="68"/>
      <c r="G1013" s="42"/>
      <c r="H1013" s="42"/>
      <c r="J1013" s="20" t="str">
        <f aca="false">IF(AND(K1013="",L1013="",N1013=""),"",IF(OR(K1013=1,L1013=1),"ERRORI / ANOMALIE","OK"))</f>
        <v/>
      </c>
      <c r="K1013" s="20" t="str">
        <f aca="false">IF(N1013="","",IF(SUM(Q1013:AA1013)&gt;0,1,""))</f>
        <v/>
      </c>
      <c r="L1013" s="20" t="str">
        <f aca="false">IF(N1013="","",IF(_xlfn.IFNA(VLOOKUP(CONCATENATE(N1013," ",1),Lotti!AS$7:AT$601,2,0),1)=1,"",1))</f>
        <v/>
      </c>
      <c r="N1013" s="36" t="str">
        <f aca="false">TRIM(B1013)</f>
        <v/>
      </c>
      <c r="O1013" s="36"/>
      <c r="P1013" s="36" t="str">
        <f aca="false">IF(K1013="","",1)</f>
        <v/>
      </c>
      <c r="Q1013" s="36" t="str">
        <f aca="false">IF(N1013="","",_xlfn.IFNA(VLOOKUP(N1013,Lotti!C$7:D$1000,2,0),1))</f>
        <v/>
      </c>
      <c r="S1013" s="36" t="str">
        <f aca="false">IF(N1013="","",IF(OR(AND(E1013="",LEN(TRIM(D1013))&lt;&gt;11,LEN(TRIM(D1013))&lt;&gt;16),AND(D1013="",E1013=""),AND(D1013&lt;&gt;"",E1013&lt;&gt;"")),1,""))</f>
        <v/>
      </c>
      <c r="U1013" s="36" t="str">
        <f aca="false">IF(N1013="","",IF(C1013="",1,""))</f>
        <v/>
      </c>
      <c r="V1013" s="36" t="str">
        <f aca="false">IF(N1013="","",_xlfn.IFNA(VLOOKUP(F1013,TabelleFisse!$B$33:$C$34,2,0),1))</f>
        <v/>
      </c>
      <c r="W1013" s="36" t="str">
        <f aca="false">IF(N1013="","",_xlfn.IFNA(IF(VLOOKUP(CONCATENATE(N1013," SI"),AC$10:AC$1203,1,0)=CONCATENATE(N1013," SI"),"",1),1))</f>
        <v/>
      </c>
      <c r="Y1013" s="36" t="str">
        <f aca="false">IF(OR(N1013="",G1013=""),"",_xlfn.IFNA(VLOOKUP(H1013,TabelleFisse!$B$25:$C$29,2,0),1))</f>
        <v/>
      </c>
      <c r="Z1013" s="36" t="str">
        <f aca="false">IF(AND(G1013="",H1013&lt;&gt;""),1,"")</f>
        <v/>
      </c>
      <c r="AA1013" s="36" t="str">
        <f aca="false">IF(N1013="","",IF(COUNTIF(AD$10:AD$1203,AD1013)=1,1,""))</f>
        <v/>
      </c>
      <c r="AC1013" s="37" t="str">
        <f aca="false">IF(N1013="","",CONCATENATE(N1013," ",F1013))</f>
        <v/>
      </c>
      <c r="AD1013" s="37" t="str">
        <f aca="false">IF(OR(N1013="",CONCATENATE(G1013,H1013)=""),"",CONCATENATE(N1013," ",G1013))</f>
        <v/>
      </c>
      <c r="AE1013" s="37" t="str">
        <f aca="false">IF(K1013=1,CONCATENATE(N1013," ",1),"")</f>
        <v/>
      </c>
    </row>
    <row r="1014" customFormat="false" ht="32.25" hidden="false" customHeight="true" outlineLevel="0" collapsed="false">
      <c r="A1014" s="21" t="str">
        <f aca="false">IF(J1014="","",J1014)</f>
        <v/>
      </c>
      <c r="B1014" s="69"/>
      <c r="C1014" s="44"/>
      <c r="D1014" s="42"/>
      <c r="E1014" s="42"/>
      <c r="F1014" s="68"/>
      <c r="G1014" s="42"/>
      <c r="H1014" s="42"/>
      <c r="J1014" s="20" t="str">
        <f aca="false">IF(AND(K1014="",L1014="",N1014=""),"",IF(OR(K1014=1,L1014=1),"ERRORI / ANOMALIE","OK"))</f>
        <v/>
      </c>
      <c r="K1014" s="20" t="str">
        <f aca="false">IF(N1014="","",IF(SUM(Q1014:AA1014)&gt;0,1,""))</f>
        <v/>
      </c>
      <c r="L1014" s="20" t="str">
        <f aca="false">IF(N1014="","",IF(_xlfn.IFNA(VLOOKUP(CONCATENATE(N1014," ",1),Lotti!AS$7:AT$601,2,0),1)=1,"",1))</f>
        <v/>
      </c>
      <c r="N1014" s="36" t="str">
        <f aca="false">TRIM(B1014)</f>
        <v/>
      </c>
      <c r="O1014" s="36"/>
      <c r="P1014" s="36" t="str">
        <f aca="false">IF(K1014="","",1)</f>
        <v/>
      </c>
      <c r="Q1014" s="36" t="str">
        <f aca="false">IF(N1014="","",_xlfn.IFNA(VLOOKUP(N1014,Lotti!C$7:D$1000,2,0),1))</f>
        <v/>
      </c>
      <c r="S1014" s="36" t="str">
        <f aca="false">IF(N1014="","",IF(OR(AND(E1014="",LEN(TRIM(D1014))&lt;&gt;11,LEN(TRIM(D1014))&lt;&gt;16),AND(D1014="",E1014=""),AND(D1014&lt;&gt;"",E1014&lt;&gt;"")),1,""))</f>
        <v/>
      </c>
      <c r="U1014" s="36" t="str">
        <f aca="false">IF(N1014="","",IF(C1014="",1,""))</f>
        <v/>
      </c>
      <c r="V1014" s="36" t="str">
        <f aca="false">IF(N1014="","",_xlfn.IFNA(VLOOKUP(F1014,TabelleFisse!$B$33:$C$34,2,0),1))</f>
        <v/>
      </c>
      <c r="W1014" s="36" t="str">
        <f aca="false">IF(N1014="","",_xlfn.IFNA(IF(VLOOKUP(CONCATENATE(N1014," SI"),AC$10:AC$1203,1,0)=CONCATENATE(N1014," SI"),"",1),1))</f>
        <v/>
      </c>
      <c r="Y1014" s="36" t="str">
        <f aca="false">IF(OR(N1014="",G1014=""),"",_xlfn.IFNA(VLOOKUP(H1014,TabelleFisse!$B$25:$C$29,2,0),1))</f>
        <v/>
      </c>
      <c r="Z1014" s="36" t="str">
        <f aca="false">IF(AND(G1014="",H1014&lt;&gt;""),1,"")</f>
        <v/>
      </c>
      <c r="AA1014" s="36" t="str">
        <f aca="false">IF(N1014="","",IF(COUNTIF(AD$10:AD$1203,AD1014)=1,1,""))</f>
        <v/>
      </c>
      <c r="AC1014" s="37" t="str">
        <f aca="false">IF(N1014="","",CONCATENATE(N1014," ",F1014))</f>
        <v/>
      </c>
      <c r="AD1014" s="37" t="str">
        <f aca="false">IF(OR(N1014="",CONCATENATE(G1014,H1014)=""),"",CONCATENATE(N1014," ",G1014))</f>
        <v/>
      </c>
      <c r="AE1014" s="37" t="str">
        <f aca="false">IF(K1014=1,CONCATENATE(N1014," ",1),"")</f>
        <v/>
      </c>
    </row>
    <row r="1015" customFormat="false" ht="32.25" hidden="false" customHeight="true" outlineLevel="0" collapsed="false">
      <c r="A1015" s="21" t="str">
        <f aca="false">IF(J1015="","",J1015)</f>
        <v/>
      </c>
      <c r="B1015" s="69"/>
      <c r="C1015" s="44"/>
      <c r="D1015" s="42"/>
      <c r="E1015" s="42"/>
      <c r="F1015" s="68"/>
      <c r="G1015" s="42"/>
      <c r="H1015" s="42"/>
      <c r="J1015" s="20" t="str">
        <f aca="false">IF(AND(K1015="",L1015="",N1015=""),"",IF(OR(K1015=1,L1015=1),"ERRORI / ANOMALIE","OK"))</f>
        <v/>
      </c>
      <c r="K1015" s="20" t="str">
        <f aca="false">IF(N1015="","",IF(SUM(Q1015:AA1015)&gt;0,1,""))</f>
        <v/>
      </c>
      <c r="L1015" s="20" t="str">
        <f aca="false">IF(N1015="","",IF(_xlfn.IFNA(VLOOKUP(CONCATENATE(N1015," ",1),Lotti!AS$7:AT$601,2,0),1)=1,"",1))</f>
        <v/>
      </c>
      <c r="N1015" s="36" t="str">
        <f aca="false">TRIM(B1015)</f>
        <v/>
      </c>
      <c r="O1015" s="36"/>
      <c r="P1015" s="36" t="str">
        <f aca="false">IF(K1015="","",1)</f>
        <v/>
      </c>
      <c r="Q1015" s="36" t="str">
        <f aca="false">IF(N1015="","",_xlfn.IFNA(VLOOKUP(N1015,Lotti!C$7:D$1000,2,0),1))</f>
        <v/>
      </c>
      <c r="S1015" s="36" t="str">
        <f aca="false">IF(N1015="","",IF(OR(AND(E1015="",LEN(TRIM(D1015))&lt;&gt;11,LEN(TRIM(D1015))&lt;&gt;16),AND(D1015="",E1015=""),AND(D1015&lt;&gt;"",E1015&lt;&gt;"")),1,""))</f>
        <v/>
      </c>
      <c r="U1015" s="36" t="str">
        <f aca="false">IF(N1015="","",IF(C1015="",1,""))</f>
        <v/>
      </c>
      <c r="V1015" s="36" t="str">
        <f aca="false">IF(N1015="","",_xlfn.IFNA(VLOOKUP(F1015,TabelleFisse!$B$33:$C$34,2,0),1))</f>
        <v/>
      </c>
      <c r="W1015" s="36" t="str">
        <f aca="false">IF(N1015="","",_xlfn.IFNA(IF(VLOOKUP(CONCATENATE(N1015," SI"),AC$10:AC$1203,1,0)=CONCATENATE(N1015," SI"),"",1),1))</f>
        <v/>
      </c>
      <c r="Y1015" s="36" t="str">
        <f aca="false">IF(OR(N1015="",G1015=""),"",_xlfn.IFNA(VLOOKUP(H1015,TabelleFisse!$B$25:$C$29,2,0),1))</f>
        <v/>
      </c>
      <c r="Z1015" s="36" t="str">
        <f aca="false">IF(AND(G1015="",H1015&lt;&gt;""),1,"")</f>
        <v/>
      </c>
      <c r="AA1015" s="36" t="str">
        <f aca="false">IF(N1015="","",IF(COUNTIF(AD$10:AD$1203,AD1015)=1,1,""))</f>
        <v/>
      </c>
      <c r="AC1015" s="37" t="str">
        <f aca="false">IF(N1015="","",CONCATENATE(N1015," ",F1015))</f>
        <v/>
      </c>
      <c r="AD1015" s="37" t="str">
        <f aca="false">IF(OR(N1015="",CONCATENATE(G1015,H1015)=""),"",CONCATENATE(N1015," ",G1015))</f>
        <v/>
      </c>
      <c r="AE1015" s="37" t="str">
        <f aca="false">IF(K1015=1,CONCATENATE(N1015," ",1),"")</f>
        <v/>
      </c>
    </row>
    <row r="1016" customFormat="false" ht="32.25" hidden="false" customHeight="true" outlineLevel="0" collapsed="false">
      <c r="A1016" s="21" t="str">
        <f aca="false">IF(J1016="","",J1016)</f>
        <v/>
      </c>
      <c r="B1016" s="69"/>
      <c r="C1016" s="44"/>
      <c r="D1016" s="42"/>
      <c r="E1016" s="42"/>
      <c r="F1016" s="68"/>
      <c r="G1016" s="42"/>
      <c r="H1016" s="42"/>
      <c r="J1016" s="20" t="str">
        <f aca="false">IF(AND(K1016="",L1016="",N1016=""),"",IF(OR(K1016=1,L1016=1),"ERRORI / ANOMALIE","OK"))</f>
        <v/>
      </c>
      <c r="K1016" s="20" t="str">
        <f aca="false">IF(N1016="","",IF(SUM(Q1016:AA1016)&gt;0,1,""))</f>
        <v/>
      </c>
      <c r="L1016" s="20" t="str">
        <f aca="false">IF(N1016="","",IF(_xlfn.IFNA(VLOOKUP(CONCATENATE(N1016," ",1),Lotti!AS$7:AT$601,2,0),1)=1,"",1))</f>
        <v/>
      </c>
      <c r="N1016" s="36" t="str">
        <f aca="false">TRIM(B1016)</f>
        <v/>
      </c>
      <c r="O1016" s="36"/>
      <c r="P1016" s="36" t="str">
        <f aca="false">IF(K1016="","",1)</f>
        <v/>
      </c>
      <c r="Q1016" s="36" t="str">
        <f aca="false">IF(N1016="","",_xlfn.IFNA(VLOOKUP(N1016,Lotti!C$7:D$1000,2,0),1))</f>
        <v/>
      </c>
      <c r="S1016" s="36" t="str">
        <f aca="false">IF(N1016="","",IF(OR(AND(E1016="",LEN(TRIM(D1016))&lt;&gt;11,LEN(TRIM(D1016))&lt;&gt;16),AND(D1016="",E1016=""),AND(D1016&lt;&gt;"",E1016&lt;&gt;"")),1,""))</f>
        <v/>
      </c>
      <c r="U1016" s="36" t="str">
        <f aca="false">IF(N1016="","",IF(C1016="",1,""))</f>
        <v/>
      </c>
      <c r="V1016" s="36" t="str">
        <f aca="false">IF(N1016="","",_xlfn.IFNA(VLOOKUP(F1016,TabelleFisse!$B$33:$C$34,2,0),1))</f>
        <v/>
      </c>
      <c r="W1016" s="36" t="str">
        <f aca="false">IF(N1016="","",_xlfn.IFNA(IF(VLOOKUP(CONCATENATE(N1016," SI"),AC$10:AC$1203,1,0)=CONCATENATE(N1016," SI"),"",1),1))</f>
        <v/>
      </c>
      <c r="Y1016" s="36" t="str">
        <f aca="false">IF(OR(N1016="",G1016=""),"",_xlfn.IFNA(VLOOKUP(H1016,TabelleFisse!$B$25:$C$29,2,0),1))</f>
        <v/>
      </c>
      <c r="Z1016" s="36" t="str">
        <f aca="false">IF(AND(G1016="",H1016&lt;&gt;""),1,"")</f>
        <v/>
      </c>
      <c r="AA1016" s="36" t="str">
        <f aca="false">IF(N1016="","",IF(COUNTIF(AD$10:AD$1203,AD1016)=1,1,""))</f>
        <v/>
      </c>
      <c r="AC1016" s="37" t="str">
        <f aca="false">IF(N1016="","",CONCATENATE(N1016," ",F1016))</f>
        <v/>
      </c>
      <c r="AD1016" s="37" t="str">
        <f aca="false">IF(OR(N1016="",CONCATENATE(G1016,H1016)=""),"",CONCATENATE(N1016," ",G1016))</f>
        <v/>
      </c>
      <c r="AE1016" s="37" t="str">
        <f aca="false">IF(K1016=1,CONCATENATE(N1016," ",1),"")</f>
        <v/>
      </c>
    </row>
    <row r="1017" customFormat="false" ht="32.25" hidden="false" customHeight="true" outlineLevel="0" collapsed="false">
      <c r="A1017" s="21" t="str">
        <f aca="false">IF(J1017="","",J1017)</f>
        <v/>
      </c>
      <c r="B1017" s="69"/>
      <c r="C1017" s="44"/>
      <c r="D1017" s="42"/>
      <c r="E1017" s="42"/>
      <c r="F1017" s="68"/>
      <c r="G1017" s="42"/>
      <c r="H1017" s="42"/>
      <c r="J1017" s="20" t="str">
        <f aca="false">IF(AND(K1017="",L1017="",N1017=""),"",IF(OR(K1017=1,L1017=1),"ERRORI / ANOMALIE","OK"))</f>
        <v/>
      </c>
      <c r="K1017" s="20" t="str">
        <f aca="false">IF(N1017="","",IF(SUM(Q1017:AA1017)&gt;0,1,""))</f>
        <v/>
      </c>
      <c r="L1017" s="20" t="str">
        <f aca="false">IF(N1017="","",IF(_xlfn.IFNA(VLOOKUP(CONCATENATE(N1017," ",1),Lotti!AS$7:AT$601,2,0),1)=1,"",1))</f>
        <v/>
      </c>
      <c r="N1017" s="36" t="str">
        <f aca="false">TRIM(B1017)</f>
        <v/>
      </c>
      <c r="O1017" s="36"/>
      <c r="P1017" s="36" t="str">
        <f aca="false">IF(K1017="","",1)</f>
        <v/>
      </c>
      <c r="Q1017" s="36" t="str">
        <f aca="false">IF(N1017="","",_xlfn.IFNA(VLOOKUP(N1017,Lotti!C$7:D$1000,2,0),1))</f>
        <v/>
      </c>
      <c r="S1017" s="36" t="str">
        <f aca="false">IF(N1017="","",IF(OR(AND(E1017="",LEN(TRIM(D1017))&lt;&gt;11,LEN(TRIM(D1017))&lt;&gt;16),AND(D1017="",E1017=""),AND(D1017&lt;&gt;"",E1017&lt;&gt;"")),1,""))</f>
        <v/>
      </c>
      <c r="U1017" s="36" t="str">
        <f aca="false">IF(N1017="","",IF(C1017="",1,""))</f>
        <v/>
      </c>
      <c r="V1017" s="36" t="str">
        <f aca="false">IF(N1017="","",_xlfn.IFNA(VLOOKUP(F1017,TabelleFisse!$B$33:$C$34,2,0),1))</f>
        <v/>
      </c>
      <c r="W1017" s="36" t="str">
        <f aca="false">IF(N1017="","",_xlfn.IFNA(IF(VLOOKUP(CONCATENATE(N1017," SI"),AC$10:AC$1203,1,0)=CONCATENATE(N1017," SI"),"",1),1))</f>
        <v/>
      </c>
      <c r="Y1017" s="36" t="str">
        <f aca="false">IF(OR(N1017="",G1017=""),"",_xlfn.IFNA(VLOOKUP(H1017,TabelleFisse!$B$25:$C$29,2,0),1))</f>
        <v/>
      </c>
      <c r="Z1017" s="36" t="str">
        <f aca="false">IF(AND(G1017="",H1017&lt;&gt;""),1,"")</f>
        <v/>
      </c>
      <c r="AA1017" s="36" t="str">
        <f aca="false">IF(N1017="","",IF(COUNTIF(AD$10:AD$1203,AD1017)=1,1,""))</f>
        <v/>
      </c>
      <c r="AC1017" s="37" t="str">
        <f aca="false">IF(N1017="","",CONCATENATE(N1017," ",F1017))</f>
        <v/>
      </c>
      <c r="AD1017" s="37" t="str">
        <f aca="false">IF(OR(N1017="",CONCATENATE(G1017,H1017)=""),"",CONCATENATE(N1017," ",G1017))</f>
        <v/>
      </c>
      <c r="AE1017" s="37" t="str">
        <f aca="false">IF(K1017=1,CONCATENATE(N1017," ",1),"")</f>
        <v/>
      </c>
    </row>
    <row r="1018" customFormat="false" ht="32.25" hidden="false" customHeight="true" outlineLevel="0" collapsed="false">
      <c r="A1018" s="21" t="str">
        <f aca="false">IF(J1018="","",J1018)</f>
        <v/>
      </c>
      <c r="B1018" s="69"/>
      <c r="C1018" s="44"/>
      <c r="D1018" s="42"/>
      <c r="E1018" s="42"/>
      <c r="F1018" s="68"/>
      <c r="G1018" s="42"/>
      <c r="H1018" s="42"/>
      <c r="J1018" s="20" t="str">
        <f aca="false">IF(AND(K1018="",L1018="",N1018=""),"",IF(OR(K1018=1,L1018=1),"ERRORI / ANOMALIE","OK"))</f>
        <v/>
      </c>
      <c r="K1018" s="20" t="str">
        <f aca="false">IF(N1018="","",IF(SUM(Q1018:AA1018)&gt;0,1,""))</f>
        <v/>
      </c>
      <c r="L1018" s="20" t="str">
        <f aca="false">IF(N1018="","",IF(_xlfn.IFNA(VLOOKUP(CONCATENATE(N1018," ",1),Lotti!AS$7:AT$601,2,0),1)=1,"",1))</f>
        <v/>
      </c>
      <c r="N1018" s="36" t="str">
        <f aca="false">TRIM(B1018)</f>
        <v/>
      </c>
      <c r="O1018" s="36"/>
      <c r="P1018" s="36" t="str">
        <f aca="false">IF(K1018="","",1)</f>
        <v/>
      </c>
      <c r="Q1018" s="36" t="str">
        <f aca="false">IF(N1018="","",_xlfn.IFNA(VLOOKUP(N1018,Lotti!C$7:D$1000,2,0),1))</f>
        <v/>
      </c>
      <c r="S1018" s="36" t="str">
        <f aca="false">IF(N1018="","",IF(OR(AND(E1018="",LEN(TRIM(D1018))&lt;&gt;11,LEN(TRIM(D1018))&lt;&gt;16),AND(D1018="",E1018=""),AND(D1018&lt;&gt;"",E1018&lt;&gt;"")),1,""))</f>
        <v/>
      </c>
      <c r="U1018" s="36" t="str">
        <f aca="false">IF(N1018="","",IF(C1018="",1,""))</f>
        <v/>
      </c>
      <c r="V1018" s="36" t="str">
        <f aca="false">IF(N1018="","",_xlfn.IFNA(VLOOKUP(F1018,TabelleFisse!$B$33:$C$34,2,0),1))</f>
        <v/>
      </c>
      <c r="W1018" s="36" t="str">
        <f aca="false">IF(N1018="","",_xlfn.IFNA(IF(VLOOKUP(CONCATENATE(N1018," SI"),AC$10:AC$1203,1,0)=CONCATENATE(N1018," SI"),"",1),1))</f>
        <v/>
      </c>
      <c r="Y1018" s="36" t="str">
        <f aca="false">IF(OR(N1018="",G1018=""),"",_xlfn.IFNA(VLOOKUP(H1018,TabelleFisse!$B$25:$C$29,2,0),1))</f>
        <v/>
      </c>
      <c r="Z1018" s="36" t="str">
        <f aca="false">IF(AND(G1018="",H1018&lt;&gt;""),1,"")</f>
        <v/>
      </c>
      <c r="AA1018" s="36" t="str">
        <f aca="false">IF(N1018="","",IF(COUNTIF(AD$10:AD$1203,AD1018)=1,1,""))</f>
        <v/>
      </c>
      <c r="AC1018" s="37" t="str">
        <f aca="false">IF(N1018="","",CONCATENATE(N1018," ",F1018))</f>
        <v/>
      </c>
      <c r="AD1018" s="37" t="str">
        <f aca="false">IF(OR(N1018="",CONCATENATE(G1018,H1018)=""),"",CONCATENATE(N1018," ",G1018))</f>
        <v/>
      </c>
      <c r="AE1018" s="37" t="str">
        <f aca="false">IF(K1018=1,CONCATENATE(N1018," ",1),"")</f>
        <v/>
      </c>
    </row>
    <row r="1019" customFormat="false" ht="32.25" hidden="false" customHeight="true" outlineLevel="0" collapsed="false">
      <c r="A1019" s="21" t="str">
        <f aca="false">IF(J1019="","",J1019)</f>
        <v/>
      </c>
      <c r="B1019" s="69"/>
      <c r="C1019" s="44"/>
      <c r="D1019" s="42"/>
      <c r="E1019" s="42"/>
      <c r="F1019" s="68"/>
      <c r="G1019" s="42"/>
      <c r="H1019" s="42"/>
      <c r="J1019" s="20" t="str">
        <f aca="false">IF(AND(K1019="",L1019="",N1019=""),"",IF(OR(K1019=1,L1019=1),"ERRORI / ANOMALIE","OK"))</f>
        <v/>
      </c>
      <c r="K1019" s="20" t="str">
        <f aca="false">IF(N1019="","",IF(SUM(Q1019:AA1019)&gt;0,1,""))</f>
        <v/>
      </c>
      <c r="L1019" s="20" t="str">
        <f aca="false">IF(N1019="","",IF(_xlfn.IFNA(VLOOKUP(CONCATENATE(N1019," ",1),Lotti!AS$7:AT$601,2,0),1)=1,"",1))</f>
        <v/>
      </c>
      <c r="N1019" s="36" t="str">
        <f aca="false">TRIM(B1019)</f>
        <v/>
      </c>
      <c r="O1019" s="36"/>
      <c r="P1019" s="36" t="str">
        <f aca="false">IF(K1019="","",1)</f>
        <v/>
      </c>
      <c r="Q1019" s="36" t="str">
        <f aca="false">IF(N1019="","",_xlfn.IFNA(VLOOKUP(N1019,Lotti!C$7:D$1000,2,0),1))</f>
        <v/>
      </c>
      <c r="S1019" s="36" t="str">
        <f aca="false">IF(N1019="","",IF(OR(AND(E1019="",LEN(TRIM(D1019))&lt;&gt;11,LEN(TRIM(D1019))&lt;&gt;16),AND(D1019="",E1019=""),AND(D1019&lt;&gt;"",E1019&lt;&gt;"")),1,""))</f>
        <v/>
      </c>
      <c r="U1019" s="36" t="str">
        <f aca="false">IF(N1019="","",IF(C1019="",1,""))</f>
        <v/>
      </c>
      <c r="V1019" s="36" t="str">
        <f aca="false">IF(N1019="","",_xlfn.IFNA(VLOOKUP(F1019,TabelleFisse!$B$33:$C$34,2,0),1))</f>
        <v/>
      </c>
      <c r="W1019" s="36" t="str">
        <f aca="false">IF(N1019="","",_xlfn.IFNA(IF(VLOOKUP(CONCATENATE(N1019," SI"),AC$10:AC$1203,1,0)=CONCATENATE(N1019," SI"),"",1),1))</f>
        <v/>
      </c>
      <c r="Y1019" s="36" t="str">
        <f aca="false">IF(OR(N1019="",G1019=""),"",_xlfn.IFNA(VLOOKUP(H1019,TabelleFisse!$B$25:$C$29,2,0),1))</f>
        <v/>
      </c>
      <c r="Z1019" s="36" t="str">
        <f aca="false">IF(AND(G1019="",H1019&lt;&gt;""),1,"")</f>
        <v/>
      </c>
      <c r="AA1019" s="36" t="str">
        <f aca="false">IF(N1019="","",IF(COUNTIF(AD$10:AD$1203,AD1019)=1,1,""))</f>
        <v/>
      </c>
      <c r="AC1019" s="37" t="str">
        <f aca="false">IF(N1019="","",CONCATENATE(N1019," ",F1019))</f>
        <v/>
      </c>
      <c r="AD1019" s="37" t="str">
        <f aca="false">IF(OR(N1019="",CONCATENATE(G1019,H1019)=""),"",CONCATENATE(N1019," ",G1019))</f>
        <v/>
      </c>
      <c r="AE1019" s="37" t="str">
        <f aca="false">IF(K1019=1,CONCATENATE(N1019," ",1),"")</f>
        <v/>
      </c>
    </row>
    <row r="1020" customFormat="false" ht="32.25" hidden="false" customHeight="true" outlineLevel="0" collapsed="false">
      <c r="A1020" s="21" t="str">
        <f aca="false">IF(J1020="","",J1020)</f>
        <v/>
      </c>
      <c r="B1020" s="69"/>
      <c r="C1020" s="44"/>
      <c r="D1020" s="42"/>
      <c r="E1020" s="42"/>
      <c r="F1020" s="68"/>
      <c r="G1020" s="42"/>
      <c r="H1020" s="42"/>
      <c r="J1020" s="20" t="str">
        <f aca="false">IF(AND(K1020="",L1020="",N1020=""),"",IF(OR(K1020=1,L1020=1),"ERRORI / ANOMALIE","OK"))</f>
        <v/>
      </c>
      <c r="K1020" s="20" t="str">
        <f aca="false">IF(N1020="","",IF(SUM(Q1020:AA1020)&gt;0,1,""))</f>
        <v/>
      </c>
      <c r="L1020" s="20" t="str">
        <f aca="false">IF(N1020="","",IF(_xlfn.IFNA(VLOOKUP(CONCATENATE(N1020," ",1),Lotti!AS$7:AT$601,2,0),1)=1,"",1))</f>
        <v/>
      </c>
      <c r="N1020" s="36" t="str">
        <f aca="false">TRIM(B1020)</f>
        <v/>
      </c>
      <c r="O1020" s="36"/>
      <c r="P1020" s="36" t="str">
        <f aca="false">IF(K1020="","",1)</f>
        <v/>
      </c>
      <c r="Q1020" s="36" t="str">
        <f aca="false">IF(N1020="","",_xlfn.IFNA(VLOOKUP(N1020,Lotti!C$7:D$1000,2,0),1))</f>
        <v/>
      </c>
      <c r="S1020" s="36" t="str">
        <f aca="false">IF(N1020="","",IF(OR(AND(E1020="",LEN(TRIM(D1020))&lt;&gt;11,LEN(TRIM(D1020))&lt;&gt;16),AND(D1020="",E1020=""),AND(D1020&lt;&gt;"",E1020&lt;&gt;"")),1,""))</f>
        <v/>
      </c>
      <c r="U1020" s="36" t="str">
        <f aca="false">IF(N1020="","",IF(C1020="",1,""))</f>
        <v/>
      </c>
      <c r="V1020" s="36" t="str">
        <f aca="false">IF(N1020="","",_xlfn.IFNA(VLOOKUP(F1020,TabelleFisse!$B$33:$C$34,2,0),1))</f>
        <v/>
      </c>
      <c r="W1020" s="36" t="str">
        <f aca="false">IF(N1020="","",_xlfn.IFNA(IF(VLOOKUP(CONCATENATE(N1020," SI"),AC$10:AC$1203,1,0)=CONCATENATE(N1020," SI"),"",1),1))</f>
        <v/>
      </c>
      <c r="Y1020" s="36" t="str">
        <f aca="false">IF(OR(N1020="",G1020=""),"",_xlfn.IFNA(VLOOKUP(H1020,TabelleFisse!$B$25:$C$29,2,0),1))</f>
        <v/>
      </c>
      <c r="Z1020" s="36" t="str">
        <f aca="false">IF(AND(G1020="",H1020&lt;&gt;""),1,"")</f>
        <v/>
      </c>
      <c r="AA1020" s="36" t="str">
        <f aca="false">IF(N1020="","",IF(COUNTIF(AD$10:AD$1203,AD1020)=1,1,""))</f>
        <v/>
      </c>
      <c r="AC1020" s="37" t="str">
        <f aca="false">IF(N1020="","",CONCATENATE(N1020," ",F1020))</f>
        <v/>
      </c>
      <c r="AD1020" s="37" t="str">
        <f aca="false">IF(OR(N1020="",CONCATENATE(G1020,H1020)=""),"",CONCATENATE(N1020," ",G1020))</f>
        <v/>
      </c>
      <c r="AE1020" s="37" t="str">
        <f aca="false">IF(K1020=1,CONCATENATE(N1020," ",1),"")</f>
        <v/>
      </c>
    </row>
    <row r="1021" customFormat="false" ht="32.25" hidden="false" customHeight="true" outlineLevel="0" collapsed="false">
      <c r="A1021" s="21" t="str">
        <f aca="false">IF(J1021="","",J1021)</f>
        <v/>
      </c>
      <c r="B1021" s="69"/>
      <c r="C1021" s="44"/>
      <c r="D1021" s="42"/>
      <c r="E1021" s="42"/>
      <c r="F1021" s="68"/>
      <c r="G1021" s="42"/>
      <c r="H1021" s="42"/>
      <c r="J1021" s="20" t="str">
        <f aca="false">IF(AND(K1021="",L1021="",N1021=""),"",IF(OR(K1021=1,L1021=1),"ERRORI / ANOMALIE","OK"))</f>
        <v/>
      </c>
      <c r="K1021" s="20" t="str">
        <f aca="false">IF(N1021="","",IF(SUM(Q1021:AA1021)&gt;0,1,""))</f>
        <v/>
      </c>
      <c r="L1021" s="20" t="str">
        <f aca="false">IF(N1021="","",IF(_xlfn.IFNA(VLOOKUP(CONCATENATE(N1021," ",1),Lotti!AS$7:AT$601,2,0),1)=1,"",1))</f>
        <v/>
      </c>
      <c r="N1021" s="36" t="str">
        <f aca="false">TRIM(B1021)</f>
        <v/>
      </c>
      <c r="O1021" s="36"/>
      <c r="P1021" s="36" t="str">
        <f aca="false">IF(K1021="","",1)</f>
        <v/>
      </c>
      <c r="Q1021" s="36" t="str">
        <f aca="false">IF(N1021="","",_xlfn.IFNA(VLOOKUP(N1021,Lotti!C$7:D$1000,2,0),1))</f>
        <v/>
      </c>
      <c r="S1021" s="36" t="str">
        <f aca="false">IF(N1021="","",IF(OR(AND(E1021="",LEN(TRIM(D1021))&lt;&gt;11,LEN(TRIM(D1021))&lt;&gt;16),AND(D1021="",E1021=""),AND(D1021&lt;&gt;"",E1021&lt;&gt;"")),1,""))</f>
        <v/>
      </c>
      <c r="U1021" s="36" t="str">
        <f aca="false">IF(N1021="","",IF(C1021="",1,""))</f>
        <v/>
      </c>
      <c r="V1021" s="36" t="str">
        <f aca="false">IF(N1021="","",_xlfn.IFNA(VLOOKUP(F1021,TabelleFisse!$B$33:$C$34,2,0),1))</f>
        <v/>
      </c>
      <c r="W1021" s="36" t="str">
        <f aca="false">IF(N1021="","",_xlfn.IFNA(IF(VLOOKUP(CONCATENATE(N1021," SI"),AC$10:AC$1203,1,0)=CONCATENATE(N1021," SI"),"",1),1))</f>
        <v/>
      </c>
      <c r="Y1021" s="36" t="str">
        <f aca="false">IF(OR(N1021="",G1021=""),"",_xlfn.IFNA(VLOOKUP(H1021,TabelleFisse!$B$25:$C$29,2,0),1))</f>
        <v/>
      </c>
      <c r="Z1021" s="36" t="str">
        <f aca="false">IF(AND(G1021="",H1021&lt;&gt;""),1,"")</f>
        <v/>
      </c>
      <c r="AA1021" s="36" t="str">
        <f aca="false">IF(N1021="","",IF(COUNTIF(AD$10:AD$1203,AD1021)=1,1,""))</f>
        <v/>
      </c>
      <c r="AC1021" s="37" t="str">
        <f aca="false">IF(N1021="","",CONCATENATE(N1021," ",F1021))</f>
        <v/>
      </c>
      <c r="AD1021" s="37" t="str">
        <f aca="false">IF(OR(N1021="",CONCATENATE(G1021,H1021)=""),"",CONCATENATE(N1021," ",G1021))</f>
        <v/>
      </c>
      <c r="AE1021" s="37" t="str">
        <f aca="false">IF(K1021=1,CONCATENATE(N1021," ",1),"")</f>
        <v/>
      </c>
    </row>
    <row r="1022" customFormat="false" ht="32.25" hidden="false" customHeight="true" outlineLevel="0" collapsed="false">
      <c r="A1022" s="21" t="str">
        <f aca="false">IF(J1022="","",J1022)</f>
        <v/>
      </c>
      <c r="B1022" s="69"/>
      <c r="C1022" s="44"/>
      <c r="D1022" s="42"/>
      <c r="E1022" s="42"/>
      <c r="F1022" s="68"/>
      <c r="G1022" s="42"/>
      <c r="H1022" s="42"/>
      <c r="J1022" s="20" t="str">
        <f aca="false">IF(AND(K1022="",L1022="",N1022=""),"",IF(OR(K1022=1,L1022=1),"ERRORI / ANOMALIE","OK"))</f>
        <v/>
      </c>
      <c r="K1022" s="20" t="str">
        <f aca="false">IF(N1022="","",IF(SUM(Q1022:AA1022)&gt;0,1,""))</f>
        <v/>
      </c>
      <c r="L1022" s="20" t="str">
        <f aca="false">IF(N1022="","",IF(_xlfn.IFNA(VLOOKUP(CONCATENATE(N1022," ",1),Lotti!AS$7:AT$601,2,0),1)=1,"",1))</f>
        <v/>
      </c>
      <c r="N1022" s="36" t="str">
        <f aca="false">TRIM(B1022)</f>
        <v/>
      </c>
      <c r="O1022" s="36"/>
      <c r="P1022" s="36" t="str">
        <f aca="false">IF(K1022="","",1)</f>
        <v/>
      </c>
      <c r="Q1022" s="36" t="str">
        <f aca="false">IF(N1022="","",_xlfn.IFNA(VLOOKUP(N1022,Lotti!C$7:D$1000,2,0),1))</f>
        <v/>
      </c>
      <c r="S1022" s="36" t="str">
        <f aca="false">IF(N1022="","",IF(OR(AND(E1022="",LEN(TRIM(D1022))&lt;&gt;11,LEN(TRIM(D1022))&lt;&gt;16),AND(D1022="",E1022=""),AND(D1022&lt;&gt;"",E1022&lt;&gt;"")),1,""))</f>
        <v/>
      </c>
      <c r="U1022" s="36" t="str">
        <f aca="false">IF(N1022="","",IF(C1022="",1,""))</f>
        <v/>
      </c>
      <c r="V1022" s="36" t="str">
        <f aca="false">IF(N1022="","",_xlfn.IFNA(VLOOKUP(F1022,TabelleFisse!$B$33:$C$34,2,0),1))</f>
        <v/>
      </c>
      <c r="W1022" s="36" t="str">
        <f aca="false">IF(N1022="","",_xlfn.IFNA(IF(VLOOKUP(CONCATENATE(N1022," SI"),AC$10:AC$1203,1,0)=CONCATENATE(N1022," SI"),"",1),1))</f>
        <v/>
      </c>
      <c r="Y1022" s="36" t="str">
        <f aca="false">IF(OR(N1022="",G1022=""),"",_xlfn.IFNA(VLOOKUP(H1022,TabelleFisse!$B$25:$C$29,2,0),1))</f>
        <v/>
      </c>
      <c r="Z1022" s="36" t="str">
        <f aca="false">IF(AND(G1022="",H1022&lt;&gt;""),1,"")</f>
        <v/>
      </c>
      <c r="AA1022" s="36" t="str">
        <f aca="false">IF(N1022="","",IF(COUNTIF(AD$10:AD$1203,AD1022)=1,1,""))</f>
        <v/>
      </c>
      <c r="AC1022" s="37" t="str">
        <f aca="false">IF(N1022="","",CONCATENATE(N1022," ",F1022))</f>
        <v/>
      </c>
      <c r="AD1022" s="37" t="str">
        <f aca="false">IF(OR(N1022="",CONCATENATE(G1022,H1022)=""),"",CONCATENATE(N1022," ",G1022))</f>
        <v/>
      </c>
      <c r="AE1022" s="37" t="str">
        <f aca="false">IF(K1022=1,CONCATENATE(N1022," ",1),"")</f>
        <v/>
      </c>
    </row>
    <row r="1023" customFormat="false" ht="32.25" hidden="false" customHeight="true" outlineLevel="0" collapsed="false">
      <c r="A1023" s="21" t="str">
        <f aca="false">IF(J1023="","",J1023)</f>
        <v/>
      </c>
      <c r="B1023" s="69"/>
      <c r="C1023" s="44"/>
      <c r="D1023" s="42"/>
      <c r="E1023" s="42"/>
      <c r="F1023" s="68"/>
      <c r="G1023" s="42"/>
      <c r="H1023" s="42"/>
      <c r="J1023" s="20" t="str">
        <f aca="false">IF(AND(K1023="",L1023="",N1023=""),"",IF(OR(K1023=1,L1023=1),"ERRORI / ANOMALIE","OK"))</f>
        <v/>
      </c>
      <c r="K1023" s="20" t="str">
        <f aca="false">IF(N1023="","",IF(SUM(Q1023:AA1023)&gt;0,1,""))</f>
        <v/>
      </c>
      <c r="L1023" s="20" t="str">
        <f aca="false">IF(N1023="","",IF(_xlfn.IFNA(VLOOKUP(CONCATENATE(N1023," ",1),Lotti!AS$7:AT$601,2,0),1)=1,"",1))</f>
        <v/>
      </c>
      <c r="N1023" s="36" t="str">
        <f aca="false">TRIM(B1023)</f>
        <v/>
      </c>
      <c r="O1023" s="36"/>
      <c r="P1023" s="36" t="str">
        <f aca="false">IF(K1023="","",1)</f>
        <v/>
      </c>
      <c r="Q1023" s="36" t="str">
        <f aca="false">IF(N1023="","",_xlfn.IFNA(VLOOKUP(N1023,Lotti!C$7:D$1000,2,0),1))</f>
        <v/>
      </c>
      <c r="S1023" s="36" t="str">
        <f aca="false">IF(N1023="","",IF(OR(AND(E1023="",LEN(TRIM(D1023))&lt;&gt;11,LEN(TRIM(D1023))&lt;&gt;16),AND(D1023="",E1023=""),AND(D1023&lt;&gt;"",E1023&lt;&gt;"")),1,""))</f>
        <v/>
      </c>
      <c r="U1023" s="36" t="str">
        <f aca="false">IF(N1023="","",IF(C1023="",1,""))</f>
        <v/>
      </c>
      <c r="V1023" s="36" t="str">
        <f aca="false">IF(N1023="","",_xlfn.IFNA(VLOOKUP(F1023,TabelleFisse!$B$33:$C$34,2,0),1))</f>
        <v/>
      </c>
      <c r="W1023" s="36" t="str">
        <f aca="false">IF(N1023="","",_xlfn.IFNA(IF(VLOOKUP(CONCATENATE(N1023," SI"),AC$10:AC$1203,1,0)=CONCATENATE(N1023," SI"),"",1),1))</f>
        <v/>
      </c>
      <c r="Y1023" s="36" t="str">
        <f aca="false">IF(OR(N1023="",G1023=""),"",_xlfn.IFNA(VLOOKUP(H1023,TabelleFisse!$B$25:$C$29,2,0),1))</f>
        <v/>
      </c>
      <c r="Z1023" s="36" t="str">
        <f aca="false">IF(AND(G1023="",H1023&lt;&gt;""),1,"")</f>
        <v/>
      </c>
      <c r="AA1023" s="36" t="str">
        <f aca="false">IF(N1023="","",IF(COUNTIF(AD$10:AD$1203,AD1023)=1,1,""))</f>
        <v/>
      </c>
      <c r="AC1023" s="37" t="str">
        <f aca="false">IF(N1023="","",CONCATENATE(N1023," ",F1023))</f>
        <v/>
      </c>
      <c r="AD1023" s="37" t="str">
        <f aca="false">IF(OR(N1023="",CONCATENATE(G1023,H1023)=""),"",CONCATENATE(N1023," ",G1023))</f>
        <v/>
      </c>
      <c r="AE1023" s="37" t="str">
        <f aca="false">IF(K1023=1,CONCATENATE(N1023," ",1),"")</f>
        <v/>
      </c>
    </row>
    <row r="1024" customFormat="false" ht="32.25" hidden="false" customHeight="true" outlineLevel="0" collapsed="false">
      <c r="A1024" s="21" t="str">
        <f aca="false">IF(J1024="","",J1024)</f>
        <v/>
      </c>
      <c r="B1024" s="69"/>
      <c r="C1024" s="44"/>
      <c r="D1024" s="42"/>
      <c r="E1024" s="42"/>
      <c r="F1024" s="68"/>
      <c r="G1024" s="42"/>
      <c r="H1024" s="42"/>
      <c r="J1024" s="20" t="str">
        <f aca="false">IF(AND(K1024="",L1024="",N1024=""),"",IF(OR(K1024=1,L1024=1),"ERRORI / ANOMALIE","OK"))</f>
        <v/>
      </c>
      <c r="K1024" s="20" t="str">
        <f aca="false">IF(N1024="","",IF(SUM(Q1024:AA1024)&gt;0,1,""))</f>
        <v/>
      </c>
      <c r="L1024" s="20" t="str">
        <f aca="false">IF(N1024="","",IF(_xlfn.IFNA(VLOOKUP(CONCATENATE(N1024," ",1),Lotti!AS$7:AT$601,2,0),1)=1,"",1))</f>
        <v/>
      </c>
      <c r="N1024" s="36" t="str">
        <f aca="false">TRIM(B1024)</f>
        <v/>
      </c>
      <c r="O1024" s="36"/>
      <c r="P1024" s="36" t="str">
        <f aca="false">IF(K1024="","",1)</f>
        <v/>
      </c>
      <c r="Q1024" s="36" t="str">
        <f aca="false">IF(N1024="","",_xlfn.IFNA(VLOOKUP(N1024,Lotti!C$7:D$1000,2,0),1))</f>
        <v/>
      </c>
      <c r="S1024" s="36" t="str">
        <f aca="false">IF(N1024="","",IF(OR(AND(E1024="",LEN(TRIM(D1024))&lt;&gt;11,LEN(TRIM(D1024))&lt;&gt;16),AND(D1024="",E1024=""),AND(D1024&lt;&gt;"",E1024&lt;&gt;"")),1,""))</f>
        <v/>
      </c>
      <c r="U1024" s="36" t="str">
        <f aca="false">IF(N1024="","",IF(C1024="",1,""))</f>
        <v/>
      </c>
      <c r="V1024" s="36" t="str">
        <f aca="false">IF(N1024="","",_xlfn.IFNA(VLOOKUP(F1024,TabelleFisse!$B$33:$C$34,2,0),1))</f>
        <v/>
      </c>
      <c r="W1024" s="36" t="str">
        <f aca="false">IF(N1024="","",_xlfn.IFNA(IF(VLOOKUP(CONCATENATE(N1024," SI"),AC$10:AC$1203,1,0)=CONCATENATE(N1024," SI"),"",1),1))</f>
        <v/>
      </c>
      <c r="Y1024" s="36" t="str">
        <f aca="false">IF(OR(N1024="",G1024=""),"",_xlfn.IFNA(VLOOKUP(H1024,TabelleFisse!$B$25:$C$29,2,0),1))</f>
        <v/>
      </c>
      <c r="Z1024" s="36" t="str">
        <f aca="false">IF(AND(G1024="",H1024&lt;&gt;""),1,"")</f>
        <v/>
      </c>
      <c r="AA1024" s="36" t="str">
        <f aca="false">IF(N1024="","",IF(COUNTIF(AD$10:AD$1203,AD1024)=1,1,""))</f>
        <v/>
      </c>
      <c r="AC1024" s="37" t="str">
        <f aca="false">IF(N1024="","",CONCATENATE(N1024," ",F1024))</f>
        <v/>
      </c>
      <c r="AD1024" s="37" t="str">
        <f aca="false">IF(OR(N1024="",CONCATENATE(G1024,H1024)=""),"",CONCATENATE(N1024," ",G1024))</f>
        <v/>
      </c>
      <c r="AE1024" s="37" t="str">
        <f aca="false">IF(K1024=1,CONCATENATE(N1024," ",1),"")</f>
        <v/>
      </c>
    </row>
    <row r="1025" customFormat="false" ht="32.25" hidden="false" customHeight="true" outlineLevel="0" collapsed="false">
      <c r="A1025" s="21" t="str">
        <f aca="false">IF(J1025="","",J1025)</f>
        <v/>
      </c>
      <c r="B1025" s="69"/>
      <c r="C1025" s="44"/>
      <c r="D1025" s="42"/>
      <c r="E1025" s="42"/>
      <c r="F1025" s="68"/>
      <c r="G1025" s="42"/>
      <c r="H1025" s="42"/>
      <c r="J1025" s="20" t="str">
        <f aca="false">IF(AND(K1025="",L1025="",N1025=""),"",IF(OR(K1025=1,L1025=1),"ERRORI / ANOMALIE","OK"))</f>
        <v/>
      </c>
      <c r="K1025" s="20" t="str">
        <f aca="false">IF(N1025="","",IF(SUM(Q1025:AA1025)&gt;0,1,""))</f>
        <v/>
      </c>
      <c r="L1025" s="20" t="str">
        <f aca="false">IF(N1025="","",IF(_xlfn.IFNA(VLOOKUP(CONCATENATE(N1025," ",1),Lotti!AS$7:AT$601,2,0),1)=1,"",1))</f>
        <v/>
      </c>
      <c r="N1025" s="36" t="str">
        <f aca="false">TRIM(B1025)</f>
        <v/>
      </c>
      <c r="O1025" s="36"/>
      <c r="P1025" s="36" t="str">
        <f aca="false">IF(K1025="","",1)</f>
        <v/>
      </c>
      <c r="Q1025" s="36" t="str">
        <f aca="false">IF(N1025="","",_xlfn.IFNA(VLOOKUP(N1025,Lotti!C$7:D$1000,2,0),1))</f>
        <v/>
      </c>
      <c r="S1025" s="36" t="str">
        <f aca="false">IF(N1025="","",IF(OR(AND(E1025="",LEN(TRIM(D1025))&lt;&gt;11,LEN(TRIM(D1025))&lt;&gt;16),AND(D1025="",E1025=""),AND(D1025&lt;&gt;"",E1025&lt;&gt;"")),1,""))</f>
        <v/>
      </c>
      <c r="U1025" s="36" t="str">
        <f aca="false">IF(N1025="","",IF(C1025="",1,""))</f>
        <v/>
      </c>
      <c r="V1025" s="36" t="str">
        <f aca="false">IF(N1025="","",_xlfn.IFNA(VLOOKUP(F1025,TabelleFisse!$B$33:$C$34,2,0),1))</f>
        <v/>
      </c>
      <c r="W1025" s="36" t="str">
        <f aca="false">IF(N1025="","",_xlfn.IFNA(IF(VLOOKUP(CONCATENATE(N1025," SI"),AC$10:AC$1203,1,0)=CONCATENATE(N1025," SI"),"",1),1))</f>
        <v/>
      </c>
      <c r="Y1025" s="36" t="str">
        <f aca="false">IF(OR(N1025="",G1025=""),"",_xlfn.IFNA(VLOOKUP(H1025,TabelleFisse!$B$25:$C$29,2,0),1))</f>
        <v/>
      </c>
      <c r="Z1025" s="36" t="str">
        <f aca="false">IF(AND(G1025="",H1025&lt;&gt;""),1,"")</f>
        <v/>
      </c>
      <c r="AA1025" s="36" t="str">
        <f aca="false">IF(N1025="","",IF(COUNTIF(AD$10:AD$1203,AD1025)=1,1,""))</f>
        <v/>
      </c>
      <c r="AC1025" s="37" t="str">
        <f aca="false">IF(N1025="","",CONCATENATE(N1025," ",F1025))</f>
        <v/>
      </c>
      <c r="AD1025" s="37" t="str">
        <f aca="false">IF(OR(N1025="",CONCATENATE(G1025,H1025)=""),"",CONCATENATE(N1025," ",G1025))</f>
        <v/>
      </c>
      <c r="AE1025" s="37" t="str">
        <f aca="false">IF(K1025=1,CONCATENATE(N1025," ",1),"")</f>
        <v/>
      </c>
    </row>
    <row r="1026" customFormat="false" ht="32.25" hidden="false" customHeight="true" outlineLevel="0" collapsed="false">
      <c r="A1026" s="21" t="str">
        <f aca="false">IF(J1026="","",J1026)</f>
        <v/>
      </c>
      <c r="B1026" s="69"/>
      <c r="C1026" s="44"/>
      <c r="D1026" s="42"/>
      <c r="E1026" s="42"/>
      <c r="F1026" s="68"/>
      <c r="G1026" s="42"/>
      <c r="H1026" s="42"/>
      <c r="J1026" s="20" t="str">
        <f aca="false">IF(AND(K1026="",L1026="",N1026=""),"",IF(OR(K1026=1,L1026=1),"ERRORI / ANOMALIE","OK"))</f>
        <v/>
      </c>
      <c r="K1026" s="20" t="str">
        <f aca="false">IF(N1026="","",IF(SUM(Q1026:AA1026)&gt;0,1,""))</f>
        <v/>
      </c>
      <c r="L1026" s="20" t="str">
        <f aca="false">IF(N1026="","",IF(_xlfn.IFNA(VLOOKUP(CONCATENATE(N1026," ",1),Lotti!AS$7:AT$601,2,0),1)=1,"",1))</f>
        <v/>
      </c>
      <c r="N1026" s="36" t="str">
        <f aca="false">TRIM(B1026)</f>
        <v/>
      </c>
      <c r="O1026" s="36"/>
      <c r="P1026" s="36" t="str">
        <f aca="false">IF(K1026="","",1)</f>
        <v/>
      </c>
      <c r="Q1026" s="36" t="str">
        <f aca="false">IF(N1026="","",_xlfn.IFNA(VLOOKUP(N1026,Lotti!C$7:D$1000,2,0),1))</f>
        <v/>
      </c>
      <c r="S1026" s="36" t="str">
        <f aca="false">IF(N1026="","",IF(OR(AND(E1026="",LEN(TRIM(D1026))&lt;&gt;11,LEN(TRIM(D1026))&lt;&gt;16),AND(D1026="",E1026=""),AND(D1026&lt;&gt;"",E1026&lt;&gt;"")),1,""))</f>
        <v/>
      </c>
      <c r="U1026" s="36" t="str">
        <f aca="false">IF(N1026="","",IF(C1026="",1,""))</f>
        <v/>
      </c>
      <c r="V1026" s="36" t="str">
        <f aca="false">IF(N1026="","",_xlfn.IFNA(VLOOKUP(F1026,TabelleFisse!$B$33:$C$34,2,0),1))</f>
        <v/>
      </c>
      <c r="W1026" s="36" t="str">
        <f aca="false">IF(N1026="","",_xlfn.IFNA(IF(VLOOKUP(CONCATENATE(N1026," SI"),AC$10:AC$1203,1,0)=CONCATENATE(N1026," SI"),"",1),1))</f>
        <v/>
      </c>
      <c r="Y1026" s="36" t="str">
        <f aca="false">IF(OR(N1026="",G1026=""),"",_xlfn.IFNA(VLOOKUP(H1026,TabelleFisse!$B$25:$C$29,2,0),1))</f>
        <v/>
      </c>
      <c r="Z1026" s="36" t="str">
        <f aca="false">IF(AND(G1026="",H1026&lt;&gt;""),1,"")</f>
        <v/>
      </c>
      <c r="AA1026" s="36" t="str">
        <f aca="false">IF(N1026="","",IF(COUNTIF(AD$10:AD$1203,AD1026)=1,1,""))</f>
        <v/>
      </c>
      <c r="AC1026" s="37" t="str">
        <f aca="false">IF(N1026="","",CONCATENATE(N1026," ",F1026))</f>
        <v/>
      </c>
      <c r="AD1026" s="37" t="str">
        <f aca="false">IF(OR(N1026="",CONCATENATE(G1026,H1026)=""),"",CONCATENATE(N1026," ",G1026))</f>
        <v/>
      </c>
      <c r="AE1026" s="37" t="str">
        <f aca="false">IF(K1026=1,CONCATENATE(N1026," ",1),"")</f>
        <v/>
      </c>
    </row>
    <row r="1027" customFormat="false" ht="32.25" hidden="false" customHeight="true" outlineLevel="0" collapsed="false">
      <c r="A1027" s="21" t="str">
        <f aca="false">IF(J1027="","",J1027)</f>
        <v/>
      </c>
      <c r="B1027" s="69"/>
      <c r="C1027" s="44"/>
      <c r="D1027" s="42"/>
      <c r="E1027" s="42"/>
      <c r="F1027" s="68"/>
      <c r="G1027" s="42"/>
      <c r="H1027" s="42"/>
      <c r="J1027" s="20" t="str">
        <f aca="false">IF(AND(K1027="",L1027="",N1027=""),"",IF(OR(K1027=1,L1027=1),"ERRORI / ANOMALIE","OK"))</f>
        <v/>
      </c>
      <c r="K1027" s="20" t="str">
        <f aca="false">IF(N1027="","",IF(SUM(Q1027:AA1027)&gt;0,1,""))</f>
        <v/>
      </c>
      <c r="L1027" s="20" t="str">
        <f aca="false">IF(N1027="","",IF(_xlfn.IFNA(VLOOKUP(CONCATENATE(N1027," ",1),Lotti!AS$7:AT$601,2,0),1)=1,"",1))</f>
        <v/>
      </c>
      <c r="N1027" s="36" t="str">
        <f aca="false">TRIM(B1027)</f>
        <v/>
      </c>
      <c r="O1027" s="36"/>
      <c r="P1027" s="36" t="str">
        <f aca="false">IF(K1027="","",1)</f>
        <v/>
      </c>
      <c r="Q1027" s="36" t="str">
        <f aca="false">IF(N1027="","",_xlfn.IFNA(VLOOKUP(N1027,Lotti!C$7:D$1000,2,0),1))</f>
        <v/>
      </c>
      <c r="S1027" s="36" t="str">
        <f aca="false">IF(N1027="","",IF(OR(AND(E1027="",LEN(TRIM(D1027))&lt;&gt;11,LEN(TRIM(D1027))&lt;&gt;16),AND(D1027="",E1027=""),AND(D1027&lt;&gt;"",E1027&lt;&gt;"")),1,""))</f>
        <v/>
      </c>
      <c r="U1027" s="36" t="str">
        <f aca="false">IF(N1027="","",IF(C1027="",1,""))</f>
        <v/>
      </c>
      <c r="V1027" s="36" t="str">
        <f aca="false">IF(N1027="","",_xlfn.IFNA(VLOOKUP(F1027,TabelleFisse!$B$33:$C$34,2,0),1))</f>
        <v/>
      </c>
      <c r="W1027" s="36" t="str">
        <f aca="false">IF(N1027="","",_xlfn.IFNA(IF(VLOOKUP(CONCATENATE(N1027," SI"),AC$10:AC$1203,1,0)=CONCATENATE(N1027," SI"),"",1),1))</f>
        <v/>
      </c>
      <c r="Y1027" s="36" t="str">
        <f aca="false">IF(OR(N1027="",G1027=""),"",_xlfn.IFNA(VLOOKUP(H1027,TabelleFisse!$B$25:$C$29,2,0),1))</f>
        <v/>
      </c>
      <c r="Z1027" s="36" t="str">
        <f aca="false">IF(AND(G1027="",H1027&lt;&gt;""),1,"")</f>
        <v/>
      </c>
      <c r="AA1027" s="36" t="str">
        <f aca="false">IF(N1027="","",IF(COUNTIF(AD$10:AD$1203,AD1027)=1,1,""))</f>
        <v/>
      </c>
      <c r="AC1027" s="37" t="str">
        <f aca="false">IF(N1027="","",CONCATENATE(N1027," ",F1027))</f>
        <v/>
      </c>
      <c r="AD1027" s="37" t="str">
        <f aca="false">IF(OR(N1027="",CONCATENATE(G1027,H1027)=""),"",CONCATENATE(N1027," ",G1027))</f>
        <v/>
      </c>
      <c r="AE1027" s="37" t="str">
        <f aca="false">IF(K1027=1,CONCATENATE(N1027," ",1),"")</f>
        <v/>
      </c>
    </row>
    <row r="1028" customFormat="false" ht="32.25" hidden="false" customHeight="true" outlineLevel="0" collapsed="false">
      <c r="A1028" s="21" t="str">
        <f aca="false">IF(J1028="","",J1028)</f>
        <v/>
      </c>
      <c r="B1028" s="69"/>
      <c r="C1028" s="44"/>
      <c r="D1028" s="42"/>
      <c r="E1028" s="42"/>
      <c r="F1028" s="68"/>
      <c r="G1028" s="42"/>
      <c r="H1028" s="42"/>
      <c r="J1028" s="20" t="str">
        <f aca="false">IF(AND(K1028="",L1028="",N1028=""),"",IF(OR(K1028=1,L1028=1),"ERRORI / ANOMALIE","OK"))</f>
        <v/>
      </c>
      <c r="K1028" s="20" t="str">
        <f aca="false">IF(N1028="","",IF(SUM(Q1028:AA1028)&gt;0,1,""))</f>
        <v/>
      </c>
      <c r="L1028" s="20" t="str">
        <f aca="false">IF(N1028="","",IF(_xlfn.IFNA(VLOOKUP(CONCATENATE(N1028," ",1),Lotti!AS$7:AT$601,2,0),1)=1,"",1))</f>
        <v/>
      </c>
      <c r="N1028" s="36" t="str">
        <f aca="false">TRIM(B1028)</f>
        <v/>
      </c>
      <c r="O1028" s="36"/>
      <c r="P1028" s="36" t="str">
        <f aca="false">IF(K1028="","",1)</f>
        <v/>
      </c>
      <c r="Q1028" s="36" t="str">
        <f aca="false">IF(N1028="","",_xlfn.IFNA(VLOOKUP(N1028,Lotti!C$7:D$1000,2,0),1))</f>
        <v/>
      </c>
      <c r="S1028" s="36" t="str">
        <f aca="false">IF(N1028="","",IF(OR(AND(E1028="",LEN(TRIM(D1028))&lt;&gt;11,LEN(TRIM(D1028))&lt;&gt;16),AND(D1028="",E1028=""),AND(D1028&lt;&gt;"",E1028&lt;&gt;"")),1,""))</f>
        <v/>
      </c>
      <c r="U1028" s="36" t="str">
        <f aca="false">IF(N1028="","",IF(C1028="",1,""))</f>
        <v/>
      </c>
      <c r="V1028" s="36" t="str">
        <f aca="false">IF(N1028="","",_xlfn.IFNA(VLOOKUP(F1028,TabelleFisse!$B$33:$C$34,2,0),1))</f>
        <v/>
      </c>
      <c r="W1028" s="36" t="str">
        <f aca="false">IF(N1028="","",_xlfn.IFNA(IF(VLOOKUP(CONCATENATE(N1028," SI"),AC$10:AC$1203,1,0)=CONCATENATE(N1028," SI"),"",1),1))</f>
        <v/>
      </c>
      <c r="Y1028" s="36" t="str">
        <f aca="false">IF(OR(N1028="",G1028=""),"",_xlfn.IFNA(VLOOKUP(H1028,TabelleFisse!$B$25:$C$29,2,0),1))</f>
        <v/>
      </c>
      <c r="Z1028" s="36" t="str">
        <f aca="false">IF(AND(G1028="",H1028&lt;&gt;""),1,"")</f>
        <v/>
      </c>
      <c r="AA1028" s="36" t="str">
        <f aca="false">IF(N1028="","",IF(COUNTIF(AD$10:AD$1203,AD1028)=1,1,""))</f>
        <v/>
      </c>
      <c r="AC1028" s="37" t="str">
        <f aca="false">IF(N1028="","",CONCATENATE(N1028," ",F1028))</f>
        <v/>
      </c>
      <c r="AD1028" s="37" t="str">
        <f aca="false">IF(OR(N1028="",CONCATENATE(G1028,H1028)=""),"",CONCATENATE(N1028," ",G1028))</f>
        <v/>
      </c>
      <c r="AE1028" s="37" t="str">
        <f aca="false">IF(K1028=1,CONCATENATE(N1028," ",1),"")</f>
        <v/>
      </c>
    </row>
    <row r="1029" customFormat="false" ht="32.25" hidden="false" customHeight="true" outlineLevel="0" collapsed="false">
      <c r="A1029" s="21" t="str">
        <f aca="false">IF(J1029="","",J1029)</f>
        <v/>
      </c>
      <c r="B1029" s="69"/>
      <c r="C1029" s="44"/>
      <c r="D1029" s="42"/>
      <c r="E1029" s="42"/>
      <c r="F1029" s="68"/>
      <c r="G1029" s="42"/>
      <c r="H1029" s="42"/>
      <c r="J1029" s="20" t="str">
        <f aca="false">IF(AND(K1029="",L1029="",N1029=""),"",IF(OR(K1029=1,L1029=1),"ERRORI / ANOMALIE","OK"))</f>
        <v/>
      </c>
      <c r="K1029" s="20" t="str">
        <f aca="false">IF(N1029="","",IF(SUM(Q1029:AA1029)&gt;0,1,""))</f>
        <v/>
      </c>
      <c r="L1029" s="20" t="str">
        <f aca="false">IF(N1029="","",IF(_xlfn.IFNA(VLOOKUP(CONCATENATE(N1029," ",1),Lotti!AS$7:AT$601,2,0),1)=1,"",1))</f>
        <v/>
      </c>
      <c r="N1029" s="36" t="str">
        <f aca="false">TRIM(B1029)</f>
        <v/>
      </c>
      <c r="O1029" s="36"/>
      <c r="P1029" s="36" t="str">
        <f aca="false">IF(K1029="","",1)</f>
        <v/>
      </c>
      <c r="Q1029" s="36" t="str">
        <f aca="false">IF(N1029="","",_xlfn.IFNA(VLOOKUP(N1029,Lotti!C$7:D$1000,2,0),1))</f>
        <v/>
      </c>
      <c r="S1029" s="36" t="str">
        <f aca="false">IF(N1029="","",IF(OR(AND(E1029="",LEN(TRIM(D1029))&lt;&gt;11,LEN(TRIM(D1029))&lt;&gt;16),AND(D1029="",E1029=""),AND(D1029&lt;&gt;"",E1029&lt;&gt;"")),1,""))</f>
        <v/>
      </c>
      <c r="U1029" s="36" t="str">
        <f aca="false">IF(N1029="","",IF(C1029="",1,""))</f>
        <v/>
      </c>
      <c r="V1029" s="36" t="str">
        <f aca="false">IF(N1029="","",_xlfn.IFNA(VLOOKUP(F1029,TabelleFisse!$B$33:$C$34,2,0),1))</f>
        <v/>
      </c>
      <c r="W1029" s="36" t="str">
        <f aca="false">IF(N1029="","",_xlfn.IFNA(IF(VLOOKUP(CONCATENATE(N1029," SI"),AC$10:AC$1203,1,0)=CONCATENATE(N1029," SI"),"",1),1))</f>
        <v/>
      </c>
      <c r="Y1029" s="36" t="str">
        <f aca="false">IF(OR(N1029="",G1029=""),"",_xlfn.IFNA(VLOOKUP(H1029,TabelleFisse!$B$25:$C$29,2,0),1))</f>
        <v/>
      </c>
      <c r="Z1029" s="36" t="str">
        <f aca="false">IF(AND(G1029="",H1029&lt;&gt;""),1,"")</f>
        <v/>
      </c>
      <c r="AA1029" s="36" t="str">
        <f aca="false">IF(N1029="","",IF(COUNTIF(AD$10:AD$1203,AD1029)=1,1,""))</f>
        <v/>
      </c>
      <c r="AC1029" s="37" t="str">
        <f aca="false">IF(N1029="","",CONCATENATE(N1029," ",F1029))</f>
        <v/>
      </c>
      <c r="AD1029" s="37" t="str">
        <f aca="false">IF(OR(N1029="",CONCATENATE(G1029,H1029)=""),"",CONCATENATE(N1029," ",G1029))</f>
        <v/>
      </c>
      <c r="AE1029" s="37" t="str">
        <f aca="false">IF(K1029=1,CONCATENATE(N1029," ",1),"")</f>
        <v/>
      </c>
    </row>
    <row r="1030" customFormat="false" ht="32.25" hidden="false" customHeight="true" outlineLevel="0" collapsed="false">
      <c r="A1030" s="21" t="str">
        <f aca="false">IF(J1030="","",J1030)</f>
        <v/>
      </c>
      <c r="B1030" s="69"/>
      <c r="C1030" s="44"/>
      <c r="D1030" s="42"/>
      <c r="E1030" s="42"/>
      <c r="F1030" s="68"/>
      <c r="G1030" s="42"/>
      <c r="H1030" s="42"/>
      <c r="J1030" s="20" t="str">
        <f aca="false">IF(AND(K1030="",L1030="",N1030=""),"",IF(OR(K1030=1,L1030=1),"ERRORI / ANOMALIE","OK"))</f>
        <v/>
      </c>
      <c r="K1030" s="20" t="str">
        <f aca="false">IF(N1030="","",IF(SUM(Q1030:AA1030)&gt;0,1,""))</f>
        <v/>
      </c>
      <c r="L1030" s="20" t="str">
        <f aca="false">IF(N1030="","",IF(_xlfn.IFNA(VLOOKUP(CONCATENATE(N1030," ",1),Lotti!AS$7:AT$601,2,0),1)=1,"",1))</f>
        <v/>
      </c>
      <c r="N1030" s="36" t="str">
        <f aca="false">TRIM(B1030)</f>
        <v/>
      </c>
      <c r="O1030" s="36"/>
      <c r="P1030" s="36" t="str">
        <f aca="false">IF(K1030="","",1)</f>
        <v/>
      </c>
      <c r="Q1030" s="36" t="str">
        <f aca="false">IF(N1030="","",_xlfn.IFNA(VLOOKUP(N1030,Lotti!C$7:D$1000,2,0),1))</f>
        <v/>
      </c>
      <c r="S1030" s="36" t="str">
        <f aca="false">IF(N1030="","",IF(OR(AND(E1030="",LEN(TRIM(D1030))&lt;&gt;11,LEN(TRIM(D1030))&lt;&gt;16),AND(D1030="",E1030=""),AND(D1030&lt;&gt;"",E1030&lt;&gt;"")),1,""))</f>
        <v/>
      </c>
      <c r="U1030" s="36" t="str">
        <f aca="false">IF(N1030="","",IF(C1030="",1,""))</f>
        <v/>
      </c>
      <c r="V1030" s="36" t="str">
        <f aca="false">IF(N1030="","",_xlfn.IFNA(VLOOKUP(F1030,TabelleFisse!$B$33:$C$34,2,0),1))</f>
        <v/>
      </c>
      <c r="W1030" s="36" t="str">
        <f aca="false">IF(N1030="","",_xlfn.IFNA(IF(VLOOKUP(CONCATENATE(N1030," SI"),AC$10:AC$1203,1,0)=CONCATENATE(N1030," SI"),"",1),1))</f>
        <v/>
      </c>
      <c r="Y1030" s="36" t="str">
        <f aca="false">IF(OR(N1030="",G1030=""),"",_xlfn.IFNA(VLOOKUP(H1030,TabelleFisse!$B$25:$C$29,2,0),1))</f>
        <v/>
      </c>
      <c r="Z1030" s="36" t="str">
        <f aca="false">IF(AND(G1030="",H1030&lt;&gt;""),1,"")</f>
        <v/>
      </c>
      <c r="AA1030" s="36" t="str">
        <f aca="false">IF(N1030="","",IF(COUNTIF(AD$10:AD$1203,AD1030)=1,1,""))</f>
        <v/>
      </c>
      <c r="AC1030" s="37" t="str">
        <f aca="false">IF(N1030="","",CONCATENATE(N1030," ",F1030))</f>
        <v/>
      </c>
      <c r="AD1030" s="37" t="str">
        <f aca="false">IF(OR(N1030="",CONCATENATE(G1030,H1030)=""),"",CONCATENATE(N1030," ",G1030))</f>
        <v/>
      </c>
      <c r="AE1030" s="37" t="str">
        <f aca="false">IF(K1030=1,CONCATENATE(N1030," ",1),"")</f>
        <v/>
      </c>
    </row>
    <row r="1031" customFormat="false" ht="32.25" hidden="false" customHeight="true" outlineLevel="0" collapsed="false">
      <c r="A1031" s="21" t="str">
        <f aca="false">IF(J1031="","",J1031)</f>
        <v/>
      </c>
      <c r="B1031" s="69"/>
      <c r="C1031" s="44"/>
      <c r="D1031" s="42"/>
      <c r="E1031" s="42"/>
      <c r="F1031" s="68"/>
      <c r="G1031" s="42"/>
      <c r="H1031" s="42"/>
      <c r="J1031" s="20" t="str">
        <f aca="false">IF(AND(K1031="",L1031="",N1031=""),"",IF(OR(K1031=1,L1031=1),"ERRORI / ANOMALIE","OK"))</f>
        <v/>
      </c>
      <c r="K1031" s="20" t="str">
        <f aca="false">IF(N1031="","",IF(SUM(Q1031:AA1031)&gt;0,1,""))</f>
        <v/>
      </c>
      <c r="L1031" s="20" t="str">
        <f aca="false">IF(N1031="","",IF(_xlfn.IFNA(VLOOKUP(CONCATENATE(N1031," ",1),Lotti!AS$7:AT$601,2,0),1)=1,"",1))</f>
        <v/>
      </c>
      <c r="N1031" s="36" t="str">
        <f aca="false">TRIM(B1031)</f>
        <v/>
      </c>
      <c r="O1031" s="36"/>
      <c r="P1031" s="36" t="str">
        <f aca="false">IF(K1031="","",1)</f>
        <v/>
      </c>
      <c r="Q1031" s="36" t="str">
        <f aca="false">IF(N1031="","",_xlfn.IFNA(VLOOKUP(N1031,Lotti!C$7:D$1000,2,0),1))</f>
        <v/>
      </c>
      <c r="S1031" s="36" t="str">
        <f aca="false">IF(N1031="","",IF(OR(AND(E1031="",LEN(TRIM(D1031))&lt;&gt;11,LEN(TRIM(D1031))&lt;&gt;16),AND(D1031="",E1031=""),AND(D1031&lt;&gt;"",E1031&lt;&gt;"")),1,""))</f>
        <v/>
      </c>
      <c r="U1031" s="36" t="str">
        <f aca="false">IF(N1031="","",IF(C1031="",1,""))</f>
        <v/>
      </c>
      <c r="V1031" s="36" t="str">
        <f aca="false">IF(N1031="","",_xlfn.IFNA(VLOOKUP(F1031,TabelleFisse!$B$33:$C$34,2,0),1))</f>
        <v/>
      </c>
      <c r="W1031" s="36" t="str">
        <f aca="false">IF(N1031="","",_xlfn.IFNA(IF(VLOOKUP(CONCATENATE(N1031," SI"),AC$10:AC$1203,1,0)=CONCATENATE(N1031," SI"),"",1),1))</f>
        <v/>
      </c>
      <c r="Y1031" s="36" t="str">
        <f aca="false">IF(OR(N1031="",G1031=""),"",_xlfn.IFNA(VLOOKUP(H1031,TabelleFisse!$B$25:$C$29,2,0),1))</f>
        <v/>
      </c>
      <c r="Z1031" s="36" t="str">
        <f aca="false">IF(AND(G1031="",H1031&lt;&gt;""),1,"")</f>
        <v/>
      </c>
      <c r="AA1031" s="36" t="str">
        <f aca="false">IF(N1031="","",IF(COUNTIF(AD$10:AD$1203,AD1031)=1,1,""))</f>
        <v/>
      </c>
      <c r="AC1031" s="37" t="str">
        <f aca="false">IF(N1031="","",CONCATENATE(N1031," ",F1031))</f>
        <v/>
      </c>
      <c r="AD1031" s="37" t="str">
        <f aca="false">IF(OR(N1031="",CONCATENATE(G1031,H1031)=""),"",CONCATENATE(N1031," ",G1031))</f>
        <v/>
      </c>
      <c r="AE1031" s="37" t="str">
        <f aca="false">IF(K1031=1,CONCATENATE(N1031," ",1),"")</f>
        <v/>
      </c>
    </row>
    <row r="1032" customFormat="false" ht="32.25" hidden="false" customHeight="true" outlineLevel="0" collapsed="false">
      <c r="A1032" s="21" t="str">
        <f aca="false">IF(J1032="","",J1032)</f>
        <v/>
      </c>
      <c r="B1032" s="69"/>
      <c r="C1032" s="44"/>
      <c r="D1032" s="42"/>
      <c r="E1032" s="42"/>
      <c r="F1032" s="68"/>
      <c r="G1032" s="42"/>
      <c r="H1032" s="42"/>
      <c r="J1032" s="20" t="str">
        <f aca="false">IF(AND(K1032="",L1032="",N1032=""),"",IF(OR(K1032=1,L1032=1),"ERRORI / ANOMALIE","OK"))</f>
        <v/>
      </c>
      <c r="K1032" s="20" t="str">
        <f aca="false">IF(N1032="","",IF(SUM(Q1032:AA1032)&gt;0,1,""))</f>
        <v/>
      </c>
      <c r="L1032" s="20" t="str">
        <f aca="false">IF(N1032="","",IF(_xlfn.IFNA(VLOOKUP(CONCATENATE(N1032," ",1),Lotti!AS$7:AT$601,2,0),1)=1,"",1))</f>
        <v/>
      </c>
      <c r="N1032" s="36" t="str">
        <f aca="false">TRIM(B1032)</f>
        <v/>
      </c>
      <c r="O1032" s="36"/>
      <c r="P1032" s="36" t="str">
        <f aca="false">IF(K1032="","",1)</f>
        <v/>
      </c>
      <c r="Q1032" s="36" t="str">
        <f aca="false">IF(N1032="","",_xlfn.IFNA(VLOOKUP(N1032,Lotti!C$7:D$1000,2,0),1))</f>
        <v/>
      </c>
      <c r="S1032" s="36" t="str">
        <f aca="false">IF(N1032="","",IF(OR(AND(E1032="",LEN(TRIM(D1032))&lt;&gt;11,LEN(TRIM(D1032))&lt;&gt;16),AND(D1032="",E1032=""),AND(D1032&lt;&gt;"",E1032&lt;&gt;"")),1,""))</f>
        <v/>
      </c>
      <c r="U1032" s="36" t="str">
        <f aca="false">IF(N1032="","",IF(C1032="",1,""))</f>
        <v/>
      </c>
      <c r="V1032" s="36" t="str">
        <f aca="false">IF(N1032="","",_xlfn.IFNA(VLOOKUP(F1032,TabelleFisse!$B$33:$C$34,2,0),1))</f>
        <v/>
      </c>
      <c r="W1032" s="36" t="str">
        <f aca="false">IF(N1032="","",_xlfn.IFNA(IF(VLOOKUP(CONCATENATE(N1032," SI"),AC$10:AC$1203,1,0)=CONCATENATE(N1032," SI"),"",1),1))</f>
        <v/>
      </c>
      <c r="Y1032" s="36" t="str">
        <f aca="false">IF(OR(N1032="",G1032=""),"",_xlfn.IFNA(VLOOKUP(H1032,TabelleFisse!$B$25:$C$29,2,0),1))</f>
        <v/>
      </c>
      <c r="Z1032" s="36" t="str">
        <f aca="false">IF(AND(G1032="",H1032&lt;&gt;""),1,"")</f>
        <v/>
      </c>
      <c r="AA1032" s="36" t="str">
        <f aca="false">IF(N1032="","",IF(COUNTIF(AD$10:AD$1203,AD1032)=1,1,""))</f>
        <v/>
      </c>
      <c r="AC1032" s="37" t="str">
        <f aca="false">IF(N1032="","",CONCATENATE(N1032," ",F1032))</f>
        <v/>
      </c>
      <c r="AD1032" s="37" t="str">
        <f aca="false">IF(OR(N1032="",CONCATENATE(G1032,H1032)=""),"",CONCATENATE(N1032," ",G1032))</f>
        <v/>
      </c>
      <c r="AE1032" s="37" t="str">
        <f aca="false">IF(K1032=1,CONCATENATE(N1032," ",1),"")</f>
        <v/>
      </c>
    </row>
    <row r="1033" customFormat="false" ht="32.25" hidden="false" customHeight="true" outlineLevel="0" collapsed="false">
      <c r="A1033" s="21" t="str">
        <f aca="false">IF(J1033="","",J1033)</f>
        <v/>
      </c>
      <c r="B1033" s="69"/>
      <c r="C1033" s="44"/>
      <c r="D1033" s="42"/>
      <c r="E1033" s="42"/>
      <c r="F1033" s="68"/>
      <c r="G1033" s="42"/>
      <c r="H1033" s="42"/>
      <c r="J1033" s="20" t="str">
        <f aca="false">IF(AND(K1033="",L1033="",N1033=""),"",IF(OR(K1033=1,L1033=1),"ERRORI / ANOMALIE","OK"))</f>
        <v/>
      </c>
      <c r="K1033" s="20" t="str">
        <f aca="false">IF(N1033="","",IF(SUM(Q1033:AA1033)&gt;0,1,""))</f>
        <v/>
      </c>
      <c r="L1033" s="20" t="str">
        <f aca="false">IF(N1033="","",IF(_xlfn.IFNA(VLOOKUP(CONCATENATE(N1033," ",1),Lotti!AS$7:AT$601,2,0),1)=1,"",1))</f>
        <v/>
      </c>
      <c r="N1033" s="36" t="str">
        <f aca="false">TRIM(B1033)</f>
        <v/>
      </c>
      <c r="O1033" s="36"/>
      <c r="P1033" s="36" t="str">
        <f aca="false">IF(K1033="","",1)</f>
        <v/>
      </c>
      <c r="Q1033" s="36" t="str">
        <f aca="false">IF(N1033="","",_xlfn.IFNA(VLOOKUP(N1033,Lotti!C$7:D$1000,2,0),1))</f>
        <v/>
      </c>
      <c r="S1033" s="36" t="str">
        <f aca="false">IF(N1033="","",IF(OR(AND(E1033="",LEN(TRIM(D1033))&lt;&gt;11,LEN(TRIM(D1033))&lt;&gt;16),AND(D1033="",E1033=""),AND(D1033&lt;&gt;"",E1033&lt;&gt;"")),1,""))</f>
        <v/>
      </c>
      <c r="U1033" s="36" t="str">
        <f aca="false">IF(N1033="","",IF(C1033="",1,""))</f>
        <v/>
      </c>
      <c r="V1033" s="36" t="str">
        <f aca="false">IF(N1033="","",_xlfn.IFNA(VLOOKUP(F1033,TabelleFisse!$B$33:$C$34,2,0),1))</f>
        <v/>
      </c>
      <c r="W1033" s="36" t="str">
        <f aca="false">IF(N1033="","",_xlfn.IFNA(IF(VLOOKUP(CONCATENATE(N1033," SI"),AC$10:AC$1203,1,0)=CONCATENATE(N1033," SI"),"",1),1))</f>
        <v/>
      </c>
      <c r="Y1033" s="36" t="str">
        <f aca="false">IF(OR(N1033="",G1033=""),"",_xlfn.IFNA(VLOOKUP(H1033,TabelleFisse!$B$25:$C$29,2,0),1))</f>
        <v/>
      </c>
      <c r="Z1033" s="36" t="str">
        <f aca="false">IF(AND(G1033="",H1033&lt;&gt;""),1,"")</f>
        <v/>
      </c>
      <c r="AA1033" s="36" t="str">
        <f aca="false">IF(N1033="","",IF(COUNTIF(AD$10:AD$1203,AD1033)=1,1,""))</f>
        <v/>
      </c>
      <c r="AC1033" s="37" t="str">
        <f aca="false">IF(N1033="","",CONCATENATE(N1033," ",F1033))</f>
        <v/>
      </c>
      <c r="AD1033" s="37" t="str">
        <f aca="false">IF(OR(N1033="",CONCATENATE(G1033,H1033)=""),"",CONCATENATE(N1033," ",G1033))</f>
        <v/>
      </c>
      <c r="AE1033" s="37" t="str">
        <f aca="false">IF(K1033=1,CONCATENATE(N1033," ",1),"")</f>
        <v/>
      </c>
    </row>
    <row r="1034" customFormat="false" ht="32.25" hidden="false" customHeight="true" outlineLevel="0" collapsed="false">
      <c r="A1034" s="21" t="str">
        <f aca="false">IF(J1034="","",J1034)</f>
        <v/>
      </c>
      <c r="B1034" s="69"/>
      <c r="C1034" s="44"/>
      <c r="D1034" s="42"/>
      <c r="E1034" s="42"/>
      <c r="F1034" s="68"/>
      <c r="G1034" s="42"/>
      <c r="H1034" s="42"/>
      <c r="J1034" s="20" t="str">
        <f aca="false">IF(AND(K1034="",L1034="",N1034=""),"",IF(OR(K1034=1,L1034=1),"ERRORI / ANOMALIE","OK"))</f>
        <v/>
      </c>
      <c r="K1034" s="20" t="str">
        <f aca="false">IF(N1034="","",IF(SUM(Q1034:AA1034)&gt;0,1,""))</f>
        <v/>
      </c>
      <c r="L1034" s="20" t="str">
        <f aca="false">IF(N1034="","",IF(_xlfn.IFNA(VLOOKUP(CONCATENATE(N1034," ",1),Lotti!AS$7:AT$601,2,0),1)=1,"",1))</f>
        <v/>
      </c>
      <c r="N1034" s="36" t="str">
        <f aca="false">TRIM(B1034)</f>
        <v/>
      </c>
      <c r="O1034" s="36"/>
      <c r="P1034" s="36" t="str">
        <f aca="false">IF(K1034="","",1)</f>
        <v/>
      </c>
      <c r="Q1034" s="36" t="str">
        <f aca="false">IF(N1034="","",_xlfn.IFNA(VLOOKUP(N1034,Lotti!C$7:D$1000,2,0),1))</f>
        <v/>
      </c>
      <c r="S1034" s="36" t="str">
        <f aca="false">IF(N1034="","",IF(OR(AND(E1034="",LEN(TRIM(D1034))&lt;&gt;11,LEN(TRIM(D1034))&lt;&gt;16),AND(D1034="",E1034=""),AND(D1034&lt;&gt;"",E1034&lt;&gt;"")),1,""))</f>
        <v/>
      </c>
      <c r="U1034" s="36" t="str">
        <f aca="false">IF(N1034="","",IF(C1034="",1,""))</f>
        <v/>
      </c>
      <c r="V1034" s="36" t="str">
        <f aca="false">IF(N1034="","",_xlfn.IFNA(VLOOKUP(F1034,TabelleFisse!$B$33:$C$34,2,0),1))</f>
        <v/>
      </c>
      <c r="W1034" s="36" t="str">
        <f aca="false">IF(N1034="","",_xlfn.IFNA(IF(VLOOKUP(CONCATENATE(N1034," SI"),AC$10:AC$1203,1,0)=CONCATENATE(N1034," SI"),"",1),1))</f>
        <v/>
      </c>
      <c r="Y1034" s="36" t="str">
        <f aca="false">IF(OR(N1034="",G1034=""),"",_xlfn.IFNA(VLOOKUP(H1034,TabelleFisse!$B$25:$C$29,2,0),1))</f>
        <v/>
      </c>
      <c r="Z1034" s="36" t="str">
        <f aca="false">IF(AND(G1034="",H1034&lt;&gt;""),1,"")</f>
        <v/>
      </c>
      <c r="AA1034" s="36" t="str">
        <f aca="false">IF(N1034="","",IF(COUNTIF(AD$10:AD$1203,AD1034)=1,1,""))</f>
        <v/>
      </c>
      <c r="AC1034" s="37" t="str">
        <f aca="false">IF(N1034="","",CONCATENATE(N1034," ",F1034))</f>
        <v/>
      </c>
      <c r="AD1034" s="37" t="str">
        <f aca="false">IF(OR(N1034="",CONCATENATE(G1034,H1034)=""),"",CONCATENATE(N1034," ",G1034))</f>
        <v/>
      </c>
      <c r="AE1034" s="37" t="str">
        <f aca="false">IF(K1034=1,CONCATENATE(N1034," ",1),"")</f>
        <v/>
      </c>
    </row>
    <row r="1035" customFormat="false" ht="32.25" hidden="false" customHeight="true" outlineLevel="0" collapsed="false">
      <c r="A1035" s="21" t="str">
        <f aca="false">IF(J1035="","",J1035)</f>
        <v/>
      </c>
      <c r="B1035" s="69"/>
      <c r="C1035" s="44"/>
      <c r="D1035" s="42"/>
      <c r="E1035" s="42"/>
      <c r="F1035" s="68"/>
      <c r="G1035" s="42"/>
      <c r="H1035" s="42"/>
      <c r="J1035" s="20" t="str">
        <f aca="false">IF(AND(K1035="",L1035="",N1035=""),"",IF(OR(K1035=1,L1035=1),"ERRORI / ANOMALIE","OK"))</f>
        <v/>
      </c>
      <c r="K1035" s="20" t="str">
        <f aca="false">IF(N1035="","",IF(SUM(Q1035:AA1035)&gt;0,1,""))</f>
        <v/>
      </c>
      <c r="L1035" s="20" t="str">
        <f aca="false">IF(N1035="","",IF(_xlfn.IFNA(VLOOKUP(CONCATENATE(N1035," ",1),Lotti!AS$7:AT$601,2,0),1)=1,"",1))</f>
        <v/>
      </c>
      <c r="N1035" s="36" t="str">
        <f aca="false">TRIM(B1035)</f>
        <v/>
      </c>
      <c r="O1035" s="36"/>
      <c r="P1035" s="36" t="str">
        <f aca="false">IF(K1035="","",1)</f>
        <v/>
      </c>
      <c r="Q1035" s="36" t="str">
        <f aca="false">IF(N1035="","",_xlfn.IFNA(VLOOKUP(N1035,Lotti!C$7:D$1000,2,0),1))</f>
        <v/>
      </c>
      <c r="S1035" s="36" t="str">
        <f aca="false">IF(N1035="","",IF(OR(AND(E1035="",LEN(TRIM(D1035))&lt;&gt;11,LEN(TRIM(D1035))&lt;&gt;16),AND(D1035="",E1035=""),AND(D1035&lt;&gt;"",E1035&lt;&gt;"")),1,""))</f>
        <v/>
      </c>
      <c r="U1035" s="36" t="str">
        <f aca="false">IF(N1035="","",IF(C1035="",1,""))</f>
        <v/>
      </c>
      <c r="V1035" s="36" t="str">
        <f aca="false">IF(N1035="","",_xlfn.IFNA(VLOOKUP(F1035,TabelleFisse!$B$33:$C$34,2,0),1))</f>
        <v/>
      </c>
      <c r="W1035" s="36" t="str">
        <f aca="false">IF(N1035="","",_xlfn.IFNA(IF(VLOOKUP(CONCATENATE(N1035," SI"),AC$10:AC$1203,1,0)=CONCATENATE(N1035," SI"),"",1),1))</f>
        <v/>
      </c>
      <c r="Y1035" s="36" t="str">
        <f aca="false">IF(OR(N1035="",G1035=""),"",_xlfn.IFNA(VLOOKUP(H1035,TabelleFisse!$B$25:$C$29,2,0),1))</f>
        <v/>
      </c>
      <c r="Z1035" s="36" t="str">
        <f aca="false">IF(AND(G1035="",H1035&lt;&gt;""),1,"")</f>
        <v/>
      </c>
      <c r="AA1035" s="36" t="str">
        <f aca="false">IF(N1035="","",IF(COUNTIF(AD$10:AD$1203,AD1035)=1,1,""))</f>
        <v/>
      </c>
      <c r="AC1035" s="37" t="str">
        <f aca="false">IF(N1035="","",CONCATENATE(N1035," ",F1035))</f>
        <v/>
      </c>
      <c r="AD1035" s="37" t="str">
        <f aca="false">IF(OR(N1035="",CONCATENATE(G1035,H1035)=""),"",CONCATENATE(N1035," ",G1035))</f>
        <v/>
      </c>
      <c r="AE1035" s="37" t="str">
        <f aca="false">IF(K1035=1,CONCATENATE(N1035," ",1),"")</f>
        <v/>
      </c>
    </row>
    <row r="1036" customFormat="false" ht="32.25" hidden="false" customHeight="true" outlineLevel="0" collapsed="false">
      <c r="A1036" s="21" t="str">
        <f aca="false">IF(J1036="","",J1036)</f>
        <v/>
      </c>
      <c r="B1036" s="69"/>
      <c r="C1036" s="44"/>
      <c r="D1036" s="42"/>
      <c r="E1036" s="42"/>
      <c r="F1036" s="68"/>
      <c r="G1036" s="42"/>
      <c r="H1036" s="42"/>
      <c r="J1036" s="20" t="str">
        <f aca="false">IF(AND(K1036="",L1036="",N1036=""),"",IF(OR(K1036=1,L1036=1),"ERRORI / ANOMALIE","OK"))</f>
        <v/>
      </c>
      <c r="K1036" s="20" t="str">
        <f aca="false">IF(N1036="","",IF(SUM(Q1036:AA1036)&gt;0,1,""))</f>
        <v/>
      </c>
      <c r="L1036" s="20" t="str">
        <f aca="false">IF(N1036="","",IF(_xlfn.IFNA(VLOOKUP(CONCATENATE(N1036," ",1),Lotti!AS$7:AT$601,2,0),1)=1,"",1))</f>
        <v/>
      </c>
      <c r="N1036" s="36" t="str">
        <f aca="false">TRIM(B1036)</f>
        <v/>
      </c>
      <c r="O1036" s="36"/>
      <c r="P1036" s="36" t="str">
        <f aca="false">IF(K1036="","",1)</f>
        <v/>
      </c>
      <c r="Q1036" s="36" t="str">
        <f aca="false">IF(N1036="","",_xlfn.IFNA(VLOOKUP(N1036,Lotti!C$7:D$1000,2,0),1))</f>
        <v/>
      </c>
      <c r="S1036" s="36" t="str">
        <f aca="false">IF(N1036="","",IF(OR(AND(E1036="",LEN(TRIM(D1036))&lt;&gt;11,LEN(TRIM(D1036))&lt;&gt;16),AND(D1036="",E1036=""),AND(D1036&lt;&gt;"",E1036&lt;&gt;"")),1,""))</f>
        <v/>
      </c>
      <c r="U1036" s="36" t="str">
        <f aca="false">IF(N1036="","",IF(C1036="",1,""))</f>
        <v/>
      </c>
      <c r="V1036" s="36" t="str">
        <f aca="false">IF(N1036="","",_xlfn.IFNA(VLOOKUP(F1036,TabelleFisse!$B$33:$C$34,2,0),1))</f>
        <v/>
      </c>
      <c r="W1036" s="36" t="str">
        <f aca="false">IF(N1036="","",_xlfn.IFNA(IF(VLOOKUP(CONCATENATE(N1036," SI"),AC$10:AC$1203,1,0)=CONCATENATE(N1036," SI"),"",1),1))</f>
        <v/>
      </c>
      <c r="Y1036" s="36" t="str">
        <f aca="false">IF(OR(N1036="",G1036=""),"",_xlfn.IFNA(VLOOKUP(H1036,TabelleFisse!$B$25:$C$29,2,0),1))</f>
        <v/>
      </c>
      <c r="Z1036" s="36" t="str">
        <f aca="false">IF(AND(G1036="",H1036&lt;&gt;""),1,"")</f>
        <v/>
      </c>
      <c r="AA1036" s="36" t="str">
        <f aca="false">IF(N1036="","",IF(COUNTIF(AD$10:AD$1203,AD1036)=1,1,""))</f>
        <v/>
      </c>
      <c r="AC1036" s="37" t="str">
        <f aca="false">IF(N1036="","",CONCATENATE(N1036," ",F1036))</f>
        <v/>
      </c>
      <c r="AD1036" s="37" t="str">
        <f aca="false">IF(OR(N1036="",CONCATENATE(G1036,H1036)=""),"",CONCATENATE(N1036," ",G1036))</f>
        <v/>
      </c>
      <c r="AE1036" s="37" t="str">
        <f aca="false">IF(K1036=1,CONCATENATE(N1036," ",1),"")</f>
        <v/>
      </c>
    </row>
    <row r="1037" customFormat="false" ht="32.25" hidden="false" customHeight="true" outlineLevel="0" collapsed="false">
      <c r="A1037" s="21" t="str">
        <f aca="false">IF(J1037="","",J1037)</f>
        <v/>
      </c>
      <c r="B1037" s="69"/>
      <c r="C1037" s="44"/>
      <c r="D1037" s="42"/>
      <c r="E1037" s="42"/>
      <c r="F1037" s="68"/>
      <c r="G1037" s="42"/>
      <c r="H1037" s="42"/>
      <c r="J1037" s="20" t="str">
        <f aca="false">IF(AND(K1037="",L1037="",N1037=""),"",IF(OR(K1037=1,L1037=1),"ERRORI / ANOMALIE","OK"))</f>
        <v/>
      </c>
      <c r="K1037" s="20" t="str">
        <f aca="false">IF(N1037="","",IF(SUM(Q1037:AA1037)&gt;0,1,""))</f>
        <v/>
      </c>
      <c r="L1037" s="20" t="str">
        <f aca="false">IF(N1037="","",IF(_xlfn.IFNA(VLOOKUP(CONCATENATE(N1037," ",1),Lotti!AS$7:AT$601,2,0),1)=1,"",1))</f>
        <v/>
      </c>
      <c r="N1037" s="36" t="str">
        <f aca="false">TRIM(B1037)</f>
        <v/>
      </c>
      <c r="O1037" s="36"/>
      <c r="P1037" s="36" t="str">
        <f aca="false">IF(K1037="","",1)</f>
        <v/>
      </c>
      <c r="Q1037" s="36" t="str">
        <f aca="false">IF(N1037="","",_xlfn.IFNA(VLOOKUP(N1037,Lotti!C$7:D$1000,2,0),1))</f>
        <v/>
      </c>
      <c r="S1037" s="36" t="str">
        <f aca="false">IF(N1037="","",IF(OR(AND(E1037="",LEN(TRIM(D1037))&lt;&gt;11,LEN(TRIM(D1037))&lt;&gt;16),AND(D1037="",E1037=""),AND(D1037&lt;&gt;"",E1037&lt;&gt;"")),1,""))</f>
        <v/>
      </c>
      <c r="U1037" s="36" t="str">
        <f aca="false">IF(N1037="","",IF(C1037="",1,""))</f>
        <v/>
      </c>
      <c r="V1037" s="36" t="str">
        <f aca="false">IF(N1037="","",_xlfn.IFNA(VLOOKUP(F1037,TabelleFisse!$B$33:$C$34,2,0),1))</f>
        <v/>
      </c>
      <c r="W1037" s="36" t="str">
        <f aca="false">IF(N1037="","",_xlfn.IFNA(IF(VLOOKUP(CONCATENATE(N1037," SI"),AC$10:AC$1203,1,0)=CONCATENATE(N1037," SI"),"",1),1))</f>
        <v/>
      </c>
      <c r="Y1037" s="36" t="str">
        <f aca="false">IF(OR(N1037="",G1037=""),"",_xlfn.IFNA(VLOOKUP(H1037,TabelleFisse!$B$25:$C$29,2,0),1))</f>
        <v/>
      </c>
      <c r="Z1037" s="36" t="str">
        <f aca="false">IF(AND(G1037="",H1037&lt;&gt;""),1,"")</f>
        <v/>
      </c>
      <c r="AA1037" s="36" t="str">
        <f aca="false">IF(N1037="","",IF(COUNTIF(AD$10:AD$1203,AD1037)=1,1,""))</f>
        <v/>
      </c>
      <c r="AC1037" s="37" t="str">
        <f aca="false">IF(N1037="","",CONCATENATE(N1037," ",F1037))</f>
        <v/>
      </c>
      <c r="AD1037" s="37" t="str">
        <f aca="false">IF(OR(N1037="",CONCATENATE(G1037,H1037)=""),"",CONCATENATE(N1037," ",G1037))</f>
        <v/>
      </c>
      <c r="AE1037" s="37" t="str">
        <f aca="false">IF(K1037=1,CONCATENATE(N1037," ",1),"")</f>
        <v/>
      </c>
    </row>
    <row r="1038" customFormat="false" ht="32.25" hidden="false" customHeight="true" outlineLevel="0" collapsed="false">
      <c r="A1038" s="21" t="str">
        <f aca="false">IF(J1038="","",J1038)</f>
        <v/>
      </c>
      <c r="B1038" s="69"/>
      <c r="C1038" s="44"/>
      <c r="D1038" s="42"/>
      <c r="E1038" s="42"/>
      <c r="F1038" s="68"/>
      <c r="G1038" s="42"/>
      <c r="H1038" s="42"/>
      <c r="J1038" s="20" t="str">
        <f aca="false">IF(AND(K1038="",L1038="",N1038=""),"",IF(OR(K1038=1,L1038=1),"ERRORI / ANOMALIE","OK"))</f>
        <v/>
      </c>
      <c r="K1038" s="20" t="str">
        <f aca="false">IF(N1038="","",IF(SUM(Q1038:AA1038)&gt;0,1,""))</f>
        <v/>
      </c>
      <c r="L1038" s="20" t="str">
        <f aca="false">IF(N1038="","",IF(_xlfn.IFNA(VLOOKUP(CONCATENATE(N1038," ",1),Lotti!AS$7:AT$601,2,0),1)=1,"",1))</f>
        <v/>
      </c>
      <c r="N1038" s="36" t="str">
        <f aca="false">TRIM(B1038)</f>
        <v/>
      </c>
      <c r="O1038" s="36"/>
      <c r="P1038" s="36" t="str">
        <f aca="false">IF(K1038="","",1)</f>
        <v/>
      </c>
      <c r="Q1038" s="36" t="str">
        <f aca="false">IF(N1038="","",_xlfn.IFNA(VLOOKUP(N1038,Lotti!C$7:D$1000,2,0),1))</f>
        <v/>
      </c>
      <c r="S1038" s="36" t="str">
        <f aca="false">IF(N1038="","",IF(OR(AND(E1038="",LEN(TRIM(D1038))&lt;&gt;11,LEN(TRIM(D1038))&lt;&gt;16),AND(D1038="",E1038=""),AND(D1038&lt;&gt;"",E1038&lt;&gt;"")),1,""))</f>
        <v/>
      </c>
      <c r="U1038" s="36" t="str">
        <f aca="false">IF(N1038="","",IF(C1038="",1,""))</f>
        <v/>
      </c>
      <c r="V1038" s="36" t="str">
        <f aca="false">IF(N1038="","",_xlfn.IFNA(VLOOKUP(F1038,TabelleFisse!$B$33:$C$34,2,0),1))</f>
        <v/>
      </c>
      <c r="W1038" s="36" t="str">
        <f aca="false">IF(N1038="","",_xlfn.IFNA(IF(VLOOKUP(CONCATENATE(N1038," SI"),AC$10:AC$1203,1,0)=CONCATENATE(N1038," SI"),"",1),1))</f>
        <v/>
      </c>
      <c r="Y1038" s="36" t="str">
        <f aca="false">IF(OR(N1038="",G1038=""),"",_xlfn.IFNA(VLOOKUP(H1038,TabelleFisse!$B$25:$C$29,2,0),1))</f>
        <v/>
      </c>
      <c r="Z1038" s="36" t="str">
        <f aca="false">IF(AND(G1038="",H1038&lt;&gt;""),1,"")</f>
        <v/>
      </c>
      <c r="AA1038" s="36" t="str">
        <f aca="false">IF(N1038="","",IF(COUNTIF(AD$10:AD$1203,AD1038)=1,1,""))</f>
        <v/>
      </c>
      <c r="AC1038" s="37" t="str">
        <f aca="false">IF(N1038="","",CONCATENATE(N1038," ",F1038))</f>
        <v/>
      </c>
      <c r="AD1038" s="37" t="str">
        <f aca="false">IF(OR(N1038="",CONCATENATE(G1038,H1038)=""),"",CONCATENATE(N1038," ",G1038))</f>
        <v/>
      </c>
      <c r="AE1038" s="37" t="str">
        <f aca="false">IF(K1038=1,CONCATENATE(N1038," ",1),"")</f>
        <v/>
      </c>
    </row>
    <row r="1039" customFormat="false" ht="32.25" hidden="false" customHeight="true" outlineLevel="0" collapsed="false">
      <c r="A1039" s="21" t="str">
        <f aca="false">IF(J1039="","",J1039)</f>
        <v/>
      </c>
      <c r="B1039" s="69"/>
      <c r="C1039" s="44"/>
      <c r="D1039" s="42"/>
      <c r="E1039" s="42"/>
      <c r="F1039" s="68"/>
      <c r="G1039" s="42"/>
      <c r="H1039" s="42"/>
      <c r="J1039" s="20" t="str">
        <f aca="false">IF(AND(K1039="",L1039="",N1039=""),"",IF(OR(K1039=1,L1039=1),"ERRORI / ANOMALIE","OK"))</f>
        <v/>
      </c>
      <c r="K1039" s="20" t="str">
        <f aca="false">IF(N1039="","",IF(SUM(Q1039:AA1039)&gt;0,1,""))</f>
        <v/>
      </c>
      <c r="L1039" s="20" t="str">
        <f aca="false">IF(N1039="","",IF(_xlfn.IFNA(VLOOKUP(CONCATENATE(N1039," ",1),Lotti!AS$7:AT$601,2,0),1)=1,"",1))</f>
        <v/>
      </c>
      <c r="N1039" s="36" t="str">
        <f aca="false">TRIM(B1039)</f>
        <v/>
      </c>
      <c r="O1039" s="36"/>
      <c r="P1039" s="36" t="str">
        <f aca="false">IF(K1039="","",1)</f>
        <v/>
      </c>
      <c r="Q1039" s="36" t="str">
        <f aca="false">IF(N1039="","",_xlfn.IFNA(VLOOKUP(N1039,Lotti!C$7:D$1000,2,0),1))</f>
        <v/>
      </c>
      <c r="S1039" s="36" t="str">
        <f aca="false">IF(N1039="","",IF(OR(AND(E1039="",LEN(TRIM(D1039))&lt;&gt;11,LEN(TRIM(D1039))&lt;&gt;16),AND(D1039="",E1039=""),AND(D1039&lt;&gt;"",E1039&lt;&gt;"")),1,""))</f>
        <v/>
      </c>
      <c r="U1039" s="36" t="str">
        <f aca="false">IF(N1039="","",IF(C1039="",1,""))</f>
        <v/>
      </c>
      <c r="V1039" s="36" t="str">
        <f aca="false">IF(N1039="","",_xlfn.IFNA(VLOOKUP(F1039,TabelleFisse!$B$33:$C$34,2,0),1))</f>
        <v/>
      </c>
      <c r="W1039" s="36" t="str">
        <f aca="false">IF(N1039="","",_xlfn.IFNA(IF(VLOOKUP(CONCATENATE(N1039," SI"),AC$10:AC$1203,1,0)=CONCATENATE(N1039," SI"),"",1),1))</f>
        <v/>
      </c>
      <c r="Y1039" s="36" t="str">
        <f aca="false">IF(OR(N1039="",G1039=""),"",_xlfn.IFNA(VLOOKUP(H1039,TabelleFisse!$B$25:$C$29,2,0),1))</f>
        <v/>
      </c>
      <c r="Z1039" s="36" t="str">
        <f aca="false">IF(AND(G1039="",H1039&lt;&gt;""),1,"")</f>
        <v/>
      </c>
      <c r="AA1039" s="36" t="str">
        <f aca="false">IF(N1039="","",IF(COUNTIF(AD$10:AD$1203,AD1039)=1,1,""))</f>
        <v/>
      </c>
      <c r="AC1039" s="37" t="str">
        <f aca="false">IF(N1039="","",CONCATENATE(N1039," ",F1039))</f>
        <v/>
      </c>
      <c r="AD1039" s="37" t="str">
        <f aca="false">IF(OR(N1039="",CONCATENATE(G1039,H1039)=""),"",CONCATENATE(N1039," ",G1039))</f>
        <v/>
      </c>
      <c r="AE1039" s="37" t="str">
        <f aca="false">IF(K1039=1,CONCATENATE(N1039," ",1),"")</f>
        <v/>
      </c>
    </row>
    <row r="1040" customFormat="false" ht="32.25" hidden="false" customHeight="true" outlineLevel="0" collapsed="false">
      <c r="A1040" s="21" t="str">
        <f aca="false">IF(J1040="","",J1040)</f>
        <v/>
      </c>
      <c r="B1040" s="69"/>
      <c r="C1040" s="44"/>
      <c r="D1040" s="42"/>
      <c r="E1040" s="42"/>
      <c r="F1040" s="68"/>
      <c r="G1040" s="42"/>
      <c r="H1040" s="42"/>
      <c r="J1040" s="20" t="str">
        <f aca="false">IF(AND(K1040="",L1040="",N1040=""),"",IF(OR(K1040=1,L1040=1),"ERRORI / ANOMALIE","OK"))</f>
        <v/>
      </c>
      <c r="K1040" s="20" t="str">
        <f aca="false">IF(N1040="","",IF(SUM(Q1040:AA1040)&gt;0,1,""))</f>
        <v/>
      </c>
      <c r="L1040" s="20" t="str">
        <f aca="false">IF(N1040="","",IF(_xlfn.IFNA(VLOOKUP(CONCATENATE(N1040," ",1),Lotti!AS$7:AT$601,2,0),1)=1,"",1))</f>
        <v/>
      </c>
      <c r="N1040" s="36" t="str">
        <f aca="false">TRIM(B1040)</f>
        <v/>
      </c>
      <c r="O1040" s="36"/>
      <c r="P1040" s="36" t="str">
        <f aca="false">IF(K1040="","",1)</f>
        <v/>
      </c>
      <c r="Q1040" s="36" t="str">
        <f aca="false">IF(N1040="","",_xlfn.IFNA(VLOOKUP(N1040,Lotti!C$7:D$1000,2,0),1))</f>
        <v/>
      </c>
      <c r="S1040" s="36" t="str">
        <f aca="false">IF(N1040="","",IF(OR(AND(E1040="",LEN(TRIM(D1040))&lt;&gt;11,LEN(TRIM(D1040))&lt;&gt;16),AND(D1040="",E1040=""),AND(D1040&lt;&gt;"",E1040&lt;&gt;"")),1,""))</f>
        <v/>
      </c>
      <c r="U1040" s="36" t="str">
        <f aca="false">IF(N1040="","",IF(C1040="",1,""))</f>
        <v/>
      </c>
      <c r="V1040" s="36" t="str">
        <f aca="false">IF(N1040="","",_xlfn.IFNA(VLOOKUP(F1040,TabelleFisse!$B$33:$C$34,2,0),1))</f>
        <v/>
      </c>
      <c r="W1040" s="36" t="str">
        <f aca="false">IF(N1040="","",_xlfn.IFNA(IF(VLOOKUP(CONCATENATE(N1040," SI"),AC$10:AC$1203,1,0)=CONCATENATE(N1040," SI"),"",1),1))</f>
        <v/>
      </c>
      <c r="Y1040" s="36" t="str">
        <f aca="false">IF(OR(N1040="",G1040=""),"",_xlfn.IFNA(VLOOKUP(H1040,TabelleFisse!$B$25:$C$29,2,0),1))</f>
        <v/>
      </c>
      <c r="Z1040" s="36" t="str">
        <f aca="false">IF(AND(G1040="",H1040&lt;&gt;""),1,"")</f>
        <v/>
      </c>
      <c r="AA1040" s="36" t="str">
        <f aca="false">IF(N1040="","",IF(COUNTIF(AD$10:AD$1203,AD1040)=1,1,""))</f>
        <v/>
      </c>
      <c r="AC1040" s="37" t="str">
        <f aca="false">IF(N1040="","",CONCATENATE(N1040," ",F1040))</f>
        <v/>
      </c>
      <c r="AD1040" s="37" t="str">
        <f aca="false">IF(OR(N1040="",CONCATENATE(G1040,H1040)=""),"",CONCATENATE(N1040," ",G1040))</f>
        <v/>
      </c>
      <c r="AE1040" s="37" t="str">
        <f aca="false">IF(K1040=1,CONCATENATE(N1040," ",1),"")</f>
        <v/>
      </c>
    </row>
    <row r="1041" customFormat="false" ht="32.25" hidden="false" customHeight="true" outlineLevel="0" collapsed="false">
      <c r="A1041" s="21" t="str">
        <f aca="false">IF(J1041="","",J1041)</f>
        <v/>
      </c>
      <c r="B1041" s="69"/>
      <c r="C1041" s="44"/>
      <c r="D1041" s="42"/>
      <c r="E1041" s="42"/>
      <c r="F1041" s="68"/>
      <c r="G1041" s="42"/>
      <c r="H1041" s="42"/>
      <c r="J1041" s="20" t="str">
        <f aca="false">IF(AND(K1041="",L1041="",N1041=""),"",IF(OR(K1041=1,L1041=1),"ERRORI / ANOMALIE","OK"))</f>
        <v/>
      </c>
      <c r="K1041" s="20" t="str">
        <f aca="false">IF(N1041="","",IF(SUM(Q1041:AA1041)&gt;0,1,""))</f>
        <v/>
      </c>
      <c r="L1041" s="20" t="str">
        <f aca="false">IF(N1041="","",IF(_xlfn.IFNA(VLOOKUP(CONCATENATE(N1041," ",1),Lotti!AS$7:AT$601,2,0),1)=1,"",1))</f>
        <v/>
      </c>
      <c r="N1041" s="36" t="str">
        <f aca="false">TRIM(B1041)</f>
        <v/>
      </c>
      <c r="O1041" s="36"/>
      <c r="P1041" s="36" t="str">
        <f aca="false">IF(K1041="","",1)</f>
        <v/>
      </c>
      <c r="Q1041" s="36" t="str">
        <f aca="false">IF(N1041="","",_xlfn.IFNA(VLOOKUP(N1041,Lotti!C$7:D$1000,2,0),1))</f>
        <v/>
      </c>
      <c r="S1041" s="36" t="str">
        <f aca="false">IF(N1041="","",IF(OR(AND(E1041="",LEN(TRIM(D1041))&lt;&gt;11,LEN(TRIM(D1041))&lt;&gt;16),AND(D1041="",E1041=""),AND(D1041&lt;&gt;"",E1041&lt;&gt;"")),1,""))</f>
        <v/>
      </c>
      <c r="U1041" s="36" t="str">
        <f aca="false">IF(N1041="","",IF(C1041="",1,""))</f>
        <v/>
      </c>
      <c r="V1041" s="36" t="str">
        <f aca="false">IF(N1041="","",_xlfn.IFNA(VLOOKUP(F1041,TabelleFisse!$B$33:$C$34,2,0),1))</f>
        <v/>
      </c>
      <c r="W1041" s="36" t="str">
        <f aca="false">IF(N1041="","",_xlfn.IFNA(IF(VLOOKUP(CONCATENATE(N1041," SI"),AC$10:AC$1203,1,0)=CONCATENATE(N1041," SI"),"",1),1))</f>
        <v/>
      </c>
      <c r="Y1041" s="36" t="str">
        <f aca="false">IF(OR(N1041="",G1041=""),"",_xlfn.IFNA(VLOOKUP(H1041,TabelleFisse!$B$25:$C$29,2,0),1))</f>
        <v/>
      </c>
      <c r="Z1041" s="36" t="str">
        <f aca="false">IF(AND(G1041="",H1041&lt;&gt;""),1,"")</f>
        <v/>
      </c>
      <c r="AA1041" s="36" t="str">
        <f aca="false">IF(N1041="","",IF(COUNTIF(AD$10:AD$1203,AD1041)=1,1,""))</f>
        <v/>
      </c>
      <c r="AC1041" s="37" t="str">
        <f aca="false">IF(N1041="","",CONCATENATE(N1041," ",F1041))</f>
        <v/>
      </c>
      <c r="AD1041" s="37" t="str">
        <f aca="false">IF(OR(N1041="",CONCATENATE(G1041,H1041)=""),"",CONCATENATE(N1041," ",G1041))</f>
        <v/>
      </c>
      <c r="AE1041" s="37" t="str">
        <f aca="false">IF(K1041=1,CONCATENATE(N1041," ",1),"")</f>
        <v/>
      </c>
    </row>
    <row r="1042" customFormat="false" ht="32.25" hidden="false" customHeight="true" outlineLevel="0" collapsed="false">
      <c r="A1042" s="21" t="str">
        <f aca="false">IF(J1042="","",J1042)</f>
        <v/>
      </c>
      <c r="B1042" s="69"/>
      <c r="C1042" s="44"/>
      <c r="D1042" s="42"/>
      <c r="E1042" s="42"/>
      <c r="F1042" s="68"/>
      <c r="G1042" s="42"/>
      <c r="H1042" s="42"/>
      <c r="J1042" s="20" t="str">
        <f aca="false">IF(AND(K1042="",L1042="",N1042=""),"",IF(OR(K1042=1,L1042=1),"ERRORI / ANOMALIE","OK"))</f>
        <v/>
      </c>
      <c r="K1042" s="20" t="str">
        <f aca="false">IF(N1042="","",IF(SUM(Q1042:AA1042)&gt;0,1,""))</f>
        <v/>
      </c>
      <c r="L1042" s="20" t="str">
        <f aca="false">IF(N1042="","",IF(_xlfn.IFNA(VLOOKUP(CONCATENATE(N1042," ",1),Lotti!AS$7:AT$601,2,0),1)=1,"",1))</f>
        <v/>
      </c>
      <c r="N1042" s="36" t="str">
        <f aca="false">TRIM(B1042)</f>
        <v/>
      </c>
      <c r="O1042" s="36"/>
      <c r="P1042" s="36" t="str">
        <f aca="false">IF(K1042="","",1)</f>
        <v/>
      </c>
      <c r="Q1042" s="36" t="str">
        <f aca="false">IF(N1042="","",_xlfn.IFNA(VLOOKUP(N1042,Lotti!C$7:D$1000,2,0),1))</f>
        <v/>
      </c>
      <c r="S1042" s="36" t="str">
        <f aca="false">IF(N1042="","",IF(OR(AND(E1042="",LEN(TRIM(D1042))&lt;&gt;11,LEN(TRIM(D1042))&lt;&gt;16),AND(D1042="",E1042=""),AND(D1042&lt;&gt;"",E1042&lt;&gt;"")),1,""))</f>
        <v/>
      </c>
      <c r="U1042" s="36" t="str">
        <f aca="false">IF(N1042="","",IF(C1042="",1,""))</f>
        <v/>
      </c>
      <c r="V1042" s="36" t="str">
        <f aca="false">IF(N1042="","",_xlfn.IFNA(VLOOKUP(F1042,TabelleFisse!$B$33:$C$34,2,0),1))</f>
        <v/>
      </c>
      <c r="W1042" s="36" t="str">
        <f aca="false">IF(N1042="","",_xlfn.IFNA(IF(VLOOKUP(CONCATENATE(N1042," SI"),AC$10:AC$1203,1,0)=CONCATENATE(N1042," SI"),"",1),1))</f>
        <v/>
      </c>
      <c r="Y1042" s="36" t="str">
        <f aca="false">IF(OR(N1042="",G1042=""),"",_xlfn.IFNA(VLOOKUP(H1042,TabelleFisse!$B$25:$C$29,2,0),1))</f>
        <v/>
      </c>
      <c r="Z1042" s="36" t="str">
        <f aca="false">IF(AND(G1042="",H1042&lt;&gt;""),1,"")</f>
        <v/>
      </c>
      <c r="AA1042" s="36" t="str">
        <f aca="false">IF(N1042="","",IF(COUNTIF(AD$10:AD$1203,AD1042)=1,1,""))</f>
        <v/>
      </c>
      <c r="AC1042" s="37" t="str">
        <f aca="false">IF(N1042="","",CONCATENATE(N1042," ",F1042))</f>
        <v/>
      </c>
      <c r="AD1042" s="37" t="str">
        <f aca="false">IF(OR(N1042="",CONCATENATE(G1042,H1042)=""),"",CONCATENATE(N1042," ",G1042))</f>
        <v/>
      </c>
      <c r="AE1042" s="37" t="str">
        <f aca="false">IF(K1042=1,CONCATENATE(N1042," ",1),"")</f>
        <v/>
      </c>
    </row>
    <row r="1043" customFormat="false" ht="32.25" hidden="false" customHeight="true" outlineLevel="0" collapsed="false">
      <c r="A1043" s="21" t="str">
        <f aca="false">IF(J1043="","",J1043)</f>
        <v/>
      </c>
      <c r="B1043" s="69"/>
      <c r="C1043" s="44"/>
      <c r="D1043" s="42"/>
      <c r="E1043" s="42"/>
      <c r="F1043" s="68"/>
      <c r="G1043" s="42"/>
      <c r="H1043" s="42"/>
      <c r="J1043" s="20" t="str">
        <f aca="false">IF(AND(K1043="",L1043="",N1043=""),"",IF(OR(K1043=1,L1043=1),"ERRORI / ANOMALIE","OK"))</f>
        <v/>
      </c>
      <c r="K1043" s="20" t="str">
        <f aca="false">IF(N1043="","",IF(SUM(Q1043:AA1043)&gt;0,1,""))</f>
        <v/>
      </c>
      <c r="L1043" s="20" t="str">
        <f aca="false">IF(N1043="","",IF(_xlfn.IFNA(VLOOKUP(CONCATENATE(N1043," ",1),Lotti!AS$7:AT$601,2,0),1)=1,"",1))</f>
        <v/>
      </c>
      <c r="N1043" s="36" t="str">
        <f aca="false">TRIM(B1043)</f>
        <v/>
      </c>
      <c r="O1043" s="36"/>
      <c r="P1043" s="36" t="str">
        <f aca="false">IF(K1043="","",1)</f>
        <v/>
      </c>
      <c r="Q1043" s="36" t="str">
        <f aca="false">IF(N1043="","",_xlfn.IFNA(VLOOKUP(N1043,Lotti!C$7:D$1000,2,0),1))</f>
        <v/>
      </c>
      <c r="S1043" s="36" t="str">
        <f aca="false">IF(N1043="","",IF(OR(AND(E1043="",LEN(TRIM(D1043))&lt;&gt;11,LEN(TRIM(D1043))&lt;&gt;16),AND(D1043="",E1043=""),AND(D1043&lt;&gt;"",E1043&lt;&gt;"")),1,""))</f>
        <v/>
      </c>
      <c r="U1043" s="36" t="str">
        <f aca="false">IF(N1043="","",IF(C1043="",1,""))</f>
        <v/>
      </c>
      <c r="V1043" s="36" t="str">
        <f aca="false">IF(N1043="","",_xlfn.IFNA(VLOOKUP(F1043,TabelleFisse!$B$33:$C$34,2,0),1))</f>
        <v/>
      </c>
      <c r="W1043" s="36" t="str">
        <f aca="false">IF(N1043="","",_xlfn.IFNA(IF(VLOOKUP(CONCATENATE(N1043," SI"),AC$10:AC$1203,1,0)=CONCATENATE(N1043," SI"),"",1),1))</f>
        <v/>
      </c>
      <c r="Y1043" s="36" t="str">
        <f aca="false">IF(OR(N1043="",G1043=""),"",_xlfn.IFNA(VLOOKUP(H1043,TabelleFisse!$B$25:$C$29,2,0),1))</f>
        <v/>
      </c>
      <c r="Z1043" s="36" t="str">
        <f aca="false">IF(AND(G1043="",H1043&lt;&gt;""),1,"")</f>
        <v/>
      </c>
      <c r="AA1043" s="36" t="str">
        <f aca="false">IF(N1043="","",IF(COUNTIF(AD$10:AD$1203,AD1043)=1,1,""))</f>
        <v/>
      </c>
      <c r="AC1043" s="37" t="str">
        <f aca="false">IF(N1043="","",CONCATENATE(N1043," ",F1043))</f>
        <v/>
      </c>
      <c r="AD1043" s="37" t="str">
        <f aca="false">IF(OR(N1043="",CONCATENATE(G1043,H1043)=""),"",CONCATENATE(N1043," ",G1043))</f>
        <v/>
      </c>
      <c r="AE1043" s="37" t="str">
        <f aca="false">IF(K1043=1,CONCATENATE(N1043," ",1),"")</f>
        <v/>
      </c>
    </row>
    <row r="1044" customFormat="false" ht="32.25" hidden="false" customHeight="true" outlineLevel="0" collapsed="false">
      <c r="A1044" s="21" t="str">
        <f aca="false">IF(J1044="","",J1044)</f>
        <v/>
      </c>
      <c r="B1044" s="69"/>
      <c r="C1044" s="44"/>
      <c r="D1044" s="42"/>
      <c r="E1044" s="42"/>
      <c r="F1044" s="68"/>
      <c r="G1044" s="42"/>
      <c r="H1044" s="42"/>
      <c r="J1044" s="20" t="str">
        <f aca="false">IF(AND(K1044="",L1044="",N1044=""),"",IF(OR(K1044=1,L1044=1),"ERRORI / ANOMALIE","OK"))</f>
        <v/>
      </c>
      <c r="K1044" s="20" t="str">
        <f aca="false">IF(N1044="","",IF(SUM(Q1044:AA1044)&gt;0,1,""))</f>
        <v/>
      </c>
      <c r="L1044" s="20" t="str">
        <f aca="false">IF(N1044="","",IF(_xlfn.IFNA(VLOOKUP(CONCATENATE(N1044," ",1),Lotti!AS$7:AT$601,2,0),1)=1,"",1))</f>
        <v/>
      </c>
      <c r="N1044" s="36" t="str">
        <f aca="false">TRIM(B1044)</f>
        <v/>
      </c>
      <c r="O1044" s="36"/>
      <c r="P1044" s="36" t="str">
        <f aca="false">IF(K1044="","",1)</f>
        <v/>
      </c>
      <c r="Q1044" s="36" t="str">
        <f aca="false">IF(N1044="","",_xlfn.IFNA(VLOOKUP(N1044,Lotti!C$7:D$1000,2,0),1))</f>
        <v/>
      </c>
      <c r="S1044" s="36" t="str">
        <f aca="false">IF(N1044="","",IF(OR(AND(E1044="",LEN(TRIM(D1044))&lt;&gt;11,LEN(TRIM(D1044))&lt;&gt;16),AND(D1044="",E1044=""),AND(D1044&lt;&gt;"",E1044&lt;&gt;"")),1,""))</f>
        <v/>
      </c>
      <c r="U1044" s="36" t="str">
        <f aca="false">IF(N1044="","",IF(C1044="",1,""))</f>
        <v/>
      </c>
      <c r="V1044" s="36" t="str">
        <f aca="false">IF(N1044="","",_xlfn.IFNA(VLOOKUP(F1044,TabelleFisse!$B$33:$C$34,2,0),1))</f>
        <v/>
      </c>
      <c r="W1044" s="36" t="str">
        <f aca="false">IF(N1044="","",_xlfn.IFNA(IF(VLOOKUP(CONCATENATE(N1044," SI"),AC$10:AC$1203,1,0)=CONCATENATE(N1044," SI"),"",1),1))</f>
        <v/>
      </c>
      <c r="Y1044" s="36" t="str">
        <f aca="false">IF(OR(N1044="",G1044=""),"",_xlfn.IFNA(VLOOKUP(H1044,TabelleFisse!$B$25:$C$29,2,0),1))</f>
        <v/>
      </c>
      <c r="Z1044" s="36" t="str">
        <f aca="false">IF(AND(G1044="",H1044&lt;&gt;""),1,"")</f>
        <v/>
      </c>
      <c r="AA1044" s="36" t="str">
        <f aca="false">IF(N1044="","",IF(COUNTIF(AD$10:AD$1203,AD1044)=1,1,""))</f>
        <v/>
      </c>
      <c r="AC1044" s="37" t="str">
        <f aca="false">IF(N1044="","",CONCATENATE(N1044," ",F1044))</f>
        <v/>
      </c>
      <c r="AD1044" s="37" t="str">
        <f aca="false">IF(OR(N1044="",CONCATENATE(G1044,H1044)=""),"",CONCATENATE(N1044," ",G1044))</f>
        <v/>
      </c>
      <c r="AE1044" s="37" t="str">
        <f aca="false">IF(K1044=1,CONCATENATE(N1044," ",1),"")</f>
        <v/>
      </c>
    </row>
    <row r="1045" customFormat="false" ht="32.25" hidden="false" customHeight="true" outlineLevel="0" collapsed="false">
      <c r="A1045" s="21" t="str">
        <f aca="false">IF(J1045="","",J1045)</f>
        <v/>
      </c>
      <c r="B1045" s="69"/>
      <c r="C1045" s="44"/>
      <c r="D1045" s="42"/>
      <c r="E1045" s="42"/>
      <c r="F1045" s="68"/>
      <c r="G1045" s="42"/>
      <c r="H1045" s="42"/>
      <c r="J1045" s="20" t="str">
        <f aca="false">IF(AND(K1045="",L1045="",N1045=""),"",IF(OR(K1045=1,L1045=1),"ERRORI / ANOMALIE","OK"))</f>
        <v/>
      </c>
      <c r="K1045" s="20" t="str">
        <f aca="false">IF(N1045="","",IF(SUM(Q1045:AA1045)&gt;0,1,""))</f>
        <v/>
      </c>
      <c r="L1045" s="20" t="str">
        <f aca="false">IF(N1045="","",IF(_xlfn.IFNA(VLOOKUP(CONCATENATE(N1045," ",1),Lotti!AS$7:AT$601,2,0),1)=1,"",1))</f>
        <v/>
      </c>
      <c r="N1045" s="36" t="str">
        <f aca="false">TRIM(B1045)</f>
        <v/>
      </c>
      <c r="O1045" s="36"/>
      <c r="P1045" s="36" t="str">
        <f aca="false">IF(K1045="","",1)</f>
        <v/>
      </c>
      <c r="Q1045" s="36" t="str">
        <f aca="false">IF(N1045="","",_xlfn.IFNA(VLOOKUP(N1045,Lotti!C$7:D$1000,2,0),1))</f>
        <v/>
      </c>
      <c r="S1045" s="36" t="str">
        <f aca="false">IF(N1045="","",IF(OR(AND(E1045="",LEN(TRIM(D1045))&lt;&gt;11,LEN(TRIM(D1045))&lt;&gt;16),AND(D1045="",E1045=""),AND(D1045&lt;&gt;"",E1045&lt;&gt;"")),1,""))</f>
        <v/>
      </c>
      <c r="U1045" s="36" t="str">
        <f aca="false">IF(N1045="","",IF(C1045="",1,""))</f>
        <v/>
      </c>
      <c r="V1045" s="36" t="str">
        <f aca="false">IF(N1045="","",_xlfn.IFNA(VLOOKUP(F1045,TabelleFisse!$B$33:$C$34,2,0),1))</f>
        <v/>
      </c>
      <c r="W1045" s="36" t="str">
        <f aca="false">IF(N1045="","",_xlfn.IFNA(IF(VLOOKUP(CONCATENATE(N1045," SI"),AC$10:AC$1203,1,0)=CONCATENATE(N1045," SI"),"",1),1))</f>
        <v/>
      </c>
      <c r="Y1045" s="36" t="str">
        <f aca="false">IF(OR(N1045="",G1045=""),"",_xlfn.IFNA(VLOOKUP(H1045,TabelleFisse!$B$25:$C$29,2,0),1))</f>
        <v/>
      </c>
      <c r="Z1045" s="36" t="str">
        <f aca="false">IF(AND(G1045="",H1045&lt;&gt;""),1,"")</f>
        <v/>
      </c>
      <c r="AA1045" s="36" t="str">
        <f aca="false">IF(N1045="","",IF(COUNTIF(AD$10:AD$1203,AD1045)=1,1,""))</f>
        <v/>
      </c>
      <c r="AC1045" s="37" t="str">
        <f aca="false">IF(N1045="","",CONCATENATE(N1045," ",F1045))</f>
        <v/>
      </c>
      <c r="AD1045" s="37" t="str">
        <f aca="false">IF(OR(N1045="",CONCATENATE(G1045,H1045)=""),"",CONCATENATE(N1045," ",G1045))</f>
        <v/>
      </c>
      <c r="AE1045" s="37" t="str">
        <f aca="false">IF(K1045=1,CONCATENATE(N1045," ",1),"")</f>
        <v/>
      </c>
    </row>
    <row r="1046" customFormat="false" ht="32.25" hidden="false" customHeight="true" outlineLevel="0" collapsed="false">
      <c r="A1046" s="21" t="str">
        <f aca="false">IF(J1046="","",J1046)</f>
        <v/>
      </c>
      <c r="B1046" s="69"/>
      <c r="C1046" s="44"/>
      <c r="D1046" s="42"/>
      <c r="E1046" s="42"/>
      <c r="F1046" s="68"/>
      <c r="G1046" s="42"/>
      <c r="H1046" s="42"/>
      <c r="J1046" s="20" t="str">
        <f aca="false">IF(AND(K1046="",L1046="",N1046=""),"",IF(OR(K1046=1,L1046=1),"ERRORI / ANOMALIE","OK"))</f>
        <v/>
      </c>
      <c r="K1046" s="20" t="str">
        <f aca="false">IF(N1046="","",IF(SUM(Q1046:AA1046)&gt;0,1,""))</f>
        <v/>
      </c>
      <c r="L1046" s="20" t="str">
        <f aca="false">IF(N1046="","",IF(_xlfn.IFNA(VLOOKUP(CONCATENATE(N1046," ",1),Lotti!AS$7:AT$601,2,0),1)=1,"",1))</f>
        <v/>
      </c>
      <c r="N1046" s="36" t="str">
        <f aca="false">TRIM(B1046)</f>
        <v/>
      </c>
      <c r="O1046" s="36"/>
      <c r="P1046" s="36" t="str">
        <f aca="false">IF(K1046="","",1)</f>
        <v/>
      </c>
      <c r="Q1046" s="36" t="str">
        <f aca="false">IF(N1046="","",_xlfn.IFNA(VLOOKUP(N1046,Lotti!C$7:D$1000,2,0),1))</f>
        <v/>
      </c>
      <c r="S1046" s="36" t="str">
        <f aca="false">IF(N1046="","",IF(OR(AND(E1046="",LEN(TRIM(D1046))&lt;&gt;11,LEN(TRIM(D1046))&lt;&gt;16),AND(D1046="",E1046=""),AND(D1046&lt;&gt;"",E1046&lt;&gt;"")),1,""))</f>
        <v/>
      </c>
      <c r="U1046" s="36" t="str">
        <f aca="false">IF(N1046="","",IF(C1046="",1,""))</f>
        <v/>
      </c>
      <c r="V1046" s="36" t="str">
        <f aca="false">IF(N1046="","",_xlfn.IFNA(VLOOKUP(F1046,TabelleFisse!$B$33:$C$34,2,0),1))</f>
        <v/>
      </c>
      <c r="W1046" s="36" t="str">
        <f aca="false">IF(N1046="","",_xlfn.IFNA(IF(VLOOKUP(CONCATENATE(N1046," SI"),AC$10:AC$1203,1,0)=CONCATENATE(N1046," SI"),"",1),1))</f>
        <v/>
      </c>
      <c r="Y1046" s="36" t="str">
        <f aca="false">IF(OR(N1046="",G1046=""),"",_xlfn.IFNA(VLOOKUP(H1046,TabelleFisse!$B$25:$C$29,2,0),1))</f>
        <v/>
      </c>
      <c r="Z1046" s="36" t="str">
        <f aca="false">IF(AND(G1046="",H1046&lt;&gt;""),1,"")</f>
        <v/>
      </c>
      <c r="AA1046" s="36" t="str">
        <f aca="false">IF(N1046="","",IF(COUNTIF(AD$10:AD$1203,AD1046)=1,1,""))</f>
        <v/>
      </c>
      <c r="AC1046" s="37" t="str">
        <f aca="false">IF(N1046="","",CONCATENATE(N1046," ",F1046))</f>
        <v/>
      </c>
      <c r="AD1046" s="37" t="str">
        <f aca="false">IF(OR(N1046="",CONCATENATE(G1046,H1046)=""),"",CONCATENATE(N1046," ",G1046))</f>
        <v/>
      </c>
      <c r="AE1046" s="37" t="str">
        <f aca="false">IF(K1046=1,CONCATENATE(N1046," ",1),"")</f>
        <v/>
      </c>
    </row>
    <row r="1047" customFormat="false" ht="32.25" hidden="false" customHeight="true" outlineLevel="0" collapsed="false">
      <c r="A1047" s="21" t="str">
        <f aca="false">IF(J1047="","",J1047)</f>
        <v/>
      </c>
      <c r="B1047" s="69"/>
      <c r="C1047" s="44"/>
      <c r="D1047" s="42"/>
      <c r="E1047" s="42"/>
      <c r="F1047" s="68"/>
      <c r="G1047" s="42"/>
      <c r="H1047" s="42"/>
      <c r="J1047" s="20" t="str">
        <f aca="false">IF(AND(K1047="",L1047="",N1047=""),"",IF(OR(K1047=1,L1047=1),"ERRORI / ANOMALIE","OK"))</f>
        <v/>
      </c>
      <c r="K1047" s="20" t="str">
        <f aca="false">IF(N1047="","",IF(SUM(Q1047:AA1047)&gt;0,1,""))</f>
        <v/>
      </c>
      <c r="L1047" s="20" t="str">
        <f aca="false">IF(N1047="","",IF(_xlfn.IFNA(VLOOKUP(CONCATENATE(N1047," ",1),Lotti!AS$7:AT$601,2,0),1)=1,"",1))</f>
        <v/>
      </c>
      <c r="N1047" s="36" t="str">
        <f aca="false">TRIM(B1047)</f>
        <v/>
      </c>
      <c r="O1047" s="36"/>
      <c r="P1047" s="36" t="str">
        <f aca="false">IF(K1047="","",1)</f>
        <v/>
      </c>
      <c r="Q1047" s="36" t="str">
        <f aca="false">IF(N1047="","",_xlfn.IFNA(VLOOKUP(N1047,Lotti!C$7:D$1000,2,0),1))</f>
        <v/>
      </c>
      <c r="S1047" s="36" t="str">
        <f aca="false">IF(N1047="","",IF(OR(AND(E1047="",LEN(TRIM(D1047))&lt;&gt;11,LEN(TRIM(D1047))&lt;&gt;16),AND(D1047="",E1047=""),AND(D1047&lt;&gt;"",E1047&lt;&gt;"")),1,""))</f>
        <v/>
      </c>
      <c r="U1047" s="36" t="str">
        <f aca="false">IF(N1047="","",IF(C1047="",1,""))</f>
        <v/>
      </c>
      <c r="V1047" s="36" t="str">
        <f aca="false">IF(N1047="","",_xlfn.IFNA(VLOOKUP(F1047,TabelleFisse!$B$33:$C$34,2,0),1))</f>
        <v/>
      </c>
      <c r="W1047" s="36" t="str">
        <f aca="false">IF(N1047="","",_xlfn.IFNA(IF(VLOOKUP(CONCATENATE(N1047," SI"),AC$10:AC$1203,1,0)=CONCATENATE(N1047," SI"),"",1),1))</f>
        <v/>
      </c>
      <c r="Y1047" s="36" t="str">
        <f aca="false">IF(OR(N1047="",G1047=""),"",_xlfn.IFNA(VLOOKUP(H1047,TabelleFisse!$B$25:$C$29,2,0),1))</f>
        <v/>
      </c>
      <c r="Z1047" s="36" t="str">
        <f aca="false">IF(AND(G1047="",H1047&lt;&gt;""),1,"")</f>
        <v/>
      </c>
      <c r="AA1047" s="36" t="str">
        <f aca="false">IF(N1047="","",IF(COUNTIF(AD$10:AD$1203,AD1047)=1,1,""))</f>
        <v/>
      </c>
      <c r="AC1047" s="37" t="str">
        <f aca="false">IF(N1047="","",CONCATENATE(N1047," ",F1047))</f>
        <v/>
      </c>
      <c r="AD1047" s="37" t="str">
        <f aca="false">IF(OR(N1047="",CONCATENATE(G1047,H1047)=""),"",CONCATENATE(N1047," ",G1047))</f>
        <v/>
      </c>
      <c r="AE1047" s="37" t="str">
        <f aca="false">IF(K1047=1,CONCATENATE(N1047," ",1),"")</f>
        <v/>
      </c>
    </row>
    <row r="1048" customFormat="false" ht="32.25" hidden="false" customHeight="true" outlineLevel="0" collapsed="false">
      <c r="A1048" s="21" t="str">
        <f aca="false">IF(J1048="","",J1048)</f>
        <v/>
      </c>
      <c r="B1048" s="69"/>
      <c r="C1048" s="44"/>
      <c r="D1048" s="42"/>
      <c r="E1048" s="42"/>
      <c r="F1048" s="68"/>
      <c r="G1048" s="42"/>
      <c r="H1048" s="42"/>
      <c r="J1048" s="20" t="str">
        <f aca="false">IF(AND(K1048="",L1048="",N1048=""),"",IF(OR(K1048=1,L1048=1),"ERRORI / ANOMALIE","OK"))</f>
        <v/>
      </c>
      <c r="K1048" s="20" t="str">
        <f aca="false">IF(N1048="","",IF(SUM(Q1048:AA1048)&gt;0,1,""))</f>
        <v/>
      </c>
      <c r="L1048" s="20" t="str">
        <f aca="false">IF(N1048="","",IF(_xlfn.IFNA(VLOOKUP(CONCATENATE(N1048," ",1),Lotti!AS$7:AT$601,2,0),1)=1,"",1))</f>
        <v/>
      </c>
      <c r="N1048" s="36" t="str">
        <f aca="false">TRIM(B1048)</f>
        <v/>
      </c>
      <c r="O1048" s="36"/>
      <c r="P1048" s="36" t="str">
        <f aca="false">IF(K1048="","",1)</f>
        <v/>
      </c>
      <c r="Q1048" s="36" t="str">
        <f aca="false">IF(N1048="","",_xlfn.IFNA(VLOOKUP(N1048,Lotti!C$7:D$1000,2,0),1))</f>
        <v/>
      </c>
      <c r="S1048" s="36" t="str">
        <f aca="false">IF(N1048="","",IF(OR(AND(E1048="",LEN(TRIM(D1048))&lt;&gt;11,LEN(TRIM(D1048))&lt;&gt;16),AND(D1048="",E1048=""),AND(D1048&lt;&gt;"",E1048&lt;&gt;"")),1,""))</f>
        <v/>
      </c>
      <c r="U1048" s="36" t="str">
        <f aca="false">IF(N1048="","",IF(C1048="",1,""))</f>
        <v/>
      </c>
      <c r="V1048" s="36" t="str">
        <f aca="false">IF(N1048="","",_xlfn.IFNA(VLOOKUP(F1048,TabelleFisse!$B$33:$C$34,2,0),1))</f>
        <v/>
      </c>
      <c r="W1048" s="36" t="str">
        <f aca="false">IF(N1048="","",_xlfn.IFNA(IF(VLOOKUP(CONCATENATE(N1048," SI"),AC$10:AC$1203,1,0)=CONCATENATE(N1048," SI"),"",1),1))</f>
        <v/>
      </c>
      <c r="Y1048" s="36" t="str">
        <f aca="false">IF(OR(N1048="",G1048=""),"",_xlfn.IFNA(VLOOKUP(H1048,TabelleFisse!$B$25:$C$29,2,0),1))</f>
        <v/>
      </c>
      <c r="Z1048" s="36" t="str">
        <f aca="false">IF(AND(G1048="",H1048&lt;&gt;""),1,"")</f>
        <v/>
      </c>
      <c r="AA1048" s="36" t="str">
        <f aca="false">IF(N1048="","",IF(COUNTIF(AD$10:AD$1203,AD1048)=1,1,""))</f>
        <v/>
      </c>
      <c r="AC1048" s="37" t="str">
        <f aca="false">IF(N1048="","",CONCATENATE(N1048," ",F1048))</f>
        <v/>
      </c>
      <c r="AD1048" s="37" t="str">
        <f aca="false">IF(OR(N1048="",CONCATENATE(G1048,H1048)=""),"",CONCATENATE(N1048," ",G1048))</f>
        <v/>
      </c>
      <c r="AE1048" s="37" t="str">
        <f aca="false">IF(K1048=1,CONCATENATE(N1048," ",1),"")</f>
        <v/>
      </c>
    </row>
    <row r="1049" customFormat="false" ht="32.25" hidden="false" customHeight="true" outlineLevel="0" collapsed="false">
      <c r="A1049" s="21" t="str">
        <f aca="false">IF(J1049="","",J1049)</f>
        <v/>
      </c>
      <c r="B1049" s="69"/>
      <c r="C1049" s="44"/>
      <c r="D1049" s="42"/>
      <c r="E1049" s="42"/>
      <c r="F1049" s="68"/>
      <c r="G1049" s="42"/>
      <c r="H1049" s="42"/>
      <c r="J1049" s="20" t="str">
        <f aca="false">IF(AND(K1049="",L1049="",N1049=""),"",IF(OR(K1049=1,L1049=1),"ERRORI / ANOMALIE","OK"))</f>
        <v/>
      </c>
      <c r="K1049" s="20" t="str">
        <f aca="false">IF(N1049="","",IF(SUM(Q1049:AA1049)&gt;0,1,""))</f>
        <v/>
      </c>
      <c r="L1049" s="20" t="str">
        <f aca="false">IF(N1049="","",IF(_xlfn.IFNA(VLOOKUP(CONCATENATE(N1049," ",1),Lotti!AS$7:AT$601,2,0),1)=1,"",1))</f>
        <v/>
      </c>
      <c r="N1049" s="36" t="str">
        <f aca="false">TRIM(B1049)</f>
        <v/>
      </c>
      <c r="O1049" s="36"/>
      <c r="P1049" s="36" t="str">
        <f aca="false">IF(K1049="","",1)</f>
        <v/>
      </c>
      <c r="Q1049" s="36" t="str">
        <f aca="false">IF(N1049="","",_xlfn.IFNA(VLOOKUP(N1049,Lotti!C$7:D$1000,2,0),1))</f>
        <v/>
      </c>
      <c r="S1049" s="36" t="str">
        <f aca="false">IF(N1049="","",IF(OR(AND(E1049="",LEN(TRIM(D1049))&lt;&gt;11,LEN(TRIM(D1049))&lt;&gt;16),AND(D1049="",E1049=""),AND(D1049&lt;&gt;"",E1049&lt;&gt;"")),1,""))</f>
        <v/>
      </c>
      <c r="U1049" s="36" t="str">
        <f aca="false">IF(N1049="","",IF(C1049="",1,""))</f>
        <v/>
      </c>
      <c r="V1049" s="36" t="str">
        <f aca="false">IF(N1049="","",_xlfn.IFNA(VLOOKUP(F1049,TabelleFisse!$B$33:$C$34,2,0),1))</f>
        <v/>
      </c>
      <c r="W1049" s="36" t="str">
        <f aca="false">IF(N1049="","",_xlfn.IFNA(IF(VLOOKUP(CONCATENATE(N1049," SI"),AC$10:AC$1203,1,0)=CONCATENATE(N1049," SI"),"",1),1))</f>
        <v/>
      </c>
      <c r="Y1049" s="36" t="str">
        <f aca="false">IF(OR(N1049="",G1049=""),"",_xlfn.IFNA(VLOOKUP(H1049,TabelleFisse!$B$25:$C$29,2,0),1))</f>
        <v/>
      </c>
      <c r="Z1049" s="36" t="str">
        <f aca="false">IF(AND(G1049="",H1049&lt;&gt;""),1,"")</f>
        <v/>
      </c>
      <c r="AA1049" s="36" t="str">
        <f aca="false">IF(N1049="","",IF(COUNTIF(AD$10:AD$1203,AD1049)=1,1,""))</f>
        <v/>
      </c>
      <c r="AC1049" s="37" t="str">
        <f aca="false">IF(N1049="","",CONCATENATE(N1049," ",F1049))</f>
        <v/>
      </c>
      <c r="AD1049" s="37" t="str">
        <f aca="false">IF(OR(N1049="",CONCATENATE(G1049,H1049)=""),"",CONCATENATE(N1049," ",G1049))</f>
        <v/>
      </c>
      <c r="AE1049" s="37" t="str">
        <f aca="false">IF(K1049=1,CONCATENATE(N1049," ",1),"")</f>
        <v/>
      </c>
    </row>
    <row r="1050" customFormat="false" ht="32.25" hidden="false" customHeight="true" outlineLevel="0" collapsed="false">
      <c r="A1050" s="21" t="str">
        <f aca="false">IF(J1050="","",J1050)</f>
        <v/>
      </c>
      <c r="B1050" s="69"/>
      <c r="C1050" s="44"/>
      <c r="D1050" s="42"/>
      <c r="E1050" s="42"/>
      <c r="F1050" s="68"/>
      <c r="G1050" s="42"/>
      <c r="H1050" s="42"/>
      <c r="J1050" s="20" t="str">
        <f aca="false">IF(AND(K1050="",L1050="",N1050=""),"",IF(OR(K1050=1,L1050=1),"ERRORI / ANOMALIE","OK"))</f>
        <v/>
      </c>
      <c r="K1050" s="20" t="str">
        <f aca="false">IF(N1050="","",IF(SUM(Q1050:AA1050)&gt;0,1,""))</f>
        <v/>
      </c>
      <c r="L1050" s="20" t="str">
        <f aca="false">IF(N1050="","",IF(_xlfn.IFNA(VLOOKUP(CONCATENATE(N1050," ",1),Lotti!AS$7:AT$601,2,0),1)=1,"",1))</f>
        <v/>
      </c>
      <c r="N1050" s="36" t="str">
        <f aca="false">TRIM(B1050)</f>
        <v/>
      </c>
      <c r="O1050" s="36"/>
      <c r="P1050" s="36" t="str">
        <f aca="false">IF(K1050="","",1)</f>
        <v/>
      </c>
      <c r="Q1050" s="36" t="str">
        <f aca="false">IF(N1050="","",_xlfn.IFNA(VLOOKUP(N1050,Lotti!C$7:D$1000,2,0),1))</f>
        <v/>
      </c>
      <c r="S1050" s="36" t="str">
        <f aca="false">IF(N1050="","",IF(OR(AND(E1050="",LEN(TRIM(D1050))&lt;&gt;11,LEN(TRIM(D1050))&lt;&gt;16),AND(D1050="",E1050=""),AND(D1050&lt;&gt;"",E1050&lt;&gt;"")),1,""))</f>
        <v/>
      </c>
      <c r="U1050" s="36" t="str">
        <f aca="false">IF(N1050="","",IF(C1050="",1,""))</f>
        <v/>
      </c>
      <c r="V1050" s="36" t="str">
        <f aca="false">IF(N1050="","",_xlfn.IFNA(VLOOKUP(F1050,TabelleFisse!$B$33:$C$34,2,0),1))</f>
        <v/>
      </c>
      <c r="W1050" s="36" t="str">
        <f aca="false">IF(N1050="","",_xlfn.IFNA(IF(VLOOKUP(CONCATENATE(N1050," SI"),AC$10:AC$1203,1,0)=CONCATENATE(N1050," SI"),"",1),1))</f>
        <v/>
      </c>
      <c r="Y1050" s="36" t="str">
        <f aca="false">IF(OR(N1050="",G1050=""),"",_xlfn.IFNA(VLOOKUP(H1050,TabelleFisse!$B$25:$C$29,2,0),1))</f>
        <v/>
      </c>
      <c r="Z1050" s="36" t="str">
        <f aca="false">IF(AND(G1050="",H1050&lt;&gt;""),1,"")</f>
        <v/>
      </c>
      <c r="AA1050" s="36" t="str">
        <f aca="false">IF(N1050="","",IF(COUNTIF(AD$10:AD$1203,AD1050)=1,1,""))</f>
        <v/>
      </c>
      <c r="AC1050" s="37" t="str">
        <f aca="false">IF(N1050="","",CONCATENATE(N1050," ",F1050))</f>
        <v/>
      </c>
      <c r="AD1050" s="37" t="str">
        <f aca="false">IF(OR(N1050="",CONCATENATE(G1050,H1050)=""),"",CONCATENATE(N1050," ",G1050))</f>
        <v/>
      </c>
      <c r="AE1050" s="37" t="str">
        <f aca="false">IF(K1050=1,CONCATENATE(N1050," ",1),"")</f>
        <v/>
      </c>
    </row>
    <row r="1051" customFormat="false" ht="32.25" hidden="false" customHeight="true" outlineLevel="0" collapsed="false">
      <c r="A1051" s="21" t="str">
        <f aca="false">IF(J1051="","",J1051)</f>
        <v/>
      </c>
      <c r="B1051" s="69"/>
      <c r="C1051" s="44"/>
      <c r="D1051" s="42"/>
      <c r="E1051" s="42"/>
      <c r="F1051" s="68"/>
      <c r="G1051" s="42"/>
      <c r="H1051" s="42"/>
      <c r="J1051" s="20" t="str">
        <f aca="false">IF(AND(K1051="",L1051="",N1051=""),"",IF(OR(K1051=1,L1051=1),"ERRORI / ANOMALIE","OK"))</f>
        <v/>
      </c>
      <c r="K1051" s="20" t="str">
        <f aca="false">IF(N1051="","",IF(SUM(Q1051:AA1051)&gt;0,1,""))</f>
        <v/>
      </c>
      <c r="L1051" s="20" t="str">
        <f aca="false">IF(N1051="","",IF(_xlfn.IFNA(VLOOKUP(CONCATENATE(N1051," ",1),Lotti!AS$7:AT$601,2,0),1)=1,"",1))</f>
        <v/>
      </c>
      <c r="N1051" s="36" t="str">
        <f aca="false">TRIM(B1051)</f>
        <v/>
      </c>
      <c r="O1051" s="36"/>
      <c r="P1051" s="36" t="str">
        <f aca="false">IF(K1051="","",1)</f>
        <v/>
      </c>
      <c r="Q1051" s="36" t="str">
        <f aca="false">IF(N1051="","",_xlfn.IFNA(VLOOKUP(N1051,Lotti!C$7:D$1000,2,0),1))</f>
        <v/>
      </c>
      <c r="S1051" s="36" t="str">
        <f aca="false">IF(N1051="","",IF(OR(AND(E1051="",LEN(TRIM(D1051))&lt;&gt;11,LEN(TRIM(D1051))&lt;&gt;16),AND(D1051="",E1051=""),AND(D1051&lt;&gt;"",E1051&lt;&gt;"")),1,""))</f>
        <v/>
      </c>
      <c r="U1051" s="36" t="str">
        <f aca="false">IF(N1051="","",IF(C1051="",1,""))</f>
        <v/>
      </c>
      <c r="V1051" s="36" t="str">
        <f aca="false">IF(N1051="","",_xlfn.IFNA(VLOOKUP(F1051,TabelleFisse!$B$33:$C$34,2,0),1))</f>
        <v/>
      </c>
      <c r="W1051" s="36" t="str">
        <f aca="false">IF(N1051="","",_xlfn.IFNA(IF(VLOOKUP(CONCATENATE(N1051," SI"),AC$10:AC$1203,1,0)=CONCATENATE(N1051," SI"),"",1),1))</f>
        <v/>
      </c>
      <c r="Y1051" s="36" t="str">
        <f aca="false">IF(OR(N1051="",G1051=""),"",_xlfn.IFNA(VLOOKUP(H1051,TabelleFisse!$B$25:$C$29,2,0),1))</f>
        <v/>
      </c>
      <c r="Z1051" s="36" t="str">
        <f aca="false">IF(AND(G1051="",H1051&lt;&gt;""),1,"")</f>
        <v/>
      </c>
      <c r="AA1051" s="36" t="str">
        <f aca="false">IF(N1051="","",IF(COUNTIF(AD$10:AD$1203,AD1051)=1,1,""))</f>
        <v/>
      </c>
      <c r="AC1051" s="37" t="str">
        <f aca="false">IF(N1051="","",CONCATENATE(N1051," ",F1051))</f>
        <v/>
      </c>
      <c r="AD1051" s="37" t="str">
        <f aca="false">IF(OR(N1051="",CONCATENATE(G1051,H1051)=""),"",CONCATENATE(N1051," ",G1051))</f>
        <v/>
      </c>
      <c r="AE1051" s="37" t="str">
        <f aca="false">IF(K1051=1,CONCATENATE(N1051," ",1),"")</f>
        <v/>
      </c>
    </row>
    <row r="1052" customFormat="false" ht="32.25" hidden="false" customHeight="true" outlineLevel="0" collapsed="false">
      <c r="A1052" s="21" t="str">
        <f aca="false">IF(J1052="","",J1052)</f>
        <v/>
      </c>
      <c r="B1052" s="69"/>
      <c r="C1052" s="44"/>
      <c r="D1052" s="42"/>
      <c r="E1052" s="42"/>
      <c r="F1052" s="68"/>
      <c r="G1052" s="42"/>
      <c r="H1052" s="42"/>
      <c r="J1052" s="20" t="str">
        <f aca="false">IF(AND(K1052="",L1052="",N1052=""),"",IF(OR(K1052=1,L1052=1),"ERRORI / ANOMALIE","OK"))</f>
        <v/>
      </c>
      <c r="K1052" s="20" t="str">
        <f aca="false">IF(N1052="","",IF(SUM(Q1052:AA1052)&gt;0,1,""))</f>
        <v/>
      </c>
      <c r="L1052" s="20" t="str">
        <f aca="false">IF(N1052="","",IF(_xlfn.IFNA(VLOOKUP(CONCATENATE(N1052," ",1),Lotti!AS$7:AT$601,2,0),1)=1,"",1))</f>
        <v/>
      </c>
      <c r="N1052" s="36" t="str">
        <f aca="false">TRIM(B1052)</f>
        <v/>
      </c>
      <c r="O1052" s="36"/>
      <c r="P1052" s="36" t="str">
        <f aca="false">IF(K1052="","",1)</f>
        <v/>
      </c>
      <c r="Q1052" s="36" t="str">
        <f aca="false">IF(N1052="","",_xlfn.IFNA(VLOOKUP(N1052,Lotti!C$7:D$1000,2,0),1))</f>
        <v/>
      </c>
      <c r="S1052" s="36" t="str">
        <f aca="false">IF(N1052="","",IF(OR(AND(E1052="",LEN(TRIM(D1052))&lt;&gt;11,LEN(TRIM(D1052))&lt;&gt;16),AND(D1052="",E1052=""),AND(D1052&lt;&gt;"",E1052&lt;&gt;"")),1,""))</f>
        <v/>
      </c>
      <c r="U1052" s="36" t="str">
        <f aca="false">IF(N1052="","",IF(C1052="",1,""))</f>
        <v/>
      </c>
      <c r="V1052" s="36" t="str">
        <f aca="false">IF(N1052="","",_xlfn.IFNA(VLOOKUP(F1052,TabelleFisse!$B$33:$C$34,2,0),1))</f>
        <v/>
      </c>
      <c r="W1052" s="36" t="str">
        <f aca="false">IF(N1052="","",_xlfn.IFNA(IF(VLOOKUP(CONCATENATE(N1052," SI"),AC$10:AC$1203,1,0)=CONCATENATE(N1052," SI"),"",1),1))</f>
        <v/>
      </c>
      <c r="Y1052" s="36" t="str">
        <f aca="false">IF(OR(N1052="",G1052=""),"",_xlfn.IFNA(VLOOKUP(H1052,TabelleFisse!$B$25:$C$29,2,0),1))</f>
        <v/>
      </c>
      <c r="Z1052" s="36" t="str">
        <f aca="false">IF(AND(G1052="",H1052&lt;&gt;""),1,"")</f>
        <v/>
      </c>
      <c r="AA1052" s="36" t="str">
        <f aca="false">IF(N1052="","",IF(COUNTIF(AD$10:AD$1203,AD1052)=1,1,""))</f>
        <v/>
      </c>
      <c r="AC1052" s="37" t="str">
        <f aca="false">IF(N1052="","",CONCATENATE(N1052," ",F1052))</f>
        <v/>
      </c>
      <c r="AD1052" s="37" t="str">
        <f aca="false">IF(OR(N1052="",CONCATENATE(G1052,H1052)=""),"",CONCATENATE(N1052," ",G1052))</f>
        <v/>
      </c>
      <c r="AE1052" s="37" t="str">
        <f aca="false">IF(K1052=1,CONCATENATE(N1052," ",1),"")</f>
        <v/>
      </c>
    </row>
    <row r="1053" customFormat="false" ht="32.25" hidden="false" customHeight="true" outlineLevel="0" collapsed="false">
      <c r="A1053" s="21" t="str">
        <f aca="false">IF(J1053="","",J1053)</f>
        <v/>
      </c>
      <c r="B1053" s="69"/>
      <c r="C1053" s="44"/>
      <c r="D1053" s="42"/>
      <c r="E1053" s="42"/>
      <c r="F1053" s="68"/>
      <c r="G1053" s="42"/>
      <c r="H1053" s="42"/>
      <c r="J1053" s="20" t="str">
        <f aca="false">IF(AND(K1053="",L1053="",N1053=""),"",IF(OR(K1053=1,L1053=1),"ERRORI / ANOMALIE","OK"))</f>
        <v/>
      </c>
      <c r="K1053" s="20" t="str">
        <f aca="false">IF(N1053="","",IF(SUM(Q1053:AA1053)&gt;0,1,""))</f>
        <v/>
      </c>
      <c r="L1053" s="20" t="str">
        <f aca="false">IF(N1053="","",IF(_xlfn.IFNA(VLOOKUP(CONCATENATE(N1053," ",1),Lotti!AS$7:AT$601,2,0),1)=1,"",1))</f>
        <v/>
      </c>
      <c r="N1053" s="36" t="str">
        <f aca="false">TRIM(B1053)</f>
        <v/>
      </c>
      <c r="O1053" s="36"/>
      <c r="P1053" s="36" t="str">
        <f aca="false">IF(K1053="","",1)</f>
        <v/>
      </c>
      <c r="Q1053" s="36" t="str">
        <f aca="false">IF(N1053="","",_xlfn.IFNA(VLOOKUP(N1053,Lotti!C$7:D$1000,2,0),1))</f>
        <v/>
      </c>
      <c r="S1053" s="36" t="str">
        <f aca="false">IF(N1053="","",IF(OR(AND(E1053="",LEN(TRIM(D1053))&lt;&gt;11,LEN(TRIM(D1053))&lt;&gt;16),AND(D1053="",E1053=""),AND(D1053&lt;&gt;"",E1053&lt;&gt;"")),1,""))</f>
        <v/>
      </c>
      <c r="U1053" s="36" t="str">
        <f aca="false">IF(N1053="","",IF(C1053="",1,""))</f>
        <v/>
      </c>
      <c r="V1053" s="36" t="str">
        <f aca="false">IF(N1053="","",_xlfn.IFNA(VLOOKUP(F1053,TabelleFisse!$B$33:$C$34,2,0),1))</f>
        <v/>
      </c>
      <c r="W1053" s="36" t="str">
        <f aca="false">IF(N1053="","",_xlfn.IFNA(IF(VLOOKUP(CONCATENATE(N1053," SI"),AC$10:AC$1203,1,0)=CONCATENATE(N1053," SI"),"",1),1))</f>
        <v/>
      </c>
      <c r="Y1053" s="36" t="str">
        <f aca="false">IF(OR(N1053="",G1053=""),"",_xlfn.IFNA(VLOOKUP(H1053,TabelleFisse!$B$25:$C$29,2,0),1))</f>
        <v/>
      </c>
      <c r="Z1053" s="36" t="str">
        <f aca="false">IF(AND(G1053="",H1053&lt;&gt;""),1,"")</f>
        <v/>
      </c>
      <c r="AA1053" s="36" t="str">
        <f aca="false">IF(N1053="","",IF(COUNTIF(AD$10:AD$1203,AD1053)=1,1,""))</f>
        <v/>
      </c>
      <c r="AC1053" s="37" t="str">
        <f aca="false">IF(N1053="","",CONCATENATE(N1053," ",F1053))</f>
        <v/>
      </c>
      <c r="AD1053" s="37" t="str">
        <f aca="false">IF(OR(N1053="",CONCATENATE(G1053,H1053)=""),"",CONCATENATE(N1053," ",G1053))</f>
        <v/>
      </c>
      <c r="AE1053" s="37" t="str">
        <f aca="false">IF(K1053=1,CONCATENATE(N1053," ",1),"")</f>
        <v/>
      </c>
    </row>
    <row r="1054" customFormat="false" ht="32.25" hidden="false" customHeight="true" outlineLevel="0" collapsed="false">
      <c r="A1054" s="21" t="str">
        <f aca="false">IF(J1054="","",J1054)</f>
        <v/>
      </c>
      <c r="B1054" s="69"/>
      <c r="C1054" s="44"/>
      <c r="D1054" s="42"/>
      <c r="E1054" s="42"/>
      <c r="F1054" s="68"/>
      <c r="G1054" s="42"/>
      <c r="H1054" s="42"/>
      <c r="J1054" s="20" t="str">
        <f aca="false">IF(AND(K1054="",L1054="",N1054=""),"",IF(OR(K1054=1,L1054=1),"ERRORI / ANOMALIE","OK"))</f>
        <v/>
      </c>
      <c r="K1054" s="20" t="str">
        <f aca="false">IF(N1054="","",IF(SUM(Q1054:AA1054)&gt;0,1,""))</f>
        <v/>
      </c>
      <c r="L1054" s="20" t="str">
        <f aca="false">IF(N1054="","",IF(_xlfn.IFNA(VLOOKUP(CONCATENATE(N1054," ",1),Lotti!AS$7:AT$601,2,0),1)=1,"",1))</f>
        <v/>
      </c>
      <c r="N1054" s="36" t="str">
        <f aca="false">TRIM(B1054)</f>
        <v/>
      </c>
      <c r="O1054" s="36"/>
      <c r="P1054" s="36" t="str">
        <f aca="false">IF(K1054="","",1)</f>
        <v/>
      </c>
      <c r="Q1054" s="36" t="str">
        <f aca="false">IF(N1054="","",_xlfn.IFNA(VLOOKUP(N1054,Lotti!C$7:D$1000,2,0),1))</f>
        <v/>
      </c>
      <c r="S1054" s="36" t="str">
        <f aca="false">IF(N1054="","",IF(OR(AND(E1054="",LEN(TRIM(D1054))&lt;&gt;11,LEN(TRIM(D1054))&lt;&gt;16),AND(D1054="",E1054=""),AND(D1054&lt;&gt;"",E1054&lt;&gt;"")),1,""))</f>
        <v/>
      </c>
      <c r="U1054" s="36" t="str">
        <f aca="false">IF(N1054="","",IF(C1054="",1,""))</f>
        <v/>
      </c>
      <c r="V1054" s="36" t="str">
        <f aca="false">IF(N1054="","",_xlfn.IFNA(VLOOKUP(F1054,TabelleFisse!$B$33:$C$34,2,0),1))</f>
        <v/>
      </c>
      <c r="W1054" s="36" t="str">
        <f aca="false">IF(N1054="","",_xlfn.IFNA(IF(VLOOKUP(CONCATENATE(N1054," SI"),AC$10:AC$1203,1,0)=CONCATENATE(N1054," SI"),"",1),1))</f>
        <v/>
      </c>
      <c r="Y1054" s="36" t="str">
        <f aca="false">IF(OR(N1054="",G1054=""),"",_xlfn.IFNA(VLOOKUP(H1054,TabelleFisse!$B$25:$C$29,2,0),1))</f>
        <v/>
      </c>
      <c r="Z1054" s="36" t="str">
        <f aca="false">IF(AND(G1054="",H1054&lt;&gt;""),1,"")</f>
        <v/>
      </c>
      <c r="AA1054" s="36" t="str">
        <f aca="false">IF(N1054="","",IF(COUNTIF(AD$10:AD$1203,AD1054)=1,1,""))</f>
        <v/>
      </c>
      <c r="AC1054" s="37" t="str">
        <f aca="false">IF(N1054="","",CONCATENATE(N1054," ",F1054))</f>
        <v/>
      </c>
      <c r="AD1054" s="37" t="str">
        <f aca="false">IF(OR(N1054="",CONCATENATE(G1054,H1054)=""),"",CONCATENATE(N1054," ",G1054))</f>
        <v/>
      </c>
      <c r="AE1054" s="37" t="str">
        <f aca="false">IF(K1054=1,CONCATENATE(N1054," ",1),"")</f>
        <v/>
      </c>
    </row>
    <row r="1055" customFormat="false" ht="32.25" hidden="false" customHeight="true" outlineLevel="0" collapsed="false">
      <c r="A1055" s="21" t="str">
        <f aca="false">IF(J1055="","",J1055)</f>
        <v/>
      </c>
      <c r="B1055" s="69"/>
      <c r="C1055" s="44"/>
      <c r="D1055" s="42"/>
      <c r="E1055" s="42"/>
      <c r="F1055" s="68"/>
      <c r="G1055" s="42"/>
      <c r="H1055" s="42"/>
      <c r="J1055" s="20" t="str">
        <f aca="false">IF(AND(K1055="",L1055="",N1055=""),"",IF(OR(K1055=1,L1055=1),"ERRORI / ANOMALIE","OK"))</f>
        <v/>
      </c>
      <c r="K1055" s="20" t="str">
        <f aca="false">IF(N1055="","",IF(SUM(Q1055:AA1055)&gt;0,1,""))</f>
        <v/>
      </c>
      <c r="L1055" s="20" t="str">
        <f aca="false">IF(N1055="","",IF(_xlfn.IFNA(VLOOKUP(CONCATENATE(N1055," ",1),Lotti!AS$7:AT$601,2,0),1)=1,"",1))</f>
        <v/>
      </c>
      <c r="N1055" s="36" t="str">
        <f aca="false">TRIM(B1055)</f>
        <v/>
      </c>
      <c r="O1055" s="36"/>
      <c r="P1055" s="36" t="str">
        <f aca="false">IF(K1055="","",1)</f>
        <v/>
      </c>
      <c r="Q1055" s="36" t="str">
        <f aca="false">IF(N1055="","",_xlfn.IFNA(VLOOKUP(N1055,Lotti!C$7:D$1000,2,0),1))</f>
        <v/>
      </c>
      <c r="S1055" s="36" t="str">
        <f aca="false">IF(N1055="","",IF(OR(AND(E1055="",LEN(TRIM(D1055))&lt;&gt;11,LEN(TRIM(D1055))&lt;&gt;16),AND(D1055="",E1055=""),AND(D1055&lt;&gt;"",E1055&lt;&gt;"")),1,""))</f>
        <v/>
      </c>
      <c r="U1055" s="36" t="str">
        <f aca="false">IF(N1055="","",IF(C1055="",1,""))</f>
        <v/>
      </c>
      <c r="V1055" s="36" t="str">
        <f aca="false">IF(N1055="","",_xlfn.IFNA(VLOOKUP(F1055,TabelleFisse!$B$33:$C$34,2,0),1))</f>
        <v/>
      </c>
      <c r="W1055" s="36" t="str">
        <f aca="false">IF(N1055="","",_xlfn.IFNA(IF(VLOOKUP(CONCATENATE(N1055," SI"),AC$10:AC$1203,1,0)=CONCATENATE(N1055," SI"),"",1),1))</f>
        <v/>
      </c>
      <c r="Y1055" s="36" t="str">
        <f aca="false">IF(OR(N1055="",G1055=""),"",_xlfn.IFNA(VLOOKUP(H1055,TabelleFisse!$B$25:$C$29,2,0),1))</f>
        <v/>
      </c>
      <c r="Z1055" s="36" t="str">
        <f aca="false">IF(AND(G1055="",H1055&lt;&gt;""),1,"")</f>
        <v/>
      </c>
      <c r="AA1055" s="36" t="str">
        <f aca="false">IF(N1055="","",IF(COUNTIF(AD$10:AD$1203,AD1055)=1,1,""))</f>
        <v/>
      </c>
      <c r="AC1055" s="37" t="str">
        <f aca="false">IF(N1055="","",CONCATENATE(N1055," ",F1055))</f>
        <v/>
      </c>
      <c r="AD1055" s="37" t="str">
        <f aca="false">IF(OR(N1055="",CONCATENATE(G1055,H1055)=""),"",CONCATENATE(N1055," ",G1055))</f>
        <v/>
      </c>
      <c r="AE1055" s="37" t="str">
        <f aca="false">IF(K1055=1,CONCATENATE(N1055," ",1),"")</f>
        <v/>
      </c>
    </row>
    <row r="1056" customFormat="false" ht="32.25" hidden="false" customHeight="true" outlineLevel="0" collapsed="false">
      <c r="A1056" s="21" t="str">
        <f aca="false">IF(J1056="","",J1056)</f>
        <v/>
      </c>
      <c r="B1056" s="69"/>
      <c r="C1056" s="44"/>
      <c r="D1056" s="42"/>
      <c r="E1056" s="42"/>
      <c r="F1056" s="68"/>
      <c r="G1056" s="42"/>
      <c r="H1056" s="42"/>
      <c r="J1056" s="20" t="str">
        <f aca="false">IF(AND(K1056="",L1056="",N1056=""),"",IF(OR(K1056=1,L1056=1),"ERRORI / ANOMALIE","OK"))</f>
        <v/>
      </c>
      <c r="K1056" s="20" t="str">
        <f aca="false">IF(N1056="","",IF(SUM(Q1056:AA1056)&gt;0,1,""))</f>
        <v/>
      </c>
      <c r="L1056" s="20" t="str">
        <f aca="false">IF(N1056="","",IF(_xlfn.IFNA(VLOOKUP(CONCATENATE(N1056," ",1),Lotti!AS$7:AT$601,2,0),1)=1,"",1))</f>
        <v/>
      </c>
      <c r="N1056" s="36" t="str">
        <f aca="false">TRIM(B1056)</f>
        <v/>
      </c>
      <c r="O1056" s="36"/>
      <c r="P1056" s="36" t="str">
        <f aca="false">IF(K1056="","",1)</f>
        <v/>
      </c>
      <c r="Q1056" s="36" t="str">
        <f aca="false">IF(N1056="","",_xlfn.IFNA(VLOOKUP(N1056,Lotti!C$7:D$1000,2,0),1))</f>
        <v/>
      </c>
      <c r="S1056" s="36" t="str">
        <f aca="false">IF(N1056="","",IF(OR(AND(E1056="",LEN(TRIM(D1056))&lt;&gt;11,LEN(TRIM(D1056))&lt;&gt;16),AND(D1056="",E1056=""),AND(D1056&lt;&gt;"",E1056&lt;&gt;"")),1,""))</f>
        <v/>
      </c>
      <c r="U1056" s="36" t="str">
        <f aca="false">IF(N1056="","",IF(C1056="",1,""))</f>
        <v/>
      </c>
      <c r="V1056" s="36" t="str">
        <f aca="false">IF(N1056="","",_xlfn.IFNA(VLOOKUP(F1056,TabelleFisse!$B$33:$C$34,2,0),1))</f>
        <v/>
      </c>
      <c r="W1056" s="36" t="str">
        <f aca="false">IF(N1056="","",_xlfn.IFNA(IF(VLOOKUP(CONCATENATE(N1056," SI"),AC$10:AC$1203,1,0)=CONCATENATE(N1056," SI"),"",1),1))</f>
        <v/>
      </c>
      <c r="Y1056" s="36" t="str">
        <f aca="false">IF(OR(N1056="",G1056=""),"",_xlfn.IFNA(VLOOKUP(H1056,TabelleFisse!$B$25:$C$29,2,0),1))</f>
        <v/>
      </c>
      <c r="Z1056" s="36" t="str">
        <f aca="false">IF(AND(G1056="",H1056&lt;&gt;""),1,"")</f>
        <v/>
      </c>
      <c r="AA1056" s="36" t="str">
        <f aca="false">IF(N1056="","",IF(COUNTIF(AD$10:AD$1203,AD1056)=1,1,""))</f>
        <v/>
      </c>
      <c r="AC1056" s="37" t="str">
        <f aca="false">IF(N1056="","",CONCATENATE(N1056," ",F1056))</f>
        <v/>
      </c>
      <c r="AD1056" s="37" t="str">
        <f aca="false">IF(OR(N1056="",CONCATENATE(G1056,H1056)=""),"",CONCATENATE(N1056," ",G1056))</f>
        <v/>
      </c>
      <c r="AE1056" s="37" t="str">
        <f aca="false">IF(K1056=1,CONCATENATE(N1056," ",1),"")</f>
        <v/>
      </c>
    </row>
    <row r="1057" customFormat="false" ht="32.25" hidden="false" customHeight="true" outlineLevel="0" collapsed="false">
      <c r="A1057" s="21" t="str">
        <f aca="false">IF(J1057="","",J1057)</f>
        <v/>
      </c>
      <c r="B1057" s="69"/>
      <c r="C1057" s="44"/>
      <c r="D1057" s="42"/>
      <c r="E1057" s="42"/>
      <c r="F1057" s="68"/>
      <c r="G1057" s="42"/>
      <c r="H1057" s="42"/>
      <c r="J1057" s="20" t="str">
        <f aca="false">IF(AND(K1057="",L1057="",N1057=""),"",IF(OR(K1057=1,L1057=1),"ERRORI / ANOMALIE","OK"))</f>
        <v/>
      </c>
      <c r="K1057" s="20" t="str">
        <f aca="false">IF(N1057="","",IF(SUM(Q1057:AA1057)&gt;0,1,""))</f>
        <v/>
      </c>
      <c r="L1057" s="20" t="str">
        <f aca="false">IF(N1057="","",IF(_xlfn.IFNA(VLOOKUP(CONCATENATE(N1057," ",1),Lotti!AS$7:AT$601,2,0),1)=1,"",1))</f>
        <v/>
      </c>
      <c r="N1057" s="36" t="str">
        <f aca="false">TRIM(B1057)</f>
        <v/>
      </c>
      <c r="O1057" s="36"/>
      <c r="P1057" s="36" t="str">
        <f aca="false">IF(K1057="","",1)</f>
        <v/>
      </c>
      <c r="Q1057" s="36" t="str">
        <f aca="false">IF(N1057="","",_xlfn.IFNA(VLOOKUP(N1057,Lotti!C$7:D$1000,2,0),1))</f>
        <v/>
      </c>
      <c r="S1057" s="36" t="str">
        <f aca="false">IF(N1057="","",IF(OR(AND(E1057="",LEN(TRIM(D1057))&lt;&gt;11,LEN(TRIM(D1057))&lt;&gt;16),AND(D1057="",E1057=""),AND(D1057&lt;&gt;"",E1057&lt;&gt;"")),1,""))</f>
        <v/>
      </c>
      <c r="U1057" s="36" t="str">
        <f aca="false">IF(N1057="","",IF(C1057="",1,""))</f>
        <v/>
      </c>
      <c r="V1057" s="36" t="str">
        <f aca="false">IF(N1057="","",_xlfn.IFNA(VLOOKUP(F1057,TabelleFisse!$B$33:$C$34,2,0),1))</f>
        <v/>
      </c>
      <c r="W1057" s="36" t="str">
        <f aca="false">IF(N1057="","",_xlfn.IFNA(IF(VLOOKUP(CONCATENATE(N1057," SI"),AC$10:AC$1203,1,0)=CONCATENATE(N1057," SI"),"",1),1))</f>
        <v/>
      </c>
      <c r="Y1057" s="36" t="str">
        <f aca="false">IF(OR(N1057="",G1057=""),"",_xlfn.IFNA(VLOOKUP(H1057,TabelleFisse!$B$25:$C$29,2,0),1))</f>
        <v/>
      </c>
      <c r="Z1057" s="36" t="str">
        <f aca="false">IF(AND(G1057="",H1057&lt;&gt;""),1,"")</f>
        <v/>
      </c>
      <c r="AA1057" s="36" t="str">
        <f aca="false">IF(N1057="","",IF(COUNTIF(AD$10:AD$1203,AD1057)=1,1,""))</f>
        <v/>
      </c>
      <c r="AC1057" s="37" t="str">
        <f aca="false">IF(N1057="","",CONCATENATE(N1057," ",F1057))</f>
        <v/>
      </c>
      <c r="AD1057" s="37" t="str">
        <f aca="false">IF(OR(N1057="",CONCATENATE(G1057,H1057)=""),"",CONCATENATE(N1057," ",G1057))</f>
        <v/>
      </c>
      <c r="AE1057" s="37" t="str">
        <f aca="false">IF(K1057=1,CONCATENATE(N1057," ",1),"")</f>
        <v/>
      </c>
    </row>
    <row r="1058" customFormat="false" ht="32.25" hidden="false" customHeight="true" outlineLevel="0" collapsed="false">
      <c r="A1058" s="21" t="str">
        <f aca="false">IF(J1058="","",J1058)</f>
        <v/>
      </c>
      <c r="B1058" s="69"/>
      <c r="C1058" s="44"/>
      <c r="D1058" s="42"/>
      <c r="E1058" s="42"/>
      <c r="F1058" s="68"/>
      <c r="G1058" s="42"/>
      <c r="H1058" s="42"/>
      <c r="J1058" s="20" t="str">
        <f aca="false">IF(AND(K1058="",L1058="",N1058=""),"",IF(OR(K1058=1,L1058=1),"ERRORI / ANOMALIE","OK"))</f>
        <v/>
      </c>
      <c r="K1058" s="20" t="str">
        <f aca="false">IF(N1058="","",IF(SUM(Q1058:AA1058)&gt;0,1,""))</f>
        <v/>
      </c>
      <c r="L1058" s="20" t="str">
        <f aca="false">IF(N1058="","",IF(_xlfn.IFNA(VLOOKUP(CONCATENATE(N1058," ",1),Lotti!AS$7:AT$601,2,0),1)=1,"",1))</f>
        <v/>
      </c>
      <c r="N1058" s="36" t="str">
        <f aca="false">TRIM(B1058)</f>
        <v/>
      </c>
      <c r="O1058" s="36"/>
      <c r="P1058" s="36" t="str">
        <f aca="false">IF(K1058="","",1)</f>
        <v/>
      </c>
      <c r="Q1058" s="36" t="str">
        <f aca="false">IF(N1058="","",_xlfn.IFNA(VLOOKUP(N1058,Lotti!C$7:D$1000,2,0),1))</f>
        <v/>
      </c>
      <c r="S1058" s="36" t="str">
        <f aca="false">IF(N1058="","",IF(OR(AND(E1058="",LEN(TRIM(D1058))&lt;&gt;11,LEN(TRIM(D1058))&lt;&gt;16),AND(D1058="",E1058=""),AND(D1058&lt;&gt;"",E1058&lt;&gt;"")),1,""))</f>
        <v/>
      </c>
      <c r="U1058" s="36" t="str">
        <f aca="false">IF(N1058="","",IF(C1058="",1,""))</f>
        <v/>
      </c>
      <c r="V1058" s="36" t="str">
        <f aca="false">IF(N1058="","",_xlfn.IFNA(VLOOKUP(F1058,TabelleFisse!$B$33:$C$34,2,0),1))</f>
        <v/>
      </c>
      <c r="W1058" s="36" t="str">
        <f aca="false">IF(N1058="","",_xlfn.IFNA(IF(VLOOKUP(CONCATENATE(N1058," SI"),AC$10:AC$1203,1,0)=CONCATENATE(N1058," SI"),"",1),1))</f>
        <v/>
      </c>
      <c r="Y1058" s="36" t="str">
        <f aca="false">IF(OR(N1058="",G1058=""),"",_xlfn.IFNA(VLOOKUP(H1058,TabelleFisse!$B$25:$C$29,2,0),1))</f>
        <v/>
      </c>
      <c r="Z1058" s="36" t="str">
        <f aca="false">IF(AND(G1058="",H1058&lt;&gt;""),1,"")</f>
        <v/>
      </c>
      <c r="AA1058" s="36" t="str">
        <f aca="false">IF(N1058="","",IF(COUNTIF(AD$10:AD$1203,AD1058)=1,1,""))</f>
        <v/>
      </c>
      <c r="AC1058" s="37" t="str">
        <f aca="false">IF(N1058="","",CONCATENATE(N1058," ",F1058))</f>
        <v/>
      </c>
      <c r="AD1058" s="37" t="str">
        <f aca="false">IF(OR(N1058="",CONCATENATE(G1058,H1058)=""),"",CONCATENATE(N1058," ",G1058))</f>
        <v/>
      </c>
      <c r="AE1058" s="37" t="str">
        <f aca="false">IF(K1058=1,CONCATENATE(N1058," ",1),"")</f>
        <v/>
      </c>
    </row>
    <row r="1059" customFormat="false" ht="32.25" hidden="false" customHeight="true" outlineLevel="0" collapsed="false">
      <c r="A1059" s="21" t="str">
        <f aca="false">IF(J1059="","",J1059)</f>
        <v/>
      </c>
      <c r="B1059" s="69"/>
      <c r="C1059" s="44"/>
      <c r="D1059" s="42"/>
      <c r="E1059" s="42"/>
      <c r="F1059" s="68"/>
      <c r="G1059" s="42"/>
      <c r="H1059" s="42"/>
      <c r="J1059" s="20" t="str">
        <f aca="false">IF(AND(K1059="",L1059="",N1059=""),"",IF(OR(K1059=1,L1059=1),"ERRORI / ANOMALIE","OK"))</f>
        <v/>
      </c>
      <c r="K1059" s="20" t="str">
        <f aca="false">IF(N1059="","",IF(SUM(Q1059:AA1059)&gt;0,1,""))</f>
        <v/>
      </c>
      <c r="L1059" s="20" t="str">
        <f aca="false">IF(N1059="","",IF(_xlfn.IFNA(VLOOKUP(CONCATENATE(N1059," ",1),Lotti!AS$7:AT$601,2,0),1)=1,"",1))</f>
        <v/>
      </c>
      <c r="N1059" s="36" t="str">
        <f aca="false">TRIM(B1059)</f>
        <v/>
      </c>
      <c r="O1059" s="36"/>
      <c r="P1059" s="36" t="str">
        <f aca="false">IF(K1059="","",1)</f>
        <v/>
      </c>
      <c r="Q1059" s="36" t="str">
        <f aca="false">IF(N1059="","",_xlfn.IFNA(VLOOKUP(N1059,Lotti!C$7:D$1000,2,0),1))</f>
        <v/>
      </c>
      <c r="S1059" s="36" t="str">
        <f aca="false">IF(N1059="","",IF(OR(AND(E1059="",LEN(TRIM(D1059))&lt;&gt;11,LEN(TRIM(D1059))&lt;&gt;16),AND(D1059="",E1059=""),AND(D1059&lt;&gt;"",E1059&lt;&gt;"")),1,""))</f>
        <v/>
      </c>
      <c r="U1059" s="36" t="str">
        <f aca="false">IF(N1059="","",IF(C1059="",1,""))</f>
        <v/>
      </c>
      <c r="V1059" s="36" t="str">
        <f aca="false">IF(N1059="","",_xlfn.IFNA(VLOOKUP(F1059,TabelleFisse!$B$33:$C$34,2,0),1))</f>
        <v/>
      </c>
      <c r="W1059" s="36" t="str">
        <f aca="false">IF(N1059="","",_xlfn.IFNA(IF(VLOOKUP(CONCATENATE(N1059," SI"),AC$10:AC$1203,1,0)=CONCATENATE(N1059," SI"),"",1),1))</f>
        <v/>
      </c>
      <c r="Y1059" s="36" t="str">
        <f aca="false">IF(OR(N1059="",G1059=""),"",_xlfn.IFNA(VLOOKUP(H1059,TabelleFisse!$B$25:$C$29,2,0),1))</f>
        <v/>
      </c>
      <c r="Z1059" s="36" t="str">
        <f aca="false">IF(AND(G1059="",H1059&lt;&gt;""),1,"")</f>
        <v/>
      </c>
      <c r="AA1059" s="36" t="str">
        <f aca="false">IF(N1059="","",IF(COUNTIF(AD$10:AD$1203,AD1059)=1,1,""))</f>
        <v/>
      </c>
      <c r="AC1059" s="37" t="str">
        <f aca="false">IF(N1059="","",CONCATENATE(N1059," ",F1059))</f>
        <v/>
      </c>
      <c r="AD1059" s="37" t="str">
        <f aca="false">IF(OR(N1059="",CONCATENATE(G1059,H1059)=""),"",CONCATENATE(N1059," ",G1059))</f>
        <v/>
      </c>
      <c r="AE1059" s="37" t="str">
        <f aca="false">IF(K1059=1,CONCATENATE(N1059," ",1),"")</f>
        <v/>
      </c>
    </row>
    <row r="1060" customFormat="false" ht="32.25" hidden="false" customHeight="true" outlineLevel="0" collapsed="false">
      <c r="A1060" s="21" t="str">
        <f aca="false">IF(J1060="","",J1060)</f>
        <v/>
      </c>
      <c r="B1060" s="69"/>
      <c r="C1060" s="44"/>
      <c r="D1060" s="42"/>
      <c r="E1060" s="42"/>
      <c r="F1060" s="68"/>
      <c r="G1060" s="42"/>
      <c r="H1060" s="42"/>
      <c r="J1060" s="20" t="str">
        <f aca="false">IF(AND(K1060="",L1060="",N1060=""),"",IF(OR(K1060=1,L1060=1),"ERRORI / ANOMALIE","OK"))</f>
        <v/>
      </c>
      <c r="K1060" s="20" t="str">
        <f aca="false">IF(N1060="","",IF(SUM(Q1060:AA1060)&gt;0,1,""))</f>
        <v/>
      </c>
      <c r="L1060" s="20" t="str">
        <f aca="false">IF(N1060="","",IF(_xlfn.IFNA(VLOOKUP(CONCATENATE(N1060," ",1),Lotti!AS$7:AT$601,2,0),1)=1,"",1))</f>
        <v/>
      </c>
      <c r="N1060" s="36" t="str">
        <f aca="false">TRIM(B1060)</f>
        <v/>
      </c>
      <c r="O1060" s="36"/>
      <c r="P1060" s="36" t="str">
        <f aca="false">IF(K1060="","",1)</f>
        <v/>
      </c>
      <c r="Q1060" s="36" t="str">
        <f aca="false">IF(N1060="","",_xlfn.IFNA(VLOOKUP(N1060,Lotti!C$7:D$1000,2,0),1))</f>
        <v/>
      </c>
      <c r="S1060" s="36" t="str">
        <f aca="false">IF(N1060="","",IF(OR(AND(E1060="",LEN(TRIM(D1060))&lt;&gt;11,LEN(TRIM(D1060))&lt;&gt;16),AND(D1060="",E1060=""),AND(D1060&lt;&gt;"",E1060&lt;&gt;"")),1,""))</f>
        <v/>
      </c>
      <c r="U1060" s="36" t="str">
        <f aca="false">IF(N1060="","",IF(C1060="",1,""))</f>
        <v/>
      </c>
      <c r="V1060" s="36" t="str">
        <f aca="false">IF(N1060="","",_xlfn.IFNA(VLOOKUP(F1060,TabelleFisse!$B$33:$C$34,2,0),1))</f>
        <v/>
      </c>
      <c r="W1060" s="36" t="str">
        <f aca="false">IF(N1060="","",_xlfn.IFNA(IF(VLOOKUP(CONCATENATE(N1060," SI"),AC$10:AC$1203,1,0)=CONCATENATE(N1060," SI"),"",1),1))</f>
        <v/>
      </c>
      <c r="Y1060" s="36" t="str">
        <f aca="false">IF(OR(N1060="",G1060=""),"",_xlfn.IFNA(VLOOKUP(H1060,TabelleFisse!$B$25:$C$29,2,0),1))</f>
        <v/>
      </c>
      <c r="Z1060" s="36" t="str">
        <f aca="false">IF(AND(G1060="",H1060&lt;&gt;""),1,"")</f>
        <v/>
      </c>
      <c r="AA1060" s="36" t="str">
        <f aca="false">IF(N1060="","",IF(COUNTIF(AD$10:AD$1203,AD1060)=1,1,""))</f>
        <v/>
      </c>
      <c r="AC1060" s="37" t="str">
        <f aca="false">IF(N1060="","",CONCATENATE(N1060," ",F1060))</f>
        <v/>
      </c>
      <c r="AD1060" s="37" t="str">
        <f aca="false">IF(OR(N1060="",CONCATENATE(G1060,H1060)=""),"",CONCATENATE(N1060," ",G1060))</f>
        <v/>
      </c>
      <c r="AE1060" s="37" t="str">
        <f aca="false">IF(K1060=1,CONCATENATE(N1060," ",1),"")</f>
        <v/>
      </c>
    </row>
    <row r="1061" customFormat="false" ht="32.25" hidden="false" customHeight="true" outlineLevel="0" collapsed="false">
      <c r="A1061" s="21" t="str">
        <f aca="false">IF(J1061="","",J1061)</f>
        <v/>
      </c>
      <c r="B1061" s="69"/>
      <c r="C1061" s="44"/>
      <c r="D1061" s="42"/>
      <c r="E1061" s="42"/>
      <c r="F1061" s="68"/>
      <c r="G1061" s="42"/>
      <c r="H1061" s="42"/>
      <c r="J1061" s="20" t="str">
        <f aca="false">IF(AND(K1061="",L1061="",N1061=""),"",IF(OR(K1061=1,L1061=1),"ERRORI / ANOMALIE","OK"))</f>
        <v/>
      </c>
      <c r="K1061" s="20" t="str">
        <f aca="false">IF(N1061="","",IF(SUM(Q1061:AA1061)&gt;0,1,""))</f>
        <v/>
      </c>
      <c r="L1061" s="20" t="str">
        <f aca="false">IF(N1061="","",IF(_xlfn.IFNA(VLOOKUP(CONCATENATE(N1061," ",1),Lotti!AS$7:AT$601,2,0),1)=1,"",1))</f>
        <v/>
      </c>
      <c r="N1061" s="36" t="str">
        <f aca="false">TRIM(B1061)</f>
        <v/>
      </c>
      <c r="O1061" s="36"/>
      <c r="P1061" s="36" t="str">
        <f aca="false">IF(K1061="","",1)</f>
        <v/>
      </c>
      <c r="Q1061" s="36" t="str">
        <f aca="false">IF(N1061="","",_xlfn.IFNA(VLOOKUP(N1061,Lotti!C$7:D$1000,2,0),1))</f>
        <v/>
      </c>
      <c r="S1061" s="36" t="str">
        <f aca="false">IF(N1061="","",IF(OR(AND(E1061="",LEN(TRIM(D1061))&lt;&gt;11,LEN(TRIM(D1061))&lt;&gt;16),AND(D1061="",E1061=""),AND(D1061&lt;&gt;"",E1061&lt;&gt;"")),1,""))</f>
        <v/>
      </c>
      <c r="U1061" s="36" t="str">
        <f aca="false">IF(N1061="","",IF(C1061="",1,""))</f>
        <v/>
      </c>
      <c r="V1061" s="36" t="str">
        <f aca="false">IF(N1061="","",_xlfn.IFNA(VLOOKUP(F1061,TabelleFisse!$B$33:$C$34,2,0),1))</f>
        <v/>
      </c>
      <c r="W1061" s="36" t="str">
        <f aca="false">IF(N1061="","",_xlfn.IFNA(IF(VLOOKUP(CONCATENATE(N1061," SI"),AC$10:AC$1203,1,0)=CONCATENATE(N1061," SI"),"",1),1))</f>
        <v/>
      </c>
      <c r="Y1061" s="36" t="str">
        <f aca="false">IF(OR(N1061="",G1061=""),"",_xlfn.IFNA(VLOOKUP(H1061,TabelleFisse!$B$25:$C$29,2,0),1))</f>
        <v/>
      </c>
      <c r="Z1061" s="36" t="str">
        <f aca="false">IF(AND(G1061="",H1061&lt;&gt;""),1,"")</f>
        <v/>
      </c>
      <c r="AA1061" s="36" t="str">
        <f aca="false">IF(N1061="","",IF(COUNTIF(AD$10:AD$1203,AD1061)=1,1,""))</f>
        <v/>
      </c>
      <c r="AC1061" s="37" t="str">
        <f aca="false">IF(N1061="","",CONCATENATE(N1061," ",F1061))</f>
        <v/>
      </c>
      <c r="AD1061" s="37" t="str">
        <f aca="false">IF(OR(N1061="",CONCATENATE(G1061,H1061)=""),"",CONCATENATE(N1061," ",G1061))</f>
        <v/>
      </c>
      <c r="AE1061" s="37" t="str">
        <f aca="false">IF(K1061=1,CONCATENATE(N1061," ",1),"")</f>
        <v/>
      </c>
    </row>
    <row r="1062" customFormat="false" ht="32.25" hidden="false" customHeight="true" outlineLevel="0" collapsed="false">
      <c r="A1062" s="21" t="str">
        <f aca="false">IF(J1062="","",J1062)</f>
        <v/>
      </c>
      <c r="B1062" s="69"/>
      <c r="C1062" s="44"/>
      <c r="D1062" s="42"/>
      <c r="E1062" s="42"/>
      <c r="F1062" s="68"/>
      <c r="G1062" s="42"/>
      <c r="H1062" s="42"/>
      <c r="J1062" s="20" t="str">
        <f aca="false">IF(AND(K1062="",L1062="",N1062=""),"",IF(OR(K1062=1,L1062=1),"ERRORI / ANOMALIE","OK"))</f>
        <v/>
      </c>
      <c r="K1062" s="20" t="str">
        <f aca="false">IF(N1062="","",IF(SUM(Q1062:AA1062)&gt;0,1,""))</f>
        <v/>
      </c>
      <c r="L1062" s="20" t="str">
        <f aca="false">IF(N1062="","",IF(_xlfn.IFNA(VLOOKUP(CONCATENATE(N1062," ",1),Lotti!AS$7:AT$601,2,0),1)=1,"",1))</f>
        <v/>
      </c>
      <c r="N1062" s="36" t="str">
        <f aca="false">TRIM(B1062)</f>
        <v/>
      </c>
      <c r="O1062" s="36"/>
      <c r="P1062" s="36" t="str">
        <f aca="false">IF(K1062="","",1)</f>
        <v/>
      </c>
      <c r="Q1062" s="36" t="str">
        <f aca="false">IF(N1062="","",_xlfn.IFNA(VLOOKUP(N1062,Lotti!C$7:D$1000,2,0),1))</f>
        <v/>
      </c>
      <c r="S1062" s="36" t="str">
        <f aca="false">IF(N1062="","",IF(OR(AND(E1062="",LEN(TRIM(D1062))&lt;&gt;11,LEN(TRIM(D1062))&lt;&gt;16),AND(D1062="",E1062=""),AND(D1062&lt;&gt;"",E1062&lt;&gt;"")),1,""))</f>
        <v/>
      </c>
      <c r="U1062" s="36" t="str">
        <f aca="false">IF(N1062="","",IF(C1062="",1,""))</f>
        <v/>
      </c>
      <c r="V1062" s="36" t="str">
        <f aca="false">IF(N1062="","",_xlfn.IFNA(VLOOKUP(F1062,TabelleFisse!$B$33:$C$34,2,0),1))</f>
        <v/>
      </c>
      <c r="W1062" s="36" t="str">
        <f aca="false">IF(N1062="","",_xlfn.IFNA(IF(VLOOKUP(CONCATENATE(N1062," SI"),AC$10:AC$1203,1,0)=CONCATENATE(N1062," SI"),"",1),1))</f>
        <v/>
      </c>
      <c r="Y1062" s="36" t="str">
        <f aca="false">IF(OR(N1062="",G1062=""),"",_xlfn.IFNA(VLOOKUP(H1062,TabelleFisse!$B$25:$C$29,2,0),1))</f>
        <v/>
      </c>
      <c r="Z1062" s="36" t="str">
        <f aca="false">IF(AND(G1062="",H1062&lt;&gt;""),1,"")</f>
        <v/>
      </c>
      <c r="AA1062" s="36" t="str">
        <f aca="false">IF(N1062="","",IF(COUNTIF(AD$10:AD$1203,AD1062)=1,1,""))</f>
        <v/>
      </c>
      <c r="AC1062" s="37" t="str">
        <f aca="false">IF(N1062="","",CONCATENATE(N1062," ",F1062))</f>
        <v/>
      </c>
      <c r="AD1062" s="37" t="str">
        <f aca="false">IF(OR(N1062="",CONCATENATE(G1062,H1062)=""),"",CONCATENATE(N1062," ",G1062))</f>
        <v/>
      </c>
      <c r="AE1062" s="37" t="str">
        <f aca="false">IF(K1062=1,CONCATENATE(N1062," ",1),"")</f>
        <v/>
      </c>
    </row>
    <row r="1063" customFormat="false" ht="32.25" hidden="false" customHeight="true" outlineLevel="0" collapsed="false">
      <c r="A1063" s="21" t="str">
        <f aca="false">IF(J1063="","",J1063)</f>
        <v/>
      </c>
      <c r="B1063" s="69"/>
      <c r="C1063" s="44"/>
      <c r="D1063" s="42"/>
      <c r="E1063" s="42"/>
      <c r="F1063" s="68"/>
      <c r="G1063" s="42"/>
      <c r="H1063" s="42"/>
      <c r="J1063" s="20" t="str">
        <f aca="false">IF(AND(K1063="",L1063="",N1063=""),"",IF(OR(K1063=1,L1063=1),"ERRORI / ANOMALIE","OK"))</f>
        <v/>
      </c>
      <c r="K1063" s="20" t="str">
        <f aca="false">IF(N1063="","",IF(SUM(Q1063:AA1063)&gt;0,1,""))</f>
        <v/>
      </c>
      <c r="L1063" s="20" t="str">
        <f aca="false">IF(N1063="","",IF(_xlfn.IFNA(VLOOKUP(CONCATENATE(N1063," ",1),Lotti!AS$7:AT$601,2,0),1)=1,"",1))</f>
        <v/>
      </c>
      <c r="N1063" s="36" t="str">
        <f aca="false">TRIM(B1063)</f>
        <v/>
      </c>
      <c r="O1063" s="36"/>
      <c r="P1063" s="36" t="str">
        <f aca="false">IF(K1063="","",1)</f>
        <v/>
      </c>
      <c r="Q1063" s="36" t="str">
        <f aca="false">IF(N1063="","",_xlfn.IFNA(VLOOKUP(N1063,Lotti!C$7:D$1000,2,0),1))</f>
        <v/>
      </c>
      <c r="S1063" s="36" t="str">
        <f aca="false">IF(N1063="","",IF(OR(AND(E1063="",LEN(TRIM(D1063))&lt;&gt;11,LEN(TRIM(D1063))&lt;&gt;16),AND(D1063="",E1063=""),AND(D1063&lt;&gt;"",E1063&lt;&gt;"")),1,""))</f>
        <v/>
      </c>
      <c r="U1063" s="36" t="str">
        <f aca="false">IF(N1063="","",IF(C1063="",1,""))</f>
        <v/>
      </c>
      <c r="V1063" s="36" t="str">
        <f aca="false">IF(N1063="","",_xlfn.IFNA(VLOOKUP(F1063,TabelleFisse!$B$33:$C$34,2,0),1))</f>
        <v/>
      </c>
      <c r="W1063" s="36" t="str">
        <f aca="false">IF(N1063="","",_xlfn.IFNA(IF(VLOOKUP(CONCATENATE(N1063," SI"),AC$10:AC$1203,1,0)=CONCATENATE(N1063," SI"),"",1),1))</f>
        <v/>
      </c>
      <c r="Y1063" s="36" t="str">
        <f aca="false">IF(OR(N1063="",G1063=""),"",_xlfn.IFNA(VLOOKUP(H1063,TabelleFisse!$B$25:$C$29,2,0),1))</f>
        <v/>
      </c>
      <c r="Z1063" s="36" t="str">
        <f aca="false">IF(AND(G1063="",H1063&lt;&gt;""),1,"")</f>
        <v/>
      </c>
      <c r="AA1063" s="36" t="str">
        <f aca="false">IF(N1063="","",IF(COUNTIF(AD$10:AD$1203,AD1063)=1,1,""))</f>
        <v/>
      </c>
      <c r="AC1063" s="37" t="str">
        <f aca="false">IF(N1063="","",CONCATENATE(N1063," ",F1063))</f>
        <v/>
      </c>
      <c r="AD1063" s="37" t="str">
        <f aca="false">IF(OR(N1063="",CONCATENATE(G1063,H1063)=""),"",CONCATENATE(N1063," ",G1063))</f>
        <v/>
      </c>
      <c r="AE1063" s="37" t="str">
        <f aca="false">IF(K1063=1,CONCATENATE(N1063," ",1),"")</f>
        <v/>
      </c>
    </row>
    <row r="1064" customFormat="false" ht="32.25" hidden="false" customHeight="true" outlineLevel="0" collapsed="false">
      <c r="A1064" s="21" t="str">
        <f aca="false">IF(J1064="","",J1064)</f>
        <v/>
      </c>
      <c r="B1064" s="69"/>
      <c r="C1064" s="44"/>
      <c r="D1064" s="42"/>
      <c r="E1064" s="42"/>
      <c r="F1064" s="68"/>
      <c r="G1064" s="42"/>
      <c r="H1064" s="42"/>
      <c r="J1064" s="20" t="str">
        <f aca="false">IF(AND(K1064="",L1064="",N1064=""),"",IF(OR(K1064=1,L1064=1),"ERRORI / ANOMALIE","OK"))</f>
        <v/>
      </c>
      <c r="K1064" s="20" t="str">
        <f aca="false">IF(N1064="","",IF(SUM(Q1064:AA1064)&gt;0,1,""))</f>
        <v/>
      </c>
      <c r="L1064" s="20" t="str">
        <f aca="false">IF(N1064="","",IF(_xlfn.IFNA(VLOOKUP(CONCATENATE(N1064," ",1),Lotti!AS$7:AT$601,2,0),1)=1,"",1))</f>
        <v/>
      </c>
      <c r="N1064" s="36" t="str">
        <f aca="false">TRIM(B1064)</f>
        <v/>
      </c>
      <c r="O1064" s="36"/>
      <c r="P1064" s="36" t="str">
        <f aca="false">IF(K1064="","",1)</f>
        <v/>
      </c>
      <c r="Q1064" s="36" t="str">
        <f aca="false">IF(N1064="","",_xlfn.IFNA(VLOOKUP(N1064,Lotti!C$7:D$1000,2,0),1))</f>
        <v/>
      </c>
      <c r="S1064" s="36" t="str">
        <f aca="false">IF(N1064="","",IF(OR(AND(E1064="",LEN(TRIM(D1064))&lt;&gt;11,LEN(TRIM(D1064))&lt;&gt;16),AND(D1064="",E1064=""),AND(D1064&lt;&gt;"",E1064&lt;&gt;"")),1,""))</f>
        <v/>
      </c>
      <c r="U1064" s="36" t="str">
        <f aca="false">IF(N1064="","",IF(C1064="",1,""))</f>
        <v/>
      </c>
      <c r="V1064" s="36" t="str">
        <f aca="false">IF(N1064="","",_xlfn.IFNA(VLOOKUP(F1064,TabelleFisse!$B$33:$C$34,2,0),1))</f>
        <v/>
      </c>
      <c r="W1064" s="36" t="str">
        <f aca="false">IF(N1064="","",_xlfn.IFNA(IF(VLOOKUP(CONCATENATE(N1064," SI"),AC$10:AC$1203,1,0)=CONCATENATE(N1064," SI"),"",1),1))</f>
        <v/>
      </c>
      <c r="Y1064" s="36" t="str">
        <f aca="false">IF(OR(N1064="",G1064=""),"",_xlfn.IFNA(VLOOKUP(H1064,TabelleFisse!$B$25:$C$29,2,0),1))</f>
        <v/>
      </c>
      <c r="Z1064" s="36" t="str">
        <f aca="false">IF(AND(G1064="",H1064&lt;&gt;""),1,"")</f>
        <v/>
      </c>
      <c r="AA1064" s="36" t="str">
        <f aca="false">IF(N1064="","",IF(COUNTIF(AD$10:AD$1203,AD1064)=1,1,""))</f>
        <v/>
      </c>
      <c r="AC1064" s="37" t="str">
        <f aca="false">IF(N1064="","",CONCATENATE(N1064," ",F1064))</f>
        <v/>
      </c>
      <c r="AD1064" s="37" t="str">
        <f aca="false">IF(OR(N1064="",CONCATENATE(G1064,H1064)=""),"",CONCATENATE(N1064," ",G1064))</f>
        <v/>
      </c>
      <c r="AE1064" s="37" t="str">
        <f aca="false">IF(K1064=1,CONCATENATE(N1064," ",1),"")</f>
        <v/>
      </c>
    </row>
    <row r="1065" customFormat="false" ht="32.25" hidden="false" customHeight="true" outlineLevel="0" collapsed="false">
      <c r="A1065" s="21" t="str">
        <f aca="false">IF(J1065="","",J1065)</f>
        <v/>
      </c>
      <c r="B1065" s="69"/>
      <c r="C1065" s="44"/>
      <c r="D1065" s="42"/>
      <c r="E1065" s="42"/>
      <c r="F1065" s="68"/>
      <c r="G1065" s="42"/>
      <c r="H1065" s="42"/>
      <c r="J1065" s="20" t="str">
        <f aca="false">IF(AND(K1065="",L1065="",N1065=""),"",IF(OR(K1065=1,L1065=1),"ERRORI / ANOMALIE","OK"))</f>
        <v/>
      </c>
      <c r="K1065" s="20" t="str">
        <f aca="false">IF(N1065="","",IF(SUM(Q1065:AA1065)&gt;0,1,""))</f>
        <v/>
      </c>
      <c r="L1065" s="20" t="str">
        <f aca="false">IF(N1065="","",IF(_xlfn.IFNA(VLOOKUP(CONCATENATE(N1065," ",1),Lotti!AS$7:AT$601,2,0),1)=1,"",1))</f>
        <v/>
      </c>
      <c r="N1065" s="36" t="str">
        <f aca="false">TRIM(B1065)</f>
        <v/>
      </c>
      <c r="O1065" s="36"/>
      <c r="P1065" s="36" t="str">
        <f aca="false">IF(K1065="","",1)</f>
        <v/>
      </c>
      <c r="Q1065" s="36" t="str">
        <f aca="false">IF(N1065="","",_xlfn.IFNA(VLOOKUP(N1065,Lotti!C$7:D$1000,2,0),1))</f>
        <v/>
      </c>
      <c r="S1065" s="36" t="str">
        <f aca="false">IF(N1065="","",IF(OR(AND(E1065="",LEN(TRIM(D1065))&lt;&gt;11,LEN(TRIM(D1065))&lt;&gt;16),AND(D1065="",E1065=""),AND(D1065&lt;&gt;"",E1065&lt;&gt;"")),1,""))</f>
        <v/>
      </c>
      <c r="U1065" s="36" t="str">
        <f aca="false">IF(N1065="","",IF(C1065="",1,""))</f>
        <v/>
      </c>
      <c r="V1065" s="36" t="str">
        <f aca="false">IF(N1065="","",_xlfn.IFNA(VLOOKUP(F1065,TabelleFisse!$B$33:$C$34,2,0),1))</f>
        <v/>
      </c>
      <c r="W1065" s="36" t="str">
        <f aca="false">IF(N1065="","",_xlfn.IFNA(IF(VLOOKUP(CONCATENATE(N1065," SI"),AC$10:AC$1203,1,0)=CONCATENATE(N1065," SI"),"",1),1))</f>
        <v/>
      </c>
      <c r="Y1065" s="36" t="str">
        <f aca="false">IF(OR(N1065="",G1065=""),"",_xlfn.IFNA(VLOOKUP(H1065,TabelleFisse!$B$25:$C$29,2,0),1))</f>
        <v/>
      </c>
      <c r="Z1065" s="36" t="str">
        <f aca="false">IF(AND(G1065="",H1065&lt;&gt;""),1,"")</f>
        <v/>
      </c>
      <c r="AA1065" s="36" t="str">
        <f aca="false">IF(N1065="","",IF(COUNTIF(AD$10:AD$1203,AD1065)=1,1,""))</f>
        <v/>
      </c>
      <c r="AC1065" s="37" t="str">
        <f aca="false">IF(N1065="","",CONCATENATE(N1065," ",F1065))</f>
        <v/>
      </c>
      <c r="AD1065" s="37" t="str">
        <f aca="false">IF(OR(N1065="",CONCATENATE(G1065,H1065)=""),"",CONCATENATE(N1065," ",G1065))</f>
        <v/>
      </c>
      <c r="AE1065" s="37" t="str">
        <f aca="false">IF(K1065=1,CONCATENATE(N1065," ",1),"")</f>
        <v/>
      </c>
    </row>
    <row r="1066" customFormat="false" ht="32.25" hidden="false" customHeight="true" outlineLevel="0" collapsed="false">
      <c r="A1066" s="21" t="str">
        <f aca="false">IF(J1066="","",J1066)</f>
        <v/>
      </c>
      <c r="B1066" s="69"/>
      <c r="C1066" s="44"/>
      <c r="D1066" s="42"/>
      <c r="E1066" s="42"/>
      <c r="F1066" s="68"/>
      <c r="G1066" s="42"/>
      <c r="H1066" s="42"/>
      <c r="J1066" s="20" t="str">
        <f aca="false">IF(AND(K1066="",L1066="",N1066=""),"",IF(OR(K1066=1,L1066=1),"ERRORI / ANOMALIE","OK"))</f>
        <v/>
      </c>
      <c r="K1066" s="20" t="str">
        <f aca="false">IF(N1066="","",IF(SUM(Q1066:AA1066)&gt;0,1,""))</f>
        <v/>
      </c>
      <c r="L1066" s="20" t="str">
        <f aca="false">IF(N1066="","",IF(_xlfn.IFNA(VLOOKUP(CONCATENATE(N1066," ",1),Lotti!AS$7:AT$601,2,0),1)=1,"",1))</f>
        <v/>
      </c>
      <c r="N1066" s="36" t="str">
        <f aca="false">TRIM(B1066)</f>
        <v/>
      </c>
      <c r="O1066" s="36"/>
      <c r="P1066" s="36" t="str">
        <f aca="false">IF(K1066="","",1)</f>
        <v/>
      </c>
      <c r="Q1066" s="36" t="str">
        <f aca="false">IF(N1066="","",_xlfn.IFNA(VLOOKUP(N1066,Lotti!C$7:D$1000,2,0),1))</f>
        <v/>
      </c>
      <c r="S1066" s="36" t="str">
        <f aca="false">IF(N1066="","",IF(OR(AND(E1066="",LEN(TRIM(D1066))&lt;&gt;11,LEN(TRIM(D1066))&lt;&gt;16),AND(D1066="",E1066=""),AND(D1066&lt;&gt;"",E1066&lt;&gt;"")),1,""))</f>
        <v/>
      </c>
      <c r="U1066" s="36" t="str">
        <f aca="false">IF(N1066="","",IF(C1066="",1,""))</f>
        <v/>
      </c>
      <c r="V1066" s="36" t="str">
        <f aca="false">IF(N1066="","",_xlfn.IFNA(VLOOKUP(F1066,TabelleFisse!$B$33:$C$34,2,0),1))</f>
        <v/>
      </c>
      <c r="W1066" s="36" t="str">
        <f aca="false">IF(N1066="","",_xlfn.IFNA(IF(VLOOKUP(CONCATENATE(N1066," SI"),AC$10:AC$1203,1,0)=CONCATENATE(N1066," SI"),"",1),1))</f>
        <v/>
      </c>
      <c r="Y1066" s="36" t="str">
        <f aca="false">IF(OR(N1066="",G1066=""),"",_xlfn.IFNA(VLOOKUP(H1066,TabelleFisse!$B$25:$C$29,2,0),1))</f>
        <v/>
      </c>
      <c r="Z1066" s="36" t="str">
        <f aca="false">IF(AND(G1066="",H1066&lt;&gt;""),1,"")</f>
        <v/>
      </c>
      <c r="AA1066" s="36" t="str">
        <f aca="false">IF(N1066="","",IF(COUNTIF(AD$10:AD$1203,AD1066)=1,1,""))</f>
        <v/>
      </c>
      <c r="AC1066" s="37" t="str">
        <f aca="false">IF(N1066="","",CONCATENATE(N1066," ",F1066))</f>
        <v/>
      </c>
      <c r="AD1066" s="37" t="str">
        <f aca="false">IF(OR(N1066="",CONCATENATE(G1066,H1066)=""),"",CONCATENATE(N1066," ",G1066))</f>
        <v/>
      </c>
      <c r="AE1066" s="37" t="str">
        <f aca="false">IF(K1066=1,CONCATENATE(N1066," ",1),"")</f>
        <v/>
      </c>
    </row>
    <row r="1067" customFormat="false" ht="32.25" hidden="false" customHeight="true" outlineLevel="0" collapsed="false">
      <c r="A1067" s="21" t="str">
        <f aca="false">IF(J1067="","",J1067)</f>
        <v/>
      </c>
      <c r="B1067" s="69"/>
      <c r="C1067" s="44"/>
      <c r="D1067" s="42"/>
      <c r="E1067" s="42"/>
      <c r="F1067" s="68"/>
      <c r="G1067" s="42"/>
      <c r="H1067" s="42"/>
      <c r="J1067" s="20" t="str">
        <f aca="false">IF(AND(K1067="",L1067="",N1067=""),"",IF(OR(K1067=1,L1067=1),"ERRORI / ANOMALIE","OK"))</f>
        <v/>
      </c>
      <c r="K1067" s="20" t="str">
        <f aca="false">IF(N1067="","",IF(SUM(Q1067:AA1067)&gt;0,1,""))</f>
        <v/>
      </c>
      <c r="L1067" s="20" t="str">
        <f aca="false">IF(N1067="","",IF(_xlfn.IFNA(VLOOKUP(CONCATENATE(N1067," ",1),Lotti!AS$7:AT$601,2,0),1)=1,"",1))</f>
        <v/>
      </c>
      <c r="N1067" s="36" t="str">
        <f aca="false">TRIM(B1067)</f>
        <v/>
      </c>
      <c r="O1067" s="36"/>
      <c r="P1067" s="36" t="str">
        <f aca="false">IF(K1067="","",1)</f>
        <v/>
      </c>
      <c r="Q1067" s="36" t="str">
        <f aca="false">IF(N1067="","",_xlfn.IFNA(VLOOKUP(N1067,Lotti!C$7:D$1000,2,0),1))</f>
        <v/>
      </c>
      <c r="S1067" s="36" t="str">
        <f aca="false">IF(N1067="","",IF(OR(AND(E1067="",LEN(TRIM(D1067))&lt;&gt;11,LEN(TRIM(D1067))&lt;&gt;16),AND(D1067="",E1067=""),AND(D1067&lt;&gt;"",E1067&lt;&gt;"")),1,""))</f>
        <v/>
      </c>
      <c r="U1067" s="36" t="str">
        <f aca="false">IF(N1067="","",IF(C1067="",1,""))</f>
        <v/>
      </c>
      <c r="V1067" s="36" t="str">
        <f aca="false">IF(N1067="","",_xlfn.IFNA(VLOOKUP(F1067,TabelleFisse!$B$33:$C$34,2,0),1))</f>
        <v/>
      </c>
      <c r="W1067" s="36" t="str">
        <f aca="false">IF(N1067="","",_xlfn.IFNA(IF(VLOOKUP(CONCATENATE(N1067," SI"),AC$10:AC$1203,1,0)=CONCATENATE(N1067," SI"),"",1),1))</f>
        <v/>
      </c>
      <c r="Y1067" s="36" t="str">
        <f aca="false">IF(OR(N1067="",G1067=""),"",_xlfn.IFNA(VLOOKUP(H1067,TabelleFisse!$B$25:$C$29,2,0),1))</f>
        <v/>
      </c>
      <c r="Z1067" s="36" t="str">
        <f aca="false">IF(AND(G1067="",H1067&lt;&gt;""),1,"")</f>
        <v/>
      </c>
      <c r="AA1067" s="36" t="str">
        <f aca="false">IF(N1067="","",IF(COUNTIF(AD$10:AD$1203,AD1067)=1,1,""))</f>
        <v/>
      </c>
      <c r="AC1067" s="37" t="str">
        <f aca="false">IF(N1067="","",CONCATENATE(N1067," ",F1067))</f>
        <v/>
      </c>
      <c r="AD1067" s="37" t="str">
        <f aca="false">IF(OR(N1067="",CONCATENATE(G1067,H1067)=""),"",CONCATENATE(N1067," ",G1067))</f>
        <v/>
      </c>
      <c r="AE1067" s="37" t="str">
        <f aca="false">IF(K1067=1,CONCATENATE(N1067," ",1),"")</f>
        <v/>
      </c>
    </row>
    <row r="1068" customFormat="false" ht="32.25" hidden="false" customHeight="true" outlineLevel="0" collapsed="false">
      <c r="A1068" s="21" t="str">
        <f aca="false">IF(J1068="","",J1068)</f>
        <v/>
      </c>
      <c r="B1068" s="69"/>
      <c r="C1068" s="44"/>
      <c r="D1068" s="42"/>
      <c r="E1068" s="42"/>
      <c r="F1068" s="68"/>
      <c r="G1068" s="42"/>
      <c r="H1068" s="42"/>
      <c r="J1068" s="20" t="str">
        <f aca="false">IF(AND(K1068="",L1068="",N1068=""),"",IF(OR(K1068=1,L1068=1),"ERRORI / ANOMALIE","OK"))</f>
        <v/>
      </c>
      <c r="K1068" s="20" t="str">
        <f aca="false">IF(N1068="","",IF(SUM(Q1068:AA1068)&gt;0,1,""))</f>
        <v/>
      </c>
      <c r="L1068" s="20" t="str">
        <f aca="false">IF(N1068="","",IF(_xlfn.IFNA(VLOOKUP(CONCATENATE(N1068," ",1),Lotti!AS$7:AT$601,2,0),1)=1,"",1))</f>
        <v/>
      </c>
      <c r="N1068" s="36" t="str">
        <f aca="false">TRIM(B1068)</f>
        <v/>
      </c>
      <c r="O1068" s="36"/>
      <c r="P1068" s="36" t="str">
        <f aca="false">IF(K1068="","",1)</f>
        <v/>
      </c>
      <c r="Q1068" s="36" t="str">
        <f aca="false">IF(N1068="","",_xlfn.IFNA(VLOOKUP(N1068,Lotti!C$7:D$1000,2,0),1))</f>
        <v/>
      </c>
      <c r="S1068" s="36" t="str">
        <f aca="false">IF(N1068="","",IF(OR(AND(E1068="",LEN(TRIM(D1068))&lt;&gt;11,LEN(TRIM(D1068))&lt;&gt;16),AND(D1068="",E1068=""),AND(D1068&lt;&gt;"",E1068&lt;&gt;"")),1,""))</f>
        <v/>
      </c>
      <c r="U1068" s="36" t="str">
        <f aca="false">IF(N1068="","",IF(C1068="",1,""))</f>
        <v/>
      </c>
      <c r="V1068" s="36" t="str">
        <f aca="false">IF(N1068="","",_xlfn.IFNA(VLOOKUP(F1068,TabelleFisse!$B$33:$C$34,2,0),1))</f>
        <v/>
      </c>
      <c r="W1068" s="36" t="str">
        <f aca="false">IF(N1068="","",_xlfn.IFNA(IF(VLOOKUP(CONCATENATE(N1068," SI"),AC$10:AC$1203,1,0)=CONCATENATE(N1068," SI"),"",1),1))</f>
        <v/>
      </c>
      <c r="Y1068" s="36" t="str">
        <f aca="false">IF(OR(N1068="",G1068=""),"",_xlfn.IFNA(VLOOKUP(H1068,TabelleFisse!$B$25:$C$29,2,0),1))</f>
        <v/>
      </c>
      <c r="Z1068" s="36" t="str">
        <f aca="false">IF(AND(G1068="",H1068&lt;&gt;""),1,"")</f>
        <v/>
      </c>
      <c r="AA1068" s="36" t="str">
        <f aca="false">IF(N1068="","",IF(COUNTIF(AD$10:AD$1203,AD1068)=1,1,""))</f>
        <v/>
      </c>
      <c r="AC1068" s="37" t="str">
        <f aca="false">IF(N1068="","",CONCATENATE(N1068," ",F1068))</f>
        <v/>
      </c>
      <c r="AD1068" s="37" t="str">
        <f aca="false">IF(OR(N1068="",CONCATENATE(G1068,H1068)=""),"",CONCATENATE(N1068," ",G1068))</f>
        <v/>
      </c>
      <c r="AE1068" s="37" t="str">
        <f aca="false">IF(K1068=1,CONCATENATE(N1068," ",1),"")</f>
        <v/>
      </c>
    </row>
    <row r="1069" customFormat="false" ht="32.25" hidden="false" customHeight="true" outlineLevel="0" collapsed="false">
      <c r="A1069" s="21" t="str">
        <f aca="false">IF(J1069="","",J1069)</f>
        <v/>
      </c>
      <c r="B1069" s="69"/>
      <c r="C1069" s="44"/>
      <c r="D1069" s="42"/>
      <c r="E1069" s="42"/>
      <c r="F1069" s="68"/>
      <c r="G1069" s="42"/>
      <c r="H1069" s="42"/>
      <c r="J1069" s="20" t="str">
        <f aca="false">IF(AND(K1069="",L1069="",N1069=""),"",IF(OR(K1069=1,L1069=1),"ERRORI / ANOMALIE","OK"))</f>
        <v/>
      </c>
      <c r="K1069" s="20" t="str">
        <f aca="false">IF(N1069="","",IF(SUM(Q1069:AA1069)&gt;0,1,""))</f>
        <v/>
      </c>
      <c r="L1069" s="20" t="str">
        <f aca="false">IF(N1069="","",IF(_xlfn.IFNA(VLOOKUP(CONCATENATE(N1069," ",1),Lotti!AS$7:AT$601,2,0),1)=1,"",1))</f>
        <v/>
      </c>
      <c r="N1069" s="36" t="str">
        <f aca="false">TRIM(B1069)</f>
        <v/>
      </c>
      <c r="O1069" s="36"/>
      <c r="P1069" s="36" t="str">
        <f aca="false">IF(K1069="","",1)</f>
        <v/>
      </c>
      <c r="Q1069" s="36" t="str">
        <f aca="false">IF(N1069="","",_xlfn.IFNA(VLOOKUP(N1069,Lotti!C$7:D$1000,2,0),1))</f>
        <v/>
      </c>
      <c r="S1069" s="36" t="str">
        <f aca="false">IF(N1069="","",IF(OR(AND(E1069="",LEN(TRIM(D1069))&lt;&gt;11,LEN(TRIM(D1069))&lt;&gt;16),AND(D1069="",E1069=""),AND(D1069&lt;&gt;"",E1069&lt;&gt;"")),1,""))</f>
        <v/>
      </c>
      <c r="U1069" s="36" t="str">
        <f aca="false">IF(N1069="","",IF(C1069="",1,""))</f>
        <v/>
      </c>
      <c r="V1069" s="36" t="str">
        <f aca="false">IF(N1069="","",_xlfn.IFNA(VLOOKUP(F1069,TabelleFisse!$B$33:$C$34,2,0),1))</f>
        <v/>
      </c>
      <c r="W1069" s="36" t="str">
        <f aca="false">IF(N1069="","",_xlfn.IFNA(IF(VLOOKUP(CONCATENATE(N1069," SI"),AC$10:AC$1203,1,0)=CONCATENATE(N1069," SI"),"",1),1))</f>
        <v/>
      </c>
      <c r="Y1069" s="36" t="str">
        <f aca="false">IF(OR(N1069="",G1069=""),"",_xlfn.IFNA(VLOOKUP(H1069,TabelleFisse!$B$25:$C$29,2,0),1))</f>
        <v/>
      </c>
      <c r="Z1069" s="36" t="str">
        <f aca="false">IF(AND(G1069="",H1069&lt;&gt;""),1,"")</f>
        <v/>
      </c>
      <c r="AA1069" s="36" t="str">
        <f aca="false">IF(N1069="","",IF(COUNTIF(AD$10:AD$1203,AD1069)=1,1,""))</f>
        <v/>
      </c>
      <c r="AC1069" s="37" t="str">
        <f aca="false">IF(N1069="","",CONCATENATE(N1069," ",F1069))</f>
        <v/>
      </c>
      <c r="AD1069" s="37" t="str">
        <f aca="false">IF(OR(N1069="",CONCATENATE(G1069,H1069)=""),"",CONCATENATE(N1069," ",G1069))</f>
        <v/>
      </c>
      <c r="AE1069" s="37" t="str">
        <f aca="false">IF(K1069=1,CONCATENATE(N1069," ",1),"")</f>
        <v/>
      </c>
    </row>
    <row r="1070" customFormat="false" ht="32.25" hidden="false" customHeight="true" outlineLevel="0" collapsed="false">
      <c r="A1070" s="21" t="str">
        <f aca="false">IF(J1070="","",J1070)</f>
        <v/>
      </c>
      <c r="B1070" s="69"/>
      <c r="C1070" s="44"/>
      <c r="D1070" s="42"/>
      <c r="E1070" s="42"/>
      <c r="F1070" s="68"/>
      <c r="G1070" s="42"/>
      <c r="H1070" s="42"/>
      <c r="J1070" s="20" t="str">
        <f aca="false">IF(AND(K1070="",L1070="",N1070=""),"",IF(OR(K1070=1,L1070=1),"ERRORI / ANOMALIE","OK"))</f>
        <v/>
      </c>
      <c r="K1070" s="20" t="str">
        <f aca="false">IF(N1070="","",IF(SUM(Q1070:AA1070)&gt;0,1,""))</f>
        <v/>
      </c>
      <c r="L1070" s="20" t="str">
        <f aca="false">IF(N1070="","",IF(_xlfn.IFNA(VLOOKUP(CONCATENATE(N1070," ",1),Lotti!AS$7:AT$601,2,0),1)=1,"",1))</f>
        <v/>
      </c>
      <c r="N1070" s="36" t="str">
        <f aca="false">TRIM(B1070)</f>
        <v/>
      </c>
      <c r="O1070" s="36"/>
      <c r="P1070" s="36" t="str">
        <f aca="false">IF(K1070="","",1)</f>
        <v/>
      </c>
      <c r="Q1070" s="36" t="str">
        <f aca="false">IF(N1070="","",_xlfn.IFNA(VLOOKUP(N1070,Lotti!C$7:D$1000,2,0),1))</f>
        <v/>
      </c>
      <c r="S1070" s="36" t="str">
        <f aca="false">IF(N1070="","",IF(OR(AND(E1070="",LEN(TRIM(D1070))&lt;&gt;11,LEN(TRIM(D1070))&lt;&gt;16),AND(D1070="",E1070=""),AND(D1070&lt;&gt;"",E1070&lt;&gt;"")),1,""))</f>
        <v/>
      </c>
      <c r="U1070" s="36" t="str">
        <f aca="false">IF(N1070="","",IF(C1070="",1,""))</f>
        <v/>
      </c>
      <c r="V1070" s="36" t="str">
        <f aca="false">IF(N1070="","",_xlfn.IFNA(VLOOKUP(F1070,TabelleFisse!$B$33:$C$34,2,0),1))</f>
        <v/>
      </c>
      <c r="W1070" s="36" t="str">
        <f aca="false">IF(N1070="","",_xlfn.IFNA(IF(VLOOKUP(CONCATENATE(N1070," SI"),AC$10:AC$1203,1,0)=CONCATENATE(N1070," SI"),"",1),1))</f>
        <v/>
      </c>
      <c r="Y1070" s="36" t="str">
        <f aca="false">IF(OR(N1070="",G1070=""),"",_xlfn.IFNA(VLOOKUP(H1070,TabelleFisse!$B$25:$C$29,2,0),1))</f>
        <v/>
      </c>
      <c r="Z1070" s="36" t="str">
        <f aca="false">IF(AND(G1070="",H1070&lt;&gt;""),1,"")</f>
        <v/>
      </c>
      <c r="AA1070" s="36" t="str">
        <f aca="false">IF(N1070="","",IF(COUNTIF(AD$10:AD$1203,AD1070)=1,1,""))</f>
        <v/>
      </c>
      <c r="AC1070" s="37" t="str">
        <f aca="false">IF(N1070="","",CONCATENATE(N1070," ",F1070))</f>
        <v/>
      </c>
      <c r="AD1070" s="37" t="str">
        <f aca="false">IF(OR(N1070="",CONCATENATE(G1070,H1070)=""),"",CONCATENATE(N1070," ",G1070))</f>
        <v/>
      </c>
      <c r="AE1070" s="37" t="str">
        <f aca="false">IF(K1070=1,CONCATENATE(N1070," ",1),"")</f>
        <v/>
      </c>
    </row>
    <row r="1071" customFormat="false" ht="32.25" hidden="false" customHeight="true" outlineLevel="0" collapsed="false">
      <c r="A1071" s="21" t="str">
        <f aca="false">IF(J1071="","",J1071)</f>
        <v/>
      </c>
      <c r="B1071" s="69"/>
      <c r="C1071" s="44"/>
      <c r="D1071" s="42"/>
      <c r="E1071" s="42"/>
      <c r="F1071" s="68"/>
      <c r="G1071" s="42"/>
      <c r="H1071" s="42"/>
      <c r="J1071" s="20" t="str">
        <f aca="false">IF(AND(K1071="",L1071="",N1071=""),"",IF(OR(K1071=1,L1071=1),"ERRORI / ANOMALIE","OK"))</f>
        <v/>
      </c>
      <c r="K1071" s="20" t="str">
        <f aca="false">IF(N1071="","",IF(SUM(Q1071:AA1071)&gt;0,1,""))</f>
        <v/>
      </c>
      <c r="L1071" s="20" t="str">
        <f aca="false">IF(N1071="","",IF(_xlfn.IFNA(VLOOKUP(CONCATENATE(N1071," ",1),Lotti!AS$7:AT$601,2,0),1)=1,"",1))</f>
        <v/>
      </c>
      <c r="N1071" s="36" t="str">
        <f aca="false">TRIM(B1071)</f>
        <v/>
      </c>
      <c r="O1071" s="36"/>
      <c r="P1071" s="36" t="str">
        <f aca="false">IF(K1071="","",1)</f>
        <v/>
      </c>
      <c r="Q1071" s="36" t="str">
        <f aca="false">IF(N1071="","",_xlfn.IFNA(VLOOKUP(N1071,Lotti!C$7:D$1000,2,0),1))</f>
        <v/>
      </c>
      <c r="S1071" s="36" t="str">
        <f aca="false">IF(N1071="","",IF(OR(AND(E1071="",LEN(TRIM(D1071))&lt;&gt;11,LEN(TRIM(D1071))&lt;&gt;16),AND(D1071="",E1071=""),AND(D1071&lt;&gt;"",E1071&lt;&gt;"")),1,""))</f>
        <v/>
      </c>
      <c r="U1071" s="36" t="str">
        <f aca="false">IF(N1071="","",IF(C1071="",1,""))</f>
        <v/>
      </c>
      <c r="V1071" s="36" t="str">
        <f aca="false">IF(N1071="","",_xlfn.IFNA(VLOOKUP(F1071,TabelleFisse!$B$33:$C$34,2,0),1))</f>
        <v/>
      </c>
      <c r="W1071" s="36" t="str">
        <f aca="false">IF(N1071="","",_xlfn.IFNA(IF(VLOOKUP(CONCATENATE(N1071," SI"),AC$10:AC$1203,1,0)=CONCATENATE(N1071," SI"),"",1),1))</f>
        <v/>
      </c>
      <c r="Y1071" s="36" t="str">
        <f aca="false">IF(OR(N1071="",G1071=""),"",_xlfn.IFNA(VLOOKUP(H1071,TabelleFisse!$B$25:$C$29,2,0),1))</f>
        <v/>
      </c>
      <c r="Z1071" s="36" t="str">
        <f aca="false">IF(AND(G1071="",H1071&lt;&gt;""),1,"")</f>
        <v/>
      </c>
      <c r="AA1071" s="36" t="str">
        <f aca="false">IF(N1071="","",IF(COUNTIF(AD$10:AD$1203,AD1071)=1,1,""))</f>
        <v/>
      </c>
      <c r="AC1071" s="37" t="str">
        <f aca="false">IF(N1071="","",CONCATENATE(N1071," ",F1071))</f>
        <v/>
      </c>
      <c r="AD1071" s="37" t="str">
        <f aca="false">IF(OR(N1071="",CONCATENATE(G1071,H1071)=""),"",CONCATENATE(N1071," ",G1071))</f>
        <v/>
      </c>
      <c r="AE1071" s="37" t="str">
        <f aca="false">IF(K1071=1,CONCATENATE(N1071," ",1),"")</f>
        <v/>
      </c>
    </row>
    <row r="1072" customFormat="false" ht="32.25" hidden="false" customHeight="true" outlineLevel="0" collapsed="false">
      <c r="A1072" s="21" t="str">
        <f aca="false">IF(J1072="","",J1072)</f>
        <v/>
      </c>
      <c r="B1072" s="69"/>
      <c r="C1072" s="44"/>
      <c r="D1072" s="42"/>
      <c r="E1072" s="42"/>
      <c r="F1072" s="68"/>
      <c r="G1072" s="42"/>
      <c r="H1072" s="42"/>
      <c r="J1072" s="20" t="str">
        <f aca="false">IF(AND(K1072="",L1072="",N1072=""),"",IF(OR(K1072=1,L1072=1),"ERRORI / ANOMALIE","OK"))</f>
        <v/>
      </c>
      <c r="K1072" s="20" t="str">
        <f aca="false">IF(N1072="","",IF(SUM(Q1072:AA1072)&gt;0,1,""))</f>
        <v/>
      </c>
      <c r="L1072" s="20" t="str">
        <f aca="false">IF(N1072="","",IF(_xlfn.IFNA(VLOOKUP(CONCATENATE(N1072," ",1),Lotti!AS$7:AT$601,2,0),1)=1,"",1))</f>
        <v/>
      </c>
      <c r="N1072" s="36" t="str">
        <f aca="false">TRIM(B1072)</f>
        <v/>
      </c>
      <c r="O1072" s="36"/>
      <c r="P1072" s="36" t="str">
        <f aca="false">IF(K1072="","",1)</f>
        <v/>
      </c>
      <c r="Q1072" s="36" t="str">
        <f aca="false">IF(N1072="","",_xlfn.IFNA(VLOOKUP(N1072,Lotti!C$7:D$1000,2,0),1))</f>
        <v/>
      </c>
      <c r="S1072" s="36" t="str">
        <f aca="false">IF(N1072="","",IF(OR(AND(E1072="",LEN(TRIM(D1072))&lt;&gt;11,LEN(TRIM(D1072))&lt;&gt;16),AND(D1072="",E1072=""),AND(D1072&lt;&gt;"",E1072&lt;&gt;"")),1,""))</f>
        <v/>
      </c>
      <c r="U1072" s="36" t="str">
        <f aca="false">IF(N1072="","",IF(C1072="",1,""))</f>
        <v/>
      </c>
      <c r="V1072" s="36" t="str">
        <f aca="false">IF(N1072="","",_xlfn.IFNA(VLOOKUP(F1072,TabelleFisse!$B$33:$C$34,2,0),1))</f>
        <v/>
      </c>
      <c r="W1072" s="36" t="str">
        <f aca="false">IF(N1072="","",_xlfn.IFNA(IF(VLOOKUP(CONCATENATE(N1072," SI"),AC$10:AC$1203,1,0)=CONCATENATE(N1072," SI"),"",1),1))</f>
        <v/>
      </c>
      <c r="Y1072" s="36" t="str">
        <f aca="false">IF(OR(N1072="",G1072=""),"",_xlfn.IFNA(VLOOKUP(H1072,TabelleFisse!$B$25:$C$29,2,0),1))</f>
        <v/>
      </c>
      <c r="Z1072" s="36" t="str">
        <f aca="false">IF(AND(G1072="",H1072&lt;&gt;""),1,"")</f>
        <v/>
      </c>
      <c r="AA1072" s="36" t="str">
        <f aca="false">IF(N1072="","",IF(COUNTIF(AD$10:AD$1203,AD1072)=1,1,""))</f>
        <v/>
      </c>
      <c r="AC1072" s="37" t="str">
        <f aca="false">IF(N1072="","",CONCATENATE(N1072," ",F1072))</f>
        <v/>
      </c>
      <c r="AD1072" s="37" t="str">
        <f aca="false">IF(OR(N1072="",CONCATENATE(G1072,H1072)=""),"",CONCATENATE(N1072," ",G1072))</f>
        <v/>
      </c>
      <c r="AE1072" s="37" t="str">
        <f aca="false">IF(K1072=1,CONCATENATE(N1072," ",1),"")</f>
        <v/>
      </c>
    </row>
    <row r="1073" customFormat="false" ht="32.25" hidden="false" customHeight="true" outlineLevel="0" collapsed="false">
      <c r="A1073" s="21" t="str">
        <f aca="false">IF(J1073="","",J1073)</f>
        <v/>
      </c>
      <c r="B1073" s="69"/>
      <c r="C1073" s="44"/>
      <c r="D1073" s="42"/>
      <c r="E1073" s="42"/>
      <c r="F1073" s="68"/>
      <c r="G1073" s="42"/>
      <c r="H1073" s="42"/>
      <c r="J1073" s="20" t="str">
        <f aca="false">IF(AND(K1073="",L1073="",N1073=""),"",IF(OR(K1073=1,L1073=1),"ERRORI / ANOMALIE","OK"))</f>
        <v/>
      </c>
      <c r="K1073" s="20" t="str">
        <f aca="false">IF(N1073="","",IF(SUM(Q1073:AA1073)&gt;0,1,""))</f>
        <v/>
      </c>
      <c r="L1073" s="20" t="str">
        <f aca="false">IF(N1073="","",IF(_xlfn.IFNA(VLOOKUP(CONCATENATE(N1073," ",1),Lotti!AS$7:AT$601,2,0),1)=1,"",1))</f>
        <v/>
      </c>
      <c r="N1073" s="36" t="str">
        <f aca="false">TRIM(B1073)</f>
        <v/>
      </c>
      <c r="O1073" s="36"/>
      <c r="P1073" s="36" t="str">
        <f aca="false">IF(K1073="","",1)</f>
        <v/>
      </c>
      <c r="Q1073" s="36" t="str">
        <f aca="false">IF(N1073="","",_xlfn.IFNA(VLOOKUP(N1073,Lotti!C$7:D$1000,2,0),1))</f>
        <v/>
      </c>
      <c r="S1073" s="36" t="str">
        <f aca="false">IF(N1073="","",IF(OR(AND(E1073="",LEN(TRIM(D1073))&lt;&gt;11,LEN(TRIM(D1073))&lt;&gt;16),AND(D1073="",E1073=""),AND(D1073&lt;&gt;"",E1073&lt;&gt;"")),1,""))</f>
        <v/>
      </c>
      <c r="U1073" s="36" t="str">
        <f aca="false">IF(N1073="","",IF(C1073="",1,""))</f>
        <v/>
      </c>
      <c r="V1073" s="36" t="str">
        <f aca="false">IF(N1073="","",_xlfn.IFNA(VLOOKUP(F1073,TabelleFisse!$B$33:$C$34,2,0),1))</f>
        <v/>
      </c>
      <c r="W1073" s="36" t="str">
        <f aca="false">IF(N1073="","",_xlfn.IFNA(IF(VLOOKUP(CONCATENATE(N1073," SI"),AC$10:AC$1203,1,0)=CONCATENATE(N1073," SI"),"",1),1))</f>
        <v/>
      </c>
      <c r="Y1073" s="36" t="str">
        <f aca="false">IF(OR(N1073="",G1073=""),"",_xlfn.IFNA(VLOOKUP(H1073,TabelleFisse!$B$25:$C$29,2,0),1))</f>
        <v/>
      </c>
      <c r="Z1073" s="36" t="str">
        <f aca="false">IF(AND(G1073="",H1073&lt;&gt;""),1,"")</f>
        <v/>
      </c>
      <c r="AA1073" s="36" t="str">
        <f aca="false">IF(N1073="","",IF(COUNTIF(AD$10:AD$1203,AD1073)=1,1,""))</f>
        <v/>
      </c>
      <c r="AC1073" s="37" t="str">
        <f aca="false">IF(N1073="","",CONCATENATE(N1073," ",F1073))</f>
        <v/>
      </c>
      <c r="AD1073" s="37" t="str">
        <f aca="false">IF(OR(N1073="",CONCATENATE(G1073,H1073)=""),"",CONCATENATE(N1073," ",G1073))</f>
        <v/>
      </c>
      <c r="AE1073" s="37" t="str">
        <f aca="false">IF(K1073=1,CONCATENATE(N1073," ",1),"")</f>
        <v/>
      </c>
    </row>
    <row r="1074" customFormat="false" ht="32.25" hidden="false" customHeight="true" outlineLevel="0" collapsed="false">
      <c r="A1074" s="21" t="str">
        <f aca="false">IF(J1074="","",J1074)</f>
        <v/>
      </c>
      <c r="B1074" s="69"/>
      <c r="C1074" s="44"/>
      <c r="D1074" s="42"/>
      <c r="E1074" s="42"/>
      <c r="F1074" s="68"/>
      <c r="G1074" s="42"/>
      <c r="H1074" s="42"/>
      <c r="J1074" s="20" t="str">
        <f aca="false">IF(AND(K1074="",L1074="",N1074=""),"",IF(OR(K1074=1,L1074=1),"ERRORI / ANOMALIE","OK"))</f>
        <v/>
      </c>
      <c r="K1074" s="20" t="str">
        <f aca="false">IF(N1074="","",IF(SUM(Q1074:AA1074)&gt;0,1,""))</f>
        <v/>
      </c>
      <c r="L1074" s="20" t="str">
        <f aca="false">IF(N1074="","",IF(_xlfn.IFNA(VLOOKUP(CONCATENATE(N1074," ",1),Lotti!AS$7:AT$601,2,0),1)=1,"",1))</f>
        <v/>
      </c>
      <c r="N1074" s="36" t="str">
        <f aca="false">TRIM(B1074)</f>
        <v/>
      </c>
      <c r="O1074" s="36"/>
      <c r="P1074" s="36" t="str">
        <f aca="false">IF(K1074="","",1)</f>
        <v/>
      </c>
      <c r="Q1074" s="36" t="str">
        <f aca="false">IF(N1074="","",_xlfn.IFNA(VLOOKUP(N1074,Lotti!C$7:D$1000,2,0),1))</f>
        <v/>
      </c>
      <c r="S1074" s="36" t="str">
        <f aca="false">IF(N1074="","",IF(OR(AND(E1074="",LEN(TRIM(D1074))&lt;&gt;11,LEN(TRIM(D1074))&lt;&gt;16),AND(D1074="",E1074=""),AND(D1074&lt;&gt;"",E1074&lt;&gt;"")),1,""))</f>
        <v/>
      </c>
      <c r="U1074" s="36" t="str">
        <f aca="false">IF(N1074="","",IF(C1074="",1,""))</f>
        <v/>
      </c>
      <c r="V1074" s="36" t="str">
        <f aca="false">IF(N1074="","",_xlfn.IFNA(VLOOKUP(F1074,TabelleFisse!$B$33:$C$34,2,0),1))</f>
        <v/>
      </c>
      <c r="W1074" s="36" t="str">
        <f aca="false">IF(N1074="","",_xlfn.IFNA(IF(VLOOKUP(CONCATENATE(N1074," SI"),AC$10:AC$1203,1,0)=CONCATENATE(N1074," SI"),"",1),1))</f>
        <v/>
      </c>
      <c r="Y1074" s="36" t="str">
        <f aca="false">IF(OR(N1074="",G1074=""),"",_xlfn.IFNA(VLOOKUP(H1074,TabelleFisse!$B$25:$C$29,2,0),1))</f>
        <v/>
      </c>
      <c r="Z1074" s="36" t="str">
        <f aca="false">IF(AND(G1074="",H1074&lt;&gt;""),1,"")</f>
        <v/>
      </c>
      <c r="AA1074" s="36" t="str">
        <f aca="false">IF(N1074="","",IF(COUNTIF(AD$10:AD$1203,AD1074)=1,1,""))</f>
        <v/>
      </c>
      <c r="AC1074" s="37" t="str">
        <f aca="false">IF(N1074="","",CONCATENATE(N1074," ",F1074))</f>
        <v/>
      </c>
      <c r="AD1074" s="37" t="str">
        <f aca="false">IF(OR(N1074="",CONCATENATE(G1074,H1074)=""),"",CONCATENATE(N1074," ",G1074))</f>
        <v/>
      </c>
      <c r="AE1074" s="37" t="str">
        <f aca="false">IF(K1074=1,CONCATENATE(N1074," ",1),"")</f>
        <v/>
      </c>
    </row>
    <row r="1075" customFormat="false" ht="32.25" hidden="false" customHeight="true" outlineLevel="0" collapsed="false">
      <c r="A1075" s="21" t="str">
        <f aca="false">IF(J1075="","",J1075)</f>
        <v/>
      </c>
      <c r="B1075" s="69"/>
      <c r="C1075" s="44"/>
      <c r="D1075" s="42"/>
      <c r="E1075" s="42"/>
      <c r="F1075" s="68"/>
      <c r="G1075" s="42"/>
      <c r="H1075" s="42"/>
      <c r="J1075" s="20" t="str">
        <f aca="false">IF(AND(K1075="",L1075="",N1075=""),"",IF(OR(K1075=1,L1075=1),"ERRORI / ANOMALIE","OK"))</f>
        <v/>
      </c>
      <c r="K1075" s="20" t="str">
        <f aca="false">IF(N1075="","",IF(SUM(Q1075:AA1075)&gt;0,1,""))</f>
        <v/>
      </c>
      <c r="L1075" s="20" t="str">
        <f aca="false">IF(N1075="","",IF(_xlfn.IFNA(VLOOKUP(CONCATENATE(N1075," ",1),Lotti!AS$7:AT$601,2,0),1)=1,"",1))</f>
        <v/>
      </c>
      <c r="N1075" s="36" t="str">
        <f aca="false">TRIM(B1075)</f>
        <v/>
      </c>
      <c r="O1075" s="36"/>
      <c r="P1075" s="36" t="str">
        <f aca="false">IF(K1075="","",1)</f>
        <v/>
      </c>
      <c r="Q1075" s="36" t="str">
        <f aca="false">IF(N1075="","",_xlfn.IFNA(VLOOKUP(N1075,Lotti!C$7:D$1000,2,0),1))</f>
        <v/>
      </c>
      <c r="S1075" s="36" t="str">
        <f aca="false">IF(N1075="","",IF(OR(AND(E1075="",LEN(TRIM(D1075))&lt;&gt;11,LEN(TRIM(D1075))&lt;&gt;16),AND(D1075="",E1075=""),AND(D1075&lt;&gt;"",E1075&lt;&gt;"")),1,""))</f>
        <v/>
      </c>
      <c r="U1075" s="36" t="str">
        <f aca="false">IF(N1075="","",IF(C1075="",1,""))</f>
        <v/>
      </c>
      <c r="V1075" s="36" t="str">
        <f aca="false">IF(N1075="","",_xlfn.IFNA(VLOOKUP(F1075,TabelleFisse!$B$33:$C$34,2,0),1))</f>
        <v/>
      </c>
      <c r="W1075" s="36" t="str">
        <f aca="false">IF(N1075="","",_xlfn.IFNA(IF(VLOOKUP(CONCATENATE(N1075," SI"),AC$10:AC$1203,1,0)=CONCATENATE(N1075," SI"),"",1),1))</f>
        <v/>
      </c>
      <c r="Y1075" s="36" t="str">
        <f aca="false">IF(OR(N1075="",G1075=""),"",_xlfn.IFNA(VLOOKUP(H1075,TabelleFisse!$B$25:$C$29,2,0),1))</f>
        <v/>
      </c>
      <c r="Z1075" s="36" t="str">
        <f aca="false">IF(AND(G1075="",H1075&lt;&gt;""),1,"")</f>
        <v/>
      </c>
      <c r="AA1075" s="36" t="str">
        <f aca="false">IF(N1075="","",IF(COUNTIF(AD$10:AD$1203,AD1075)=1,1,""))</f>
        <v/>
      </c>
      <c r="AC1075" s="37" t="str">
        <f aca="false">IF(N1075="","",CONCATENATE(N1075," ",F1075))</f>
        <v/>
      </c>
      <c r="AD1075" s="37" t="str">
        <f aca="false">IF(OR(N1075="",CONCATENATE(G1075,H1075)=""),"",CONCATENATE(N1075," ",G1075))</f>
        <v/>
      </c>
      <c r="AE1075" s="37" t="str">
        <f aca="false">IF(K1075=1,CONCATENATE(N1075," ",1),"")</f>
        <v/>
      </c>
    </row>
    <row r="1076" customFormat="false" ht="32.25" hidden="false" customHeight="true" outlineLevel="0" collapsed="false">
      <c r="A1076" s="21" t="str">
        <f aca="false">IF(J1076="","",J1076)</f>
        <v/>
      </c>
      <c r="B1076" s="69"/>
      <c r="C1076" s="44"/>
      <c r="D1076" s="42"/>
      <c r="E1076" s="42"/>
      <c r="F1076" s="68"/>
      <c r="G1076" s="42"/>
      <c r="H1076" s="42"/>
      <c r="J1076" s="20" t="str">
        <f aca="false">IF(AND(K1076="",L1076="",N1076=""),"",IF(OR(K1076=1,L1076=1),"ERRORI / ANOMALIE","OK"))</f>
        <v/>
      </c>
      <c r="K1076" s="20" t="str">
        <f aca="false">IF(N1076="","",IF(SUM(Q1076:AA1076)&gt;0,1,""))</f>
        <v/>
      </c>
      <c r="L1076" s="20" t="str">
        <f aca="false">IF(N1076="","",IF(_xlfn.IFNA(VLOOKUP(CONCATENATE(N1076," ",1),Lotti!AS$7:AT$601,2,0),1)=1,"",1))</f>
        <v/>
      </c>
      <c r="N1076" s="36" t="str">
        <f aca="false">TRIM(B1076)</f>
        <v/>
      </c>
      <c r="O1076" s="36"/>
      <c r="P1076" s="36" t="str">
        <f aca="false">IF(K1076="","",1)</f>
        <v/>
      </c>
      <c r="Q1076" s="36" t="str">
        <f aca="false">IF(N1076="","",_xlfn.IFNA(VLOOKUP(N1076,Lotti!C$7:D$1000,2,0),1))</f>
        <v/>
      </c>
      <c r="S1076" s="36" t="str">
        <f aca="false">IF(N1076="","",IF(OR(AND(E1076="",LEN(TRIM(D1076))&lt;&gt;11,LEN(TRIM(D1076))&lt;&gt;16),AND(D1076="",E1076=""),AND(D1076&lt;&gt;"",E1076&lt;&gt;"")),1,""))</f>
        <v/>
      </c>
      <c r="U1076" s="36" t="str">
        <f aca="false">IF(N1076="","",IF(C1076="",1,""))</f>
        <v/>
      </c>
      <c r="V1076" s="36" t="str">
        <f aca="false">IF(N1076="","",_xlfn.IFNA(VLOOKUP(F1076,TabelleFisse!$B$33:$C$34,2,0),1))</f>
        <v/>
      </c>
      <c r="W1076" s="36" t="str">
        <f aca="false">IF(N1076="","",_xlfn.IFNA(IF(VLOOKUP(CONCATENATE(N1076," SI"),AC$10:AC$1203,1,0)=CONCATENATE(N1076," SI"),"",1),1))</f>
        <v/>
      </c>
      <c r="Y1076" s="36" t="str">
        <f aca="false">IF(OR(N1076="",G1076=""),"",_xlfn.IFNA(VLOOKUP(H1076,TabelleFisse!$B$25:$C$29,2,0),1))</f>
        <v/>
      </c>
      <c r="Z1076" s="36" t="str">
        <f aca="false">IF(AND(G1076="",H1076&lt;&gt;""),1,"")</f>
        <v/>
      </c>
      <c r="AA1076" s="36" t="str">
        <f aca="false">IF(N1076="","",IF(COUNTIF(AD$10:AD$1203,AD1076)=1,1,""))</f>
        <v/>
      </c>
      <c r="AC1076" s="37" t="str">
        <f aca="false">IF(N1076="","",CONCATENATE(N1076," ",F1076))</f>
        <v/>
      </c>
      <c r="AD1076" s="37" t="str">
        <f aca="false">IF(OR(N1076="",CONCATENATE(G1076,H1076)=""),"",CONCATENATE(N1076," ",G1076))</f>
        <v/>
      </c>
      <c r="AE1076" s="37" t="str">
        <f aca="false">IF(K1076=1,CONCATENATE(N1076," ",1),"")</f>
        <v/>
      </c>
    </row>
    <row r="1077" customFormat="false" ht="32.25" hidden="false" customHeight="true" outlineLevel="0" collapsed="false">
      <c r="A1077" s="21" t="str">
        <f aca="false">IF(J1077="","",J1077)</f>
        <v/>
      </c>
      <c r="B1077" s="69"/>
      <c r="C1077" s="44"/>
      <c r="D1077" s="42"/>
      <c r="E1077" s="42"/>
      <c r="F1077" s="68"/>
      <c r="G1077" s="42"/>
      <c r="H1077" s="42"/>
      <c r="J1077" s="20" t="str">
        <f aca="false">IF(AND(K1077="",L1077="",N1077=""),"",IF(OR(K1077=1,L1077=1),"ERRORI / ANOMALIE","OK"))</f>
        <v/>
      </c>
      <c r="K1077" s="20" t="str">
        <f aca="false">IF(N1077="","",IF(SUM(Q1077:AA1077)&gt;0,1,""))</f>
        <v/>
      </c>
      <c r="L1077" s="20" t="str">
        <f aca="false">IF(N1077="","",IF(_xlfn.IFNA(VLOOKUP(CONCATENATE(N1077," ",1),Lotti!AS$7:AT$601,2,0),1)=1,"",1))</f>
        <v/>
      </c>
      <c r="N1077" s="36" t="str">
        <f aca="false">TRIM(B1077)</f>
        <v/>
      </c>
      <c r="O1077" s="36"/>
      <c r="P1077" s="36" t="str">
        <f aca="false">IF(K1077="","",1)</f>
        <v/>
      </c>
      <c r="Q1077" s="36" t="str">
        <f aca="false">IF(N1077="","",_xlfn.IFNA(VLOOKUP(N1077,Lotti!C$7:D$1000,2,0),1))</f>
        <v/>
      </c>
      <c r="S1077" s="36" t="str">
        <f aca="false">IF(N1077="","",IF(OR(AND(E1077="",LEN(TRIM(D1077))&lt;&gt;11,LEN(TRIM(D1077))&lt;&gt;16),AND(D1077="",E1077=""),AND(D1077&lt;&gt;"",E1077&lt;&gt;"")),1,""))</f>
        <v/>
      </c>
      <c r="U1077" s="36" t="str">
        <f aca="false">IF(N1077="","",IF(C1077="",1,""))</f>
        <v/>
      </c>
      <c r="V1077" s="36" t="str">
        <f aca="false">IF(N1077="","",_xlfn.IFNA(VLOOKUP(F1077,TabelleFisse!$B$33:$C$34,2,0),1))</f>
        <v/>
      </c>
      <c r="W1077" s="36" t="str">
        <f aca="false">IF(N1077="","",_xlfn.IFNA(IF(VLOOKUP(CONCATENATE(N1077," SI"),AC$10:AC$1203,1,0)=CONCATENATE(N1077," SI"),"",1),1))</f>
        <v/>
      </c>
      <c r="Y1077" s="36" t="str">
        <f aca="false">IF(OR(N1077="",G1077=""),"",_xlfn.IFNA(VLOOKUP(H1077,TabelleFisse!$B$25:$C$29,2,0),1))</f>
        <v/>
      </c>
      <c r="Z1077" s="36" t="str">
        <f aca="false">IF(AND(G1077="",H1077&lt;&gt;""),1,"")</f>
        <v/>
      </c>
      <c r="AA1077" s="36" t="str">
        <f aca="false">IF(N1077="","",IF(COUNTIF(AD$10:AD$1203,AD1077)=1,1,""))</f>
        <v/>
      </c>
      <c r="AC1077" s="37" t="str">
        <f aca="false">IF(N1077="","",CONCATENATE(N1077," ",F1077))</f>
        <v/>
      </c>
      <c r="AD1077" s="37" t="str">
        <f aca="false">IF(OR(N1077="",CONCATENATE(G1077,H1077)=""),"",CONCATENATE(N1077," ",G1077))</f>
        <v/>
      </c>
      <c r="AE1077" s="37" t="str">
        <f aca="false">IF(K1077=1,CONCATENATE(N1077," ",1),"")</f>
        <v/>
      </c>
    </row>
    <row r="1078" customFormat="false" ht="32.25" hidden="false" customHeight="true" outlineLevel="0" collapsed="false">
      <c r="A1078" s="21" t="str">
        <f aca="false">IF(J1078="","",J1078)</f>
        <v/>
      </c>
      <c r="B1078" s="69"/>
      <c r="C1078" s="44"/>
      <c r="D1078" s="42"/>
      <c r="E1078" s="42"/>
      <c r="F1078" s="68"/>
      <c r="G1078" s="42"/>
      <c r="H1078" s="42"/>
      <c r="J1078" s="20" t="str">
        <f aca="false">IF(AND(K1078="",L1078="",N1078=""),"",IF(OR(K1078=1,L1078=1),"ERRORI / ANOMALIE","OK"))</f>
        <v/>
      </c>
      <c r="K1078" s="20" t="str">
        <f aca="false">IF(N1078="","",IF(SUM(Q1078:AA1078)&gt;0,1,""))</f>
        <v/>
      </c>
      <c r="L1078" s="20" t="str">
        <f aca="false">IF(N1078="","",IF(_xlfn.IFNA(VLOOKUP(CONCATENATE(N1078," ",1),Lotti!AS$7:AT$601,2,0),1)=1,"",1))</f>
        <v/>
      </c>
      <c r="N1078" s="36" t="str">
        <f aca="false">TRIM(B1078)</f>
        <v/>
      </c>
      <c r="O1078" s="36"/>
      <c r="P1078" s="36" t="str">
        <f aca="false">IF(K1078="","",1)</f>
        <v/>
      </c>
      <c r="Q1078" s="36" t="str">
        <f aca="false">IF(N1078="","",_xlfn.IFNA(VLOOKUP(N1078,Lotti!C$7:D$1000,2,0),1))</f>
        <v/>
      </c>
      <c r="S1078" s="36" t="str">
        <f aca="false">IF(N1078="","",IF(OR(AND(E1078="",LEN(TRIM(D1078))&lt;&gt;11,LEN(TRIM(D1078))&lt;&gt;16),AND(D1078="",E1078=""),AND(D1078&lt;&gt;"",E1078&lt;&gt;"")),1,""))</f>
        <v/>
      </c>
      <c r="U1078" s="36" t="str">
        <f aca="false">IF(N1078="","",IF(C1078="",1,""))</f>
        <v/>
      </c>
      <c r="V1078" s="36" t="str">
        <f aca="false">IF(N1078="","",_xlfn.IFNA(VLOOKUP(F1078,TabelleFisse!$B$33:$C$34,2,0),1))</f>
        <v/>
      </c>
      <c r="W1078" s="36" t="str">
        <f aca="false">IF(N1078="","",_xlfn.IFNA(IF(VLOOKUP(CONCATENATE(N1078," SI"),AC$10:AC$1203,1,0)=CONCATENATE(N1078," SI"),"",1),1))</f>
        <v/>
      </c>
      <c r="Y1078" s="36" t="str">
        <f aca="false">IF(OR(N1078="",G1078=""),"",_xlfn.IFNA(VLOOKUP(H1078,TabelleFisse!$B$25:$C$29,2,0),1))</f>
        <v/>
      </c>
      <c r="Z1078" s="36" t="str">
        <f aca="false">IF(AND(G1078="",H1078&lt;&gt;""),1,"")</f>
        <v/>
      </c>
      <c r="AA1078" s="36" t="str">
        <f aca="false">IF(N1078="","",IF(COUNTIF(AD$10:AD$1203,AD1078)=1,1,""))</f>
        <v/>
      </c>
      <c r="AC1078" s="37" t="str">
        <f aca="false">IF(N1078="","",CONCATENATE(N1078," ",F1078))</f>
        <v/>
      </c>
      <c r="AD1078" s="37" t="str">
        <f aca="false">IF(OR(N1078="",CONCATENATE(G1078,H1078)=""),"",CONCATENATE(N1078," ",G1078))</f>
        <v/>
      </c>
      <c r="AE1078" s="37" t="str">
        <f aca="false">IF(K1078=1,CONCATENATE(N1078," ",1),"")</f>
        <v/>
      </c>
    </row>
    <row r="1079" customFormat="false" ht="32.25" hidden="false" customHeight="true" outlineLevel="0" collapsed="false">
      <c r="A1079" s="21" t="str">
        <f aca="false">IF(J1079="","",J1079)</f>
        <v/>
      </c>
      <c r="B1079" s="69"/>
      <c r="C1079" s="44"/>
      <c r="D1079" s="42"/>
      <c r="E1079" s="42"/>
      <c r="F1079" s="68"/>
      <c r="G1079" s="42"/>
      <c r="H1079" s="42"/>
      <c r="J1079" s="20" t="str">
        <f aca="false">IF(AND(K1079="",L1079="",N1079=""),"",IF(OR(K1079=1,L1079=1),"ERRORI / ANOMALIE","OK"))</f>
        <v/>
      </c>
      <c r="K1079" s="20" t="str">
        <f aca="false">IF(N1079="","",IF(SUM(Q1079:AA1079)&gt;0,1,""))</f>
        <v/>
      </c>
      <c r="L1079" s="20" t="str">
        <f aca="false">IF(N1079="","",IF(_xlfn.IFNA(VLOOKUP(CONCATENATE(N1079," ",1),Lotti!AS$7:AT$601,2,0),1)=1,"",1))</f>
        <v/>
      </c>
      <c r="N1079" s="36" t="str">
        <f aca="false">TRIM(B1079)</f>
        <v/>
      </c>
      <c r="O1079" s="36"/>
      <c r="P1079" s="36" t="str">
        <f aca="false">IF(K1079="","",1)</f>
        <v/>
      </c>
      <c r="Q1079" s="36" t="str">
        <f aca="false">IF(N1079="","",_xlfn.IFNA(VLOOKUP(N1079,Lotti!C$7:D$1000,2,0),1))</f>
        <v/>
      </c>
      <c r="S1079" s="36" t="str">
        <f aca="false">IF(N1079="","",IF(OR(AND(E1079="",LEN(TRIM(D1079))&lt;&gt;11,LEN(TRIM(D1079))&lt;&gt;16),AND(D1079="",E1079=""),AND(D1079&lt;&gt;"",E1079&lt;&gt;"")),1,""))</f>
        <v/>
      </c>
      <c r="U1079" s="36" t="str">
        <f aca="false">IF(N1079="","",IF(C1079="",1,""))</f>
        <v/>
      </c>
      <c r="V1079" s="36" t="str">
        <f aca="false">IF(N1079="","",_xlfn.IFNA(VLOOKUP(F1079,TabelleFisse!$B$33:$C$34,2,0),1))</f>
        <v/>
      </c>
      <c r="W1079" s="36" t="str">
        <f aca="false">IF(N1079="","",_xlfn.IFNA(IF(VLOOKUP(CONCATENATE(N1079," SI"),AC$10:AC$1203,1,0)=CONCATENATE(N1079," SI"),"",1),1))</f>
        <v/>
      </c>
      <c r="Y1079" s="36" t="str">
        <f aca="false">IF(OR(N1079="",G1079=""),"",_xlfn.IFNA(VLOOKUP(H1079,TabelleFisse!$B$25:$C$29,2,0),1))</f>
        <v/>
      </c>
      <c r="Z1079" s="36" t="str">
        <f aca="false">IF(AND(G1079="",H1079&lt;&gt;""),1,"")</f>
        <v/>
      </c>
      <c r="AA1079" s="36" t="str">
        <f aca="false">IF(N1079="","",IF(COUNTIF(AD$10:AD$1203,AD1079)=1,1,""))</f>
        <v/>
      </c>
      <c r="AC1079" s="37" t="str">
        <f aca="false">IF(N1079="","",CONCATENATE(N1079," ",F1079))</f>
        <v/>
      </c>
      <c r="AD1079" s="37" t="str">
        <f aca="false">IF(OR(N1079="",CONCATENATE(G1079,H1079)=""),"",CONCATENATE(N1079," ",G1079))</f>
        <v/>
      </c>
      <c r="AE1079" s="37" t="str">
        <f aca="false">IF(K1079=1,CONCATENATE(N1079," ",1),"")</f>
        <v/>
      </c>
    </row>
    <row r="1080" customFormat="false" ht="32.25" hidden="false" customHeight="true" outlineLevel="0" collapsed="false">
      <c r="A1080" s="21" t="str">
        <f aca="false">IF(J1080="","",J1080)</f>
        <v/>
      </c>
      <c r="B1080" s="69"/>
      <c r="C1080" s="44"/>
      <c r="D1080" s="42"/>
      <c r="E1080" s="42"/>
      <c r="F1080" s="68"/>
      <c r="G1080" s="42"/>
      <c r="H1080" s="42"/>
      <c r="J1080" s="20" t="str">
        <f aca="false">IF(AND(K1080="",L1080="",N1080=""),"",IF(OR(K1080=1,L1080=1),"ERRORI / ANOMALIE","OK"))</f>
        <v/>
      </c>
      <c r="K1080" s="20" t="str">
        <f aca="false">IF(N1080="","",IF(SUM(Q1080:AA1080)&gt;0,1,""))</f>
        <v/>
      </c>
      <c r="L1080" s="20" t="str">
        <f aca="false">IF(N1080="","",IF(_xlfn.IFNA(VLOOKUP(CONCATENATE(N1080," ",1),Lotti!AS$7:AT$601,2,0),1)=1,"",1))</f>
        <v/>
      </c>
      <c r="N1080" s="36" t="str">
        <f aca="false">TRIM(B1080)</f>
        <v/>
      </c>
      <c r="O1080" s="36"/>
      <c r="P1080" s="36" t="str">
        <f aca="false">IF(K1080="","",1)</f>
        <v/>
      </c>
      <c r="Q1080" s="36" t="str">
        <f aca="false">IF(N1080="","",_xlfn.IFNA(VLOOKUP(N1080,Lotti!C$7:D$1000,2,0),1))</f>
        <v/>
      </c>
      <c r="S1080" s="36" t="str">
        <f aca="false">IF(N1080="","",IF(OR(AND(E1080="",LEN(TRIM(D1080))&lt;&gt;11,LEN(TRIM(D1080))&lt;&gt;16),AND(D1080="",E1080=""),AND(D1080&lt;&gt;"",E1080&lt;&gt;"")),1,""))</f>
        <v/>
      </c>
      <c r="U1080" s="36" t="str">
        <f aca="false">IF(N1080="","",IF(C1080="",1,""))</f>
        <v/>
      </c>
      <c r="V1080" s="36" t="str">
        <f aca="false">IF(N1080="","",_xlfn.IFNA(VLOOKUP(F1080,TabelleFisse!$B$33:$C$34,2,0),1))</f>
        <v/>
      </c>
      <c r="W1080" s="36" t="str">
        <f aca="false">IF(N1080="","",_xlfn.IFNA(IF(VLOOKUP(CONCATENATE(N1080," SI"),AC$10:AC$1203,1,0)=CONCATENATE(N1080," SI"),"",1),1))</f>
        <v/>
      </c>
      <c r="Y1080" s="36" t="str">
        <f aca="false">IF(OR(N1080="",G1080=""),"",_xlfn.IFNA(VLOOKUP(H1080,TabelleFisse!$B$25:$C$29,2,0),1))</f>
        <v/>
      </c>
      <c r="Z1080" s="36" t="str">
        <f aca="false">IF(AND(G1080="",H1080&lt;&gt;""),1,"")</f>
        <v/>
      </c>
      <c r="AA1080" s="36" t="str">
        <f aca="false">IF(N1080="","",IF(COUNTIF(AD$10:AD$1203,AD1080)=1,1,""))</f>
        <v/>
      </c>
      <c r="AC1080" s="37" t="str">
        <f aca="false">IF(N1080="","",CONCATENATE(N1080," ",F1080))</f>
        <v/>
      </c>
      <c r="AD1080" s="37" t="str">
        <f aca="false">IF(OR(N1080="",CONCATENATE(G1080,H1080)=""),"",CONCATENATE(N1080," ",G1080))</f>
        <v/>
      </c>
      <c r="AE1080" s="37" t="str">
        <f aca="false">IF(K1080=1,CONCATENATE(N1080," ",1),"")</f>
        <v/>
      </c>
    </row>
    <row r="1081" customFormat="false" ht="32.25" hidden="false" customHeight="true" outlineLevel="0" collapsed="false">
      <c r="A1081" s="21" t="str">
        <f aca="false">IF(J1081="","",J1081)</f>
        <v/>
      </c>
      <c r="B1081" s="69"/>
      <c r="C1081" s="44"/>
      <c r="D1081" s="42"/>
      <c r="E1081" s="42"/>
      <c r="F1081" s="68"/>
      <c r="G1081" s="42"/>
      <c r="H1081" s="42"/>
      <c r="J1081" s="20" t="str">
        <f aca="false">IF(AND(K1081="",L1081="",N1081=""),"",IF(OR(K1081=1,L1081=1),"ERRORI / ANOMALIE","OK"))</f>
        <v/>
      </c>
      <c r="K1081" s="20" t="str">
        <f aca="false">IF(N1081="","",IF(SUM(Q1081:AA1081)&gt;0,1,""))</f>
        <v/>
      </c>
      <c r="L1081" s="20" t="str">
        <f aca="false">IF(N1081="","",IF(_xlfn.IFNA(VLOOKUP(CONCATENATE(N1081," ",1),Lotti!AS$7:AT$601,2,0),1)=1,"",1))</f>
        <v/>
      </c>
      <c r="N1081" s="36" t="str">
        <f aca="false">TRIM(B1081)</f>
        <v/>
      </c>
      <c r="O1081" s="36"/>
      <c r="P1081" s="36" t="str">
        <f aca="false">IF(K1081="","",1)</f>
        <v/>
      </c>
      <c r="Q1081" s="36" t="str">
        <f aca="false">IF(N1081="","",_xlfn.IFNA(VLOOKUP(N1081,Lotti!C$7:D$1000,2,0),1))</f>
        <v/>
      </c>
      <c r="S1081" s="36" t="str">
        <f aca="false">IF(N1081="","",IF(OR(AND(E1081="",LEN(TRIM(D1081))&lt;&gt;11,LEN(TRIM(D1081))&lt;&gt;16),AND(D1081="",E1081=""),AND(D1081&lt;&gt;"",E1081&lt;&gt;"")),1,""))</f>
        <v/>
      </c>
      <c r="U1081" s="36" t="str">
        <f aca="false">IF(N1081="","",IF(C1081="",1,""))</f>
        <v/>
      </c>
      <c r="V1081" s="36" t="str">
        <f aca="false">IF(N1081="","",_xlfn.IFNA(VLOOKUP(F1081,TabelleFisse!$B$33:$C$34,2,0),1))</f>
        <v/>
      </c>
      <c r="W1081" s="36" t="str">
        <f aca="false">IF(N1081="","",_xlfn.IFNA(IF(VLOOKUP(CONCATENATE(N1081," SI"),AC$10:AC$1203,1,0)=CONCATENATE(N1081," SI"),"",1),1))</f>
        <v/>
      </c>
      <c r="Y1081" s="36" t="str">
        <f aca="false">IF(OR(N1081="",G1081=""),"",_xlfn.IFNA(VLOOKUP(H1081,TabelleFisse!$B$25:$C$29,2,0),1))</f>
        <v/>
      </c>
      <c r="Z1081" s="36" t="str">
        <f aca="false">IF(AND(G1081="",H1081&lt;&gt;""),1,"")</f>
        <v/>
      </c>
      <c r="AA1081" s="36" t="str">
        <f aca="false">IF(N1081="","",IF(COUNTIF(AD$10:AD$1203,AD1081)=1,1,""))</f>
        <v/>
      </c>
      <c r="AC1081" s="37" t="str">
        <f aca="false">IF(N1081="","",CONCATENATE(N1081," ",F1081))</f>
        <v/>
      </c>
      <c r="AD1081" s="37" t="str">
        <f aca="false">IF(OR(N1081="",CONCATENATE(G1081,H1081)=""),"",CONCATENATE(N1081," ",G1081))</f>
        <v/>
      </c>
      <c r="AE1081" s="37" t="str">
        <f aca="false">IF(K1081=1,CONCATENATE(N1081," ",1),"")</f>
        <v/>
      </c>
    </row>
    <row r="1082" customFormat="false" ht="32.25" hidden="false" customHeight="true" outlineLevel="0" collapsed="false">
      <c r="A1082" s="21" t="str">
        <f aca="false">IF(J1082="","",J1082)</f>
        <v/>
      </c>
      <c r="B1082" s="69"/>
      <c r="C1082" s="44"/>
      <c r="D1082" s="42"/>
      <c r="E1082" s="42"/>
      <c r="F1082" s="68"/>
      <c r="G1082" s="42"/>
      <c r="H1082" s="42"/>
      <c r="J1082" s="20" t="str">
        <f aca="false">IF(AND(K1082="",L1082="",N1082=""),"",IF(OR(K1082=1,L1082=1),"ERRORI / ANOMALIE","OK"))</f>
        <v/>
      </c>
      <c r="K1082" s="20" t="str">
        <f aca="false">IF(N1082="","",IF(SUM(Q1082:AA1082)&gt;0,1,""))</f>
        <v/>
      </c>
      <c r="L1082" s="20" t="str">
        <f aca="false">IF(N1082="","",IF(_xlfn.IFNA(VLOOKUP(CONCATENATE(N1082," ",1),Lotti!AS$7:AT$601,2,0),1)=1,"",1))</f>
        <v/>
      </c>
      <c r="N1082" s="36" t="str">
        <f aca="false">TRIM(B1082)</f>
        <v/>
      </c>
      <c r="O1082" s="36"/>
      <c r="P1082" s="36" t="str">
        <f aca="false">IF(K1082="","",1)</f>
        <v/>
      </c>
      <c r="Q1082" s="36" t="str">
        <f aca="false">IF(N1082="","",_xlfn.IFNA(VLOOKUP(N1082,Lotti!C$7:D$1000,2,0),1))</f>
        <v/>
      </c>
      <c r="S1082" s="36" t="str">
        <f aca="false">IF(N1082="","",IF(OR(AND(E1082="",LEN(TRIM(D1082))&lt;&gt;11,LEN(TRIM(D1082))&lt;&gt;16),AND(D1082="",E1082=""),AND(D1082&lt;&gt;"",E1082&lt;&gt;"")),1,""))</f>
        <v/>
      </c>
      <c r="U1082" s="36" t="str">
        <f aca="false">IF(N1082="","",IF(C1082="",1,""))</f>
        <v/>
      </c>
      <c r="V1082" s="36" t="str">
        <f aca="false">IF(N1082="","",_xlfn.IFNA(VLOOKUP(F1082,TabelleFisse!$B$33:$C$34,2,0),1))</f>
        <v/>
      </c>
      <c r="W1082" s="36" t="str">
        <f aca="false">IF(N1082="","",_xlfn.IFNA(IF(VLOOKUP(CONCATENATE(N1082," SI"),AC$10:AC$1203,1,0)=CONCATENATE(N1082," SI"),"",1),1))</f>
        <v/>
      </c>
      <c r="Y1082" s="36" t="str">
        <f aca="false">IF(OR(N1082="",G1082=""),"",_xlfn.IFNA(VLOOKUP(H1082,TabelleFisse!$B$25:$C$29,2,0),1))</f>
        <v/>
      </c>
      <c r="Z1082" s="36" t="str">
        <f aca="false">IF(AND(G1082="",H1082&lt;&gt;""),1,"")</f>
        <v/>
      </c>
      <c r="AA1082" s="36" t="str">
        <f aca="false">IF(N1082="","",IF(COUNTIF(AD$10:AD$1203,AD1082)=1,1,""))</f>
        <v/>
      </c>
      <c r="AC1082" s="37" t="str">
        <f aca="false">IF(N1082="","",CONCATENATE(N1082," ",F1082))</f>
        <v/>
      </c>
      <c r="AD1082" s="37" t="str">
        <f aca="false">IF(OR(N1082="",CONCATENATE(G1082,H1082)=""),"",CONCATENATE(N1082," ",G1082))</f>
        <v/>
      </c>
      <c r="AE1082" s="37" t="str">
        <f aca="false">IF(K1082=1,CONCATENATE(N1082," ",1),"")</f>
        <v/>
      </c>
    </row>
    <row r="1083" customFormat="false" ht="32.25" hidden="false" customHeight="true" outlineLevel="0" collapsed="false">
      <c r="A1083" s="21" t="str">
        <f aca="false">IF(J1083="","",J1083)</f>
        <v/>
      </c>
      <c r="B1083" s="69"/>
      <c r="C1083" s="44"/>
      <c r="D1083" s="42"/>
      <c r="E1083" s="42"/>
      <c r="F1083" s="68"/>
      <c r="G1083" s="42"/>
      <c r="H1083" s="42"/>
      <c r="J1083" s="20" t="str">
        <f aca="false">IF(AND(K1083="",L1083="",N1083=""),"",IF(OR(K1083=1,L1083=1),"ERRORI / ANOMALIE","OK"))</f>
        <v/>
      </c>
      <c r="K1083" s="20" t="str">
        <f aca="false">IF(N1083="","",IF(SUM(Q1083:AA1083)&gt;0,1,""))</f>
        <v/>
      </c>
      <c r="L1083" s="20" t="str">
        <f aca="false">IF(N1083="","",IF(_xlfn.IFNA(VLOOKUP(CONCATENATE(N1083," ",1),Lotti!AS$7:AT$601,2,0),1)=1,"",1))</f>
        <v/>
      </c>
      <c r="N1083" s="36" t="str">
        <f aca="false">TRIM(B1083)</f>
        <v/>
      </c>
      <c r="O1083" s="36"/>
      <c r="P1083" s="36" t="str">
        <f aca="false">IF(K1083="","",1)</f>
        <v/>
      </c>
      <c r="Q1083" s="36" t="str">
        <f aca="false">IF(N1083="","",_xlfn.IFNA(VLOOKUP(N1083,Lotti!C$7:D$1000,2,0),1))</f>
        <v/>
      </c>
      <c r="S1083" s="36" t="str">
        <f aca="false">IF(N1083="","",IF(OR(AND(E1083="",LEN(TRIM(D1083))&lt;&gt;11,LEN(TRIM(D1083))&lt;&gt;16),AND(D1083="",E1083=""),AND(D1083&lt;&gt;"",E1083&lt;&gt;"")),1,""))</f>
        <v/>
      </c>
      <c r="U1083" s="36" t="str">
        <f aca="false">IF(N1083="","",IF(C1083="",1,""))</f>
        <v/>
      </c>
      <c r="V1083" s="36" t="str">
        <f aca="false">IF(N1083="","",_xlfn.IFNA(VLOOKUP(F1083,TabelleFisse!$B$33:$C$34,2,0),1))</f>
        <v/>
      </c>
      <c r="W1083" s="36" t="str">
        <f aca="false">IF(N1083="","",_xlfn.IFNA(IF(VLOOKUP(CONCATENATE(N1083," SI"),AC$10:AC$1203,1,0)=CONCATENATE(N1083," SI"),"",1),1))</f>
        <v/>
      </c>
      <c r="Y1083" s="36" t="str">
        <f aca="false">IF(OR(N1083="",G1083=""),"",_xlfn.IFNA(VLOOKUP(H1083,TabelleFisse!$B$25:$C$29,2,0),1))</f>
        <v/>
      </c>
      <c r="Z1083" s="36" t="str">
        <f aca="false">IF(AND(G1083="",H1083&lt;&gt;""),1,"")</f>
        <v/>
      </c>
      <c r="AA1083" s="36" t="str">
        <f aca="false">IF(N1083="","",IF(COUNTIF(AD$10:AD$1203,AD1083)=1,1,""))</f>
        <v/>
      </c>
      <c r="AC1083" s="37" t="str">
        <f aca="false">IF(N1083="","",CONCATENATE(N1083," ",F1083))</f>
        <v/>
      </c>
      <c r="AD1083" s="37" t="str">
        <f aca="false">IF(OR(N1083="",CONCATENATE(G1083,H1083)=""),"",CONCATENATE(N1083," ",G1083))</f>
        <v/>
      </c>
      <c r="AE1083" s="37" t="str">
        <f aca="false">IF(K1083=1,CONCATENATE(N1083," ",1),"")</f>
        <v/>
      </c>
    </row>
    <row r="1084" customFormat="false" ht="32.25" hidden="false" customHeight="true" outlineLevel="0" collapsed="false">
      <c r="A1084" s="21" t="str">
        <f aca="false">IF(J1084="","",J1084)</f>
        <v/>
      </c>
      <c r="B1084" s="69"/>
      <c r="C1084" s="44"/>
      <c r="D1084" s="42"/>
      <c r="E1084" s="42"/>
      <c r="F1084" s="68"/>
      <c r="G1084" s="42"/>
      <c r="H1084" s="42"/>
      <c r="J1084" s="20" t="str">
        <f aca="false">IF(AND(K1084="",L1084="",N1084=""),"",IF(OR(K1084=1,L1084=1),"ERRORI / ANOMALIE","OK"))</f>
        <v/>
      </c>
      <c r="K1084" s="20" t="str">
        <f aca="false">IF(N1084="","",IF(SUM(Q1084:AA1084)&gt;0,1,""))</f>
        <v/>
      </c>
      <c r="L1084" s="20" t="str">
        <f aca="false">IF(N1084="","",IF(_xlfn.IFNA(VLOOKUP(CONCATENATE(N1084," ",1),Lotti!AS$7:AT$601,2,0),1)=1,"",1))</f>
        <v/>
      </c>
      <c r="N1084" s="36" t="str">
        <f aca="false">TRIM(B1084)</f>
        <v/>
      </c>
      <c r="O1084" s="36"/>
      <c r="P1084" s="36" t="str">
        <f aca="false">IF(K1084="","",1)</f>
        <v/>
      </c>
      <c r="Q1084" s="36" t="str">
        <f aca="false">IF(N1084="","",_xlfn.IFNA(VLOOKUP(N1084,Lotti!C$7:D$1000,2,0),1))</f>
        <v/>
      </c>
      <c r="S1084" s="36" t="str">
        <f aca="false">IF(N1084="","",IF(OR(AND(E1084="",LEN(TRIM(D1084))&lt;&gt;11,LEN(TRIM(D1084))&lt;&gt;16),AND(D1084="",E1084=""),AND(D1084&lt;&gt;"",E1084&lt;&gt;"")),1,""))</f>
        <v/>
      </c>
      <c r="U1084" s="36" t="str">
        <f aca="false">IF(N1084="","",IF(C1084="",1,""))</f>
        <v/>
      </c>
      <c r="V1084" s="36" t="str">
        <f aca="false">IF(N1084="","",_xlfn.IFNA(VLOOKUP(F1084,TabelleFisse!$B$33:$C$34,2,0),1))</f>
        <v/>
      </c>
      <c r="W1084" s="36" t="str">
        <f aca="false">IF(N1084="","",_xlfn.IFNA(IF(VLOOKUP(CONCATENATE(N1084," SI"),AC$10:AC$1203,1,0)=CONCATENATE(N1084," SI"),"",1),1))</f>
        <v/>
      </c>
      <c r="Y1084" s="36" t="str">
        <f aca="false">IF(OR(N1084="",G1084=""),"",_xlfn.IFNA(VLOOKUP(H1084,TabelleFisse!$B$25:$C$29,2,0),1))</f>
        <v/>
      </c>
      <c r="Z1084" s="36" t="str">
        <f aca="false">IF(AND(G1084="",H1084&lt;&gt;""),1,"")</f>
        <v/>
      </c>
      <c r="AA1084" s="36" t="str">
        <f aca="false">IF(N1084="","",IF(COUNTIF(AD$10:AD$1203,AD1084)=1,1,""))</f>
        <v/>
      </c>
      <c r="AC1084" s="37" t="str">
        <f aca="false">IF(N1084="","",CONCATENATE(N1084," ",F1084))</f>
        <v/>
      </c>
      <c r="AD1084" s="37" t="str">
        <f aca="false">IF(OR(N1084="",CONCATENATE(G1084,H1084)=""),"",CONCATENATE(N1084," ",G1084))</f>
        <v/>
      </c>
      <c r="AE1084" s="37" t="str">
        <f aca="false">IF(K1084=1,CONCATENATE(N1084," ",1),"")</f>
        <v/>
      </c>
    </row>
    <row r="1085" customFormat="false" ht="32.25" hidden="false" customHeight="true" outlineLevel="0" collapsed="false">
      <c r="A1085" s="21" t="str">
        <f aca="false">IF(J1085="","",J1085)</f>
        <v/>
      </c>
      <c r="B1085" s="69"/>
      <c r="C1085" s="44"/>
      <c r="D1085" s="42"/>
      <c r="E1085" s="42"/>
      <c r="F1085" s="68"/>
      <c r="G1085" s="42"/>
      <c r="H1085" s="42"/>
      <c r="J1085" s="20" t="str">
        <f aca="false">IF(AND(K1085="",L1085="",N1085=""),"",IF(OR(K1085=1,L1085=1),"ERRORI / ANOMALIE","OK"))</f>
        <v/>
      </c>
      <c r="K1085" s="20" t="str">
        <f aca="false">IF(N1085="","",IF(SUM(Q1085:AA1085)&gt;0,1,""))</f>
        <v/>
      </c>
      <c r="L1085" s="20" t="str">
        <f aca="false">IF(N1085="","",IF(_xlfn.IFNA(VLOOKUP(CONCATENATE(N1085," ",1),Lotti!AS$7:AT$601,2,0),1)=1,"",1))</f>
        <v/>
      </c>
      <c r="N1085" s="36" t="str">
        <f aca="false">TRIM(B1085)</f>
        <v/>
      </c>
      <c r="O1085" s="36"/>
      <c r="P1085" s="36" t="str">
        <f aca="false">IF(K1085="","",1)</f>
        <v/>
      </c>
      <c r="Q1085" s="36" t="str">
        <f aca="false">IF(N1085="","",_xlfn.IFNA(VLOOKUP(N1085,Lotti!C$7:D$1000,2,0),1))</f>
        <v/>
      </c>
      <c r="S1085" s="36" t="str">
        <f aca="false">IF(N1085="","",IF(OR(AND(E1085="",LEN(TRIM(D1085))&lt;&gt;11,LEN(TRIM(D1085))&lt;&gt;16),AND(D1085="",E1085=""),AND(D1085&lt;&gt;"",E1085&lt;&gt;"")),1,""))</f>
        <v/>
      </c>
      <c r="U1085" s="36" t="str">
        <f aca="false">IF(N1085="","",IF(C1085="",1,""))</f>
        <v/>
      </c>
      <c r="V1085" s="36" t="str">
        <f aca="false">IF(N1085="","",_xlfn.IFNA(VLOOKUP(F1085,TabelleFisse!$B$33:$C$34,2,0),1))</f>
        <v/>
      </c>
      <c r="W1085" s="36" t="str">
        <f aca="false">IF(N1085="","",_xlfn.IFNA(IF(VLOOKUP(CONCATENATE(N1085," SI"),AC$10:AC$1203,1,0)=CONCATENATE(N1085," SI"),"",1),1))</f>
        <v/>
      </c>
      <c r="Y1085" s="36" t="str">
        <f aca="false">IF(OR(N1085="",G1085=""),"",_xlfn.IFNA(VLOOKUP(H1085,TabelleFisse!$B$25:$C$29,2,0),1))</f>
        <v/>
      </c>
      <c r="Z1085" s="36" t="str">
        <f aca="false">IF(AND(G1085="",H1085&lt;&gt;""),1,"")</f>
        <v/>
      </c>
      <c r="AA1085" s="36" t="str">
        <f aca="false">IF(N1085="","",IF(COUNTIF(AD$10:AD$1203,AD1085)=1,1,""))</f>
        <v/>
      </c>
      <c r="AC1085" s="37" t="str">
        <f aca="false">IF(N1085="","",CONCATENATE(N1085," ",F1085))</f>
        <v/>
      </c>
      <c r="AD1085" s="37" t="str">
        <f aca="false">IF(OR(N1085="",CONCATENATE(G1085,H1085)=""),"",CONCATENATE(N1085," ",G1085))</f>
        <v/>
      </c>
      <c r="AE1085" s="37" t="str">
        <f aca="false">IF(K1085=1,CONCATENATE(N1085," ",1),"")</f>
        <v/>
      </c>
    </row>
    <row r="1086" customFormat="false" ht="32.25" hidden="false" customHeight="true" outlineLevel="0" collapsed="false">
      <c r="A1086" s="21" t="str">
        <f aca="false">IF(J1086="","",J1086)</f>
        <v/>
      </c>
      <c r="B1086" s="69"/>
      <c r="C1086" s="44"/>
      <c r="D1086" s="42"/>
      <c r="E1086" s="42"/>
      <c r="F1086" s="68"/>
      <c r="G1086" s="42"/>
      <c r="H1086" s="42"/>
      <c r="J1086" s="20" t="str">
        <f aca="false">IF(AND(K1086="",L1086="",N1086=""),"",IF(OR(K1086=1,L1086=1),"ERRORI / ANOMALIE","OK"))</f>
        <v/>
      </c>
      <c r="K1086" s="20" t="str">
        <f aca="false">IF(N1086="","",IF(SUM(Q1086:AA1086)&gt;0,1,""))</f>
        <v/>
      </c>
      <c r="L1086" s="20" t="str">
        <f aca="false">IF(N1086="","",IF(_xlfn.IFNA(VLOOKUP(CONCATENATE(N1086," ",1),Lotti!AS$7:AT$601,2,0),1)=1,"",1))</f>
        <v/>
      </c>
      <c r="N1086" s="36" t="str">
        <f aca="false">TRIM(B1086)</f>
        <v/>
      </c>
      <c r="O1086" s="36"/>
      <c r="P1086" s="36" t="str">
        <f aca="false">IF(K1086="","",1)</f>
        <v/>
      </c>
      <c r="Q1086" s="36" t="str">
        <f aca="false">IF(N1086="","",_xlfn.IFNA(VLOOKUP(N1086,Lotti!C$7:D$1000,2,0),1))</f>
        <v/>
      </c>
      <c r="S1086" s="36" t="str">
        <f aca="false">IF(N1086="","",IF(OR(AND(E1086="",LEN(TRIM(D1086))&lt;&gt;11,LEN(TRIM(D1086))&lt;&gt;16),AND(D1086="",E1086=""),AND(D1086&lt;&gt;"",E1086&lt;&gt;"")),1,""))</f>
        <v/>
      </c>
      <c r="U1086" s="36" t="str">
        <f aca="false">IF(N1086="","",IF(C1086="",1,""))</f>
        <v/>
      </c>
      <c r="V1086" s="36" t="str">
        <f aca="false">IF(N1086="","",_xlfn.IFNA(VLOOKUP(F1086,TabelleFisse!$B$33:$C$34,2,0),1))</f>
        <v/>
      </c>
      <c r="W1086" s="36" t="str">
        <f aca="false">IF(N1086="","",_xlfn.IFNA(IF(VLOOKUP(CONCATENATE(N1086," SI"),AC$10:AC$1203,1,0)=CONCATENATE(N1086," SI"),"",1),1))</f>
        <v/>
      </c>
      <c r="Y1086" s="36" t="str">
        <f aca="false">IF(OR(N1086="",G1086=""),"",_xlfn.IFNA(VLOOKUP(H1086,TabelleFisse!$B$25:$C$29,2,0),1))</f>
        <v/>
      </c>
      <c r="Z1086" s="36" t="str">
        <f aca="false">IF(AND(G1086="",H1086&lt;&gt;""),1,"")</f>
        <v/>
      </c>
      <c r="AA1086" s="36" t="str">
        <f aca="false">IF(N1086="","",IF(COUNTIF(AD$10:AD$1203,AD1086)=1,1,""))</f>
        <v/>
      </c>
      <c r="AC1086" s="37" t="str">
        <f aca="false">IF(N1086="","",CONCATENATE(N1086," ",F1086))</f>
        <v/>
      </c>
      <c r="AD1086" s="37" t="str">
        <f aca="false">IF(OR(N1086="",CONCATENATE(G1086,H1086)=""),"",CONCATENATE(N1086," ",G1086))</f>
        <v/>
      </c>
      <c r="AE1086" s="37" t="str">
        <f aca="false">IF(K1086=1,CONCATENATE(N1086," ",1),"")</f>
        <v/>
      </c>
    </row>
    <row r="1087" customFormat="false" ht="32.25" hidden="false" customHeight="true" outlineLevel="0" collapsed="false">
      <c r="A1087" s="21" t="str">
        <f aca="false">IF(J1087="","",J1087)</f>
        <v/>
      </c>
      <c r="B1087" s="69"/>
      <c r="C1087" s="44"/>
      <c r="D1087" s="42"/>
      <c r="E1087" s="42"/>
      <c r="F1087" s="68"/>
      <c r="G1087" s="42"/>
      <c r="H1087" s="42"/>
      <c r="J1087" s="20" t="str">
        <f aca="false">IF(AND(K1087="",L1087="",N1087=""),"",IF(OR(K1087=1,L1087=1),"ERRORI / ANOMALIE","OK"))</f>
        <v/>
      </c>
      <c r="K1087" s="20" t="str">
        <f aca="false">IF(N1087="","",IF(SUM(Q1087:AA1087)&gt;0,1,""))</f>
        <v/>
      </c>
      <c r="L1087" s="20" t="str">
        <f aca="false">IF(N1087="","",IF(_xlfn.IFNA(VLOOKUP(CONCATENATE(N1087," ",1),Lotti!AS$7:AT$601,2,0),1)=1,"",1))</f>
        <v/>
      </c>
      <c r="N1087" s="36" t="str">
        <f aca="false">TRIM(B1087)</f>
        <v/>
      </c>
      <c r="O1087" s="36"/>
      <c r="P1087" s="36" t="str">
        <f aca="false">IF(K1087="","",1)</f>
        <v/>
      </c>
      <c r="Q1087" s="36" t="str">
        <f aca="false">IF(N1087="","",_xlfn.IFNA(VLOOKUP(N1087,Lotti!C$7:D$1000,2,0),1))</f>
        <v/>
      </c>
      <c r="S1087" s="36" t="str">
        <f aca="false">IF(N1087="","",IF(OR(AND(E1087="",LEN(TRIM(D1087))&lt;&gt;11,LEN(TRIM(D1087))&lt;&gt;16),AND(D1087="",E1087=""),AND(D1087&lt;&gt;"",E1087&lt;&gt;"")),1,""))</f>
        <v/>
      </c>
      <c r="U1087" s="36" t="str">
        <f aca="false">IF(N1087="","",IF(C1087="",1,""))</f>
        <v/>
      </c>
      <c r="V1087" s="36" t="str">
        <f aca="false">IF(N1087="","",_xlfn.IFNA(VLOOKUP(F1087,TabelleFisse!$B$33:$C$34,2,0),1))</f>
        <v/>
      </c>
      <c r="W1087" s="36" t="str">
        <f aca="false">IF(N1087="","",_xlfn.IFNA(IF(VLOOKUP(CONCATENATE(N1087," SI"),AC$10:AC$1203,1,0)=CONCATENATE(N1087," SI"),"",1),1))</f>
        <v/>
      </c>
      <c r="Y1087" s="36" t="str">
        <f aca="false">IF(OR(N1087="",G1087=""),"",_xlfn.IFNA(VLOOKUP(H1087,TabelleFisse!$B$25:$C$29,2,0),1))</f>
        <v/>
      </c>
      <c r="Z1087" s="36" t="str">
        <f aca="false">IF(AND(G1087="",H1087&lt;&gt;""),1,"")</f>
        <v/>
      </c>
      <c r="AA1087" s="36" t="str">
        <f aca="false">IF(N1087="","",IF(COUNTIF(AD$10:AD$1203,AD1087)=1,1,""))</f>
        <v/>
      </c>
      <c r="AC1087" s="37" t="str">
        <f aca="false">IF(N1087="","",CONCATENATE(N1087," ",F1087))</f>
        <v/>
      </c>
      <c r="AD1087" s="37" t="str">
        <f aca="false">IF(OR(N1087="",CONCATENATE(G1087,H1087)=""),"",CONCATENATE(N1087," ",G1087))</f>
        <v/>
      </c>
      <c r="AE1087" s="37" t="str">
        <f aca="false">IF(K1087=1,CONCATENATE(N1087," ",1),"")</f>
        <v/>
      </c>
    </row>
    <row r="1088" customFormat="false" ht="32.25" hidden="false" customHeight="true" outlineLevel="0" collapsed="false">
      <c r="A1088" s="21" t="str">
        <f aca="false">IF(J1088="","",J1088)</f>
        <v/>
      </c>
      <c r="B1088" s="69"/>
      <c r="C1088" s="44"/>
      <c r="D1088" s="42"/>
      <c r="E1088" s="42"/>
      <c r="F1088" s="68"/>
      <c r="G1088" s="42"/>
      <c r="H1088" s="42"/>
      <c r="J1088" s="20" t="str">
        <f aca="false">IF(AND(K1088="",L1088="",N1088=""),"",IF(OR(K1088=1,L1088=1),"ERRORI / ANOMALIE","OK"))</f>
        <v/>
      </c>
      <c r="K1088" s="20" t="str">
        <f aca="false">IF(N1088="","",IF(SUM(Q1088:AA1088)&gt;0,1,""))</f>
        <v/>
      </c>
      <c r="L1088" s="20" t="str">
        <f aca="false">IF(N1088="","",IF(_xlfn.IFNA(VLOOKUP(CONCATENATE(N1088," ",1),Lotti!AS$7:AT$601,2,0),1)=1,"",1))</f>
        <v/>
      </c>
      <c r="N1088" s="36" t="str">
        <f aca="false">TRIM(B1088)</f>
        <v/>
      </c>
      <c r="O1088" s="36"/>
      <c r="P1088" s="36" t="str">
        <f aca="false">IF(K1088="","",1)</f>
        <v/>
      </c>
      <c r="Q1088" s="36" t="str">
        <f aca="false">IF(N1088="","",_xlfn.IFNA(VLOOKUP(N1088,Lotti!C$7:D$1000,2,0),1))</f>
        <v/>
      </c>
      <c r="S1088" s="36" t="str">
        <f aca="false">IF(N1088="","",IF(OR(AND(E1088="",LEN(TRIM(D1088))&lt;&gt;11,LEN(TRIM(D1088))&lt;&gt;16),AND(D1088="",E1088=""),AND(D1088&lt;&gt;"",E1088&lt;&gt;"")),1,""))</f>
        <v/>
      </c>
      <c r="U1088" s="36" t="str">
        <f aca="false">IF(N1088="","",IF(C1088="",1,""))</f>
        <v/>
      </c>
      <c r="V1088" s="36" t="str">
        <f aca="false">IF(N1088="","",_xlfn.IFNA(VLOOKUP(F1088,TabelleFisse!$B$33:$C$34,2,0),1))</f>
        <v/>
      </c>
      <c r="W1088" s="36" t="str">
        <f aca="false">IF(N1088="","",_xlfn.IFNA(IF(VLOOKUP(CONCATENATE(N1088," SI"),AC$10:AC$1203,1,0)=CONCATENATE(N1088," SI"),"",1),1))</f>
        <v/>
      </c>
      <c r="Y1088" s="36" t="str">
        <f aca="false">IF(OR(N1088="",G1088=""),"",_xlfn.IFNA(VLOOKUP(H1088,TabelleFisse!$B$25:$C$29,2,0),1))</f>
        <v/>
      </c>
      <c r="Z1088" s="36" t="str">
        <f aca="false">IF(AND(G1088="",H1088&lt;&gt;""),1,"")</f>
        <v/>
      </c>
      <c r="AA1088" s="36" t="str">
        <f aca="false">IF(N1088="","",IF(COUNTIF(AD$10:AD$1203,AD1088)=1,1,""))</f>
        <v/>
      </c>
      <c r="AC1088" s="37" t="str">
        <f aca="false">IF(N1088="","",CONCATENATE(N1088," ",F1088))</f>
        <v/>
      </c>
      <c r="AD1088" s="37" t="str">
        <f aca="false">IF(OR(N1088="",CONCATENATE(G1088,H1088)=""),"",CONCATENATE(N1088," ",G1088))</f>
        <v/>
      </c>
      <c r="AE1088" s="37" t="str">
        <f aca="false">IF(K1088=1,CONCATENATE(N1088," ",1),"")</f>
        <v/>
      </c>
    </row>
    <row r="1089" customFormat="false" ht="32.25" hidden="false" customHeight="true" outlineLevel="0" collapsed="false">
      <c r="A1089" s="21" t="str">
        <f aca="false">IF(J1089="","",J1089)</f>
        <v/>
      </c>
      <c r="B1089" s="69"/>
      <c r="C1089" s="44"/>
      <c r="D1089" s="42"/>
      <c r="E1089" s="42"/>
      <c r="F1089" s="68"/>
      <c r="G1089" s="42"/>
      <c r="H1089" s="42"/>
      <c r="J1089" s="20" t="str">
        <f aca="false">IF(AND(K1089="",L1089="",N1089=""),"",IF(OR(K1089=1,L1089=1),"ERRORI / ANOMALIE","OK"))</f>
        <v/>
      </c>
      <c r="K1089" s="20" t="str">
        <f aca="false">IF(N1089="","",IF(SUM(Q1089:AA1089)&gt;0,1,""))</f>
        <v/>
      </c>
      <c r="L1089" s="20" t="str">
        <f aca="false">IF(N1089="","",IF(_xlfn.IFNA(VLOOKUP(CONCATENATE(N1089," ",1),Lotti!AS$7:AT$601,2,0),1)=1,"",1))</f>
        <v/>
      </c>
      <c r="N1089" s="36" t="str">
        <f aca="false">TRIM(B1089)</f>
        <v/>
      </c>
      <c r="O1089" s="36"/>
      <c r="P1089" s="36" t="str">
        <f aca="false">IF(K1089="","",1)</f>
        <v/>
      </c>
      <c r="Q1089" s="36" t="str">
        <f aca="false">IF(N1089="","",_xlfn.IFNA(VLOOKUP(N1089,Lotti!C$7:D$1000,2,0),1))</f>
        <v/>
      </c>
      <c r="S1089" s="36" t="str">
        <f aca="false">IF(N1089="","",IF(OR(AND(E1089="",LEN(TRIM(D1089))&lt;&gt;11,LEN(TRIM(D1089))&lt;&gt;16),AND(D1089="",E1089=""),AND(D1089&lt;&gt;"",E1089&lt;&gt;"")),1,""))</f>
        <v/>
      </c>
      <c r="U1089" s="36" t="str">
        <f aca="false">IF(N1089="","",IF(C1089="",1,""))</f>
        <v/>
      </c>
      <c r="V1089" s="36" t="str">
        <f aca="false">IF(N1089="","",_xlfn.IFNA(VLOOKUP(F1089,TabelleFisse!$B$33:$C$34,2,0),1))</f>
        <v/>
      </c>
      <c r="W1089" s="36" t="str">
        <f aca="false">IF(N1089="","",_xlfn.IFNA(IF(VLOOKUP(CONCATENATE(N1089," SI"),AC$10:AC$1203,1,0)=CONCATENATE(N1089," SI"),"",1),1))</f>
        <v/>
      </c>
      <c r="Y1089" s="36" t="str">
        <f aca="false">IF(OR(N1089="",G1089=""),"",_xlfn.IFNA(VLOOKUP(H1089,TabelleFisse!$B$25:$C$29,2,0),1))</f>
        <v/>
      </c>
      <c r="Z1089" s="36" t="str">
        <f aca="false">IF(AND(G1089="",H1089&lt;&gt;""),1,"")</f>
        <v/>
      </c>
      <c r="AA1089" s="36" t="str">
        <f aca="false">IF(N1089="","",IF(COUNTIF(AD$10:AD$1203,AD1089)=1,1,""))</f>
        <v/>
      </c>
      <c r="AC1089" s="37" t="str">
        <f aca="false">IF(N1089="","",CONCATENATE(N1089," ",F1089))</f>
        <v/>
      </c>
      <c r="AD1089" s="37" t="str">
        <f aca="false">IF(OR(N1089="",CONCATENATE(G1089,H1089)=""),"",CONCATENATE(N1089," ",G1089))</f>
        <v/>
      </c>
      <c r="AE1089" s="37" t="str">
        <f aca="false">IF(K1089=1,CONCATENATE(N1089," ",1),"")</f>
        <v/>
      </c>
    </row>
    <row r="1090" customFormat="false" ht="32.25" hidden="false" customHeight="true" outlineLevel="0" collapsed="false">
      <c r="A1090" s="21" t="str">
        <f aca="false">IF(J1090="","",J1090)</f>
        <v/>
      </c>
      <c r="B1090" s="69"/>
      <c r="C1090" s="44"/>
      <c r="D1090" s="42"/>
      <c r="E1090" s="42"/>
      <c r="F1090" s="68"/>
      <c r="G1090" s="42"/>
      <c r="H1090" s="42"/>
      <c r="J1090" s="20" t="str">
        <f aca="false">IF(AND(K1090="",L1090="",N1090=""),"",IF(OR(K1090=1,L1090=1),"ERRORI / ANOMALIE","OK"))</f>
        <v/>
      </c>
      <c r="K1090" s="20" t="str">
        <f aca="false">IF(N1090="","",IF(SUM(Q1090:AA1090)&gt;0,1,""))</f>
        <v/>
      </c>
      <c r="L1090" s="20" t="str">
        <f aca="false">IF(N1090="","",IF(_xlfn.IFNA(VLOOKUP(CONCATENATE(N1090," ",1),Lotti!AS$7:AT$601,2,0),1)=1,"",1))</f>
        <v/>
      </c>
      <c r="N1090" s="36" t="str">
        <f aca="false">TRIM(B1090)</f>
        <v/>
      </c>
      <c r="O1090" s="36"/>
      <c r="P1090" s="36" t="str">
        <f aca="false">IF(K1090="","",1)</f>
        <v/>
      </c>
      <c r="Q1090" s="36" t="str">
        <f aca="false">IF(N1090="","",_xlfn.IFNA(VLOOKUP(N1090,Lotti!C$7:D$1000,2,0),1))</f>
        <v/>
      </c>
      <c r="S1090" s="36" t="str">
        <f aca="false">IF(N1090="","",IF(OR(AND(E1090="",LEN(TRIM(D1090))&lt;&gt;11,LEN(TRIM(D1090))&lt;&gt;16),AND(D1090="",E1090=""),AND(D1090&lt;&gt;"",E1090&lt;&gt;"")),1,""))</f>
        <v/>
      </c>
      <c r="U1090" s="36" t="str">
        <f aca="false">IF(N1090="","",IF(C1090="",1,""))</f>
        <v/>
      </c>
      <c r="V1090" s="36" t="str">
        <f aca="false">IF(N1090="","",_xlfn.IFNA(VLOOKUP(F1090,TabelleFisse!$B$33:$C$34,2,0),1))</f>
        <v/>
      </c>
      <c r="W1090" s="36" t="str">
        <f aca="false">IF(N1090="","",_xlfn.IFNA(IF(VLOOKUP(CONCATENATE(N1090," SI"),AC$10:AC$1203,1,0)=CONCATENATE(N1090," SI"),"",1),1))</f>
        <v/>
      </c>
      <c r="Y1090" s="36" t="str">
        <f aca="false">IF(OR(N1090="",G1090=""),"",_xlfn.IFNA(VLOOKUP(H1090,TabelleFisse!$B$25:$C$29,2,0),1))</f>
        <v/>
      </c>
      <c r="Z1090" s="36" t="str">
        <f aca="false">IF(AND(G1090="",H1090&lt;&gt;""),1,"")</f>
        <v/>
      </c>
      <c r="AA1090" s="36" t="str">
        <f aca="false">IF(N1090="","",IF(COUNTIF(AD$10:AD$1203,AD1090)=1,1,""))</f>
        <v/>
      </c>
      <c r="AC1090" s="37" t="str">
        <f aca="false">IF(N1090="","",CONCATENATE(N1090," ",F1090))</f>
        <v/>
      </c>
      <c r="AD1090" s="37" t="str">
        <f aca="false">IF(OR(N1090="",CONCATENATE(G1090,H1090)=""),"",CONCATENATE(N1090," ",G1090))</f>
        <v/>
      </c>
      <c r="AE1090" s="37" t="str">
        <f aca="false">IF(K1090=1,CONCATENATE(N1090," ",1),"")</f>
        <v/>
      </c>
    </row>
    <row r="1091" customFormat="false" ht="32.25" hidden="false" customHeight="true" outlineLevel="0" collapsed="false">
      <c r="A1091" s="21" t="str">
        <f aca="false">IF(J1091="","",J1091)</f>
        <v/>
      </c>
      <c r="B1091" s="69"/>
      <c r="C1091" s="44"/>
      <c r="D1091" s="42"/>
      <c r="E1091" s="42"/>
      <c r="F1091" s="68"/>
      <c r="G1091" s="42"/>
      <c r="H1091" s="42"/>
      <c r="J1091" s="20" t="str">
        <f aca="false">IF(AND(K1091="",L1091="",N1091=""),"",IF(OR(K1091=1,L1091=1),"ERRORI / ANOMALIE","OK"))</f>
        <v/>
      </c>
      <c r="K1091" s="20" t="str">
        <f aca="false">IF(N1091="","",IF(SUM(Q1091:AA1091)&gt;0,1,""))</f>
        <v/>
      </c>
      <c r="L1091" s="20" t="str">
        <f aca="false">IF(N1091="","",IF(_xlfn.IFNA(VLOOKUP(CONCATENATE(N1091," ",1),Lotti!AS$7:AT$601,2,0),1)=1,"",1))</f>
        <v/>
      </c>
      <c r="N1091" s="36" t="str">
        <f aca="false">TRIM(B1091)</f>
        <v/>
      </c>
      <c r="O1091" s="36"/>
      <c r="P1091" s="36" t="str">
        <f aca="false">IF(K1091="","",1)</f>
        <v/>
      </c>
      <c r="Q1091" s="36" t="str">
        <f aca="false">IF(N1091="","",_xlfn.IFNA(VLOOKUP(N1091,Lotti!C$7:D$1000,2,0),1))</f>
        <v/>
      </c>
      <c r="S1091" s="36" t="str">
        <f aca="false">IF(N1091="","",IF(OR(AND(E1091="",LEN(TRIM(D1091))&lt;&gt;11,LEN(TRIM(D1091))&lt;&gt;16),AND(D1091="",E1091=""),AND(D1091&lt;&gt;"",E1091&lt;&gt;"")),1,""))</f>
        <v/>
      </c>
      <c r="U1091" s="36" t="str">
        <f aca="false">IF(N1091="","",IF(C1091="",1,""))</f>
        <v/>
      </c>
      <c r="V1091" s="36" t="str">
        <f aca="false">IF(N1091="","",_xlfn.IFNA(VLOOKUP(F1091,TabelleFisse!$B$33:$C$34,2,0),1))</f>
        <v/>
      </c>
      <c r="W1091" s="36" t="str">
        <f aca="false">IF(N1091="","",_xlfn.IFNA(IF(VLOOKUP(CONCATENATE(N1091," SI"),AC$10:AC$1203,1,0)=CONCATENATE(N1091," SI"),"",1),1))</f>
        <v/>
      </c>
      <c r="Y1091" s="36" t="str">
        <f aca="false">IF(OR(N1091="",G1091=""),"",_xlfn.IFNA(VLOOKUP(H1091,TabelleFisse!$B$25:$C$29,2,0),1))</f>
        <v/>
      </c>
      <c r="Z1091" s="36" t="str">
        <f aca="false">IF(AND(G1091="",H1091&lt;&gt;""),1,"")</f>
        <v/>
      </c>
      <c r="AA1091" s="36" t="str">
        <f aca="false">IF(N1091="","",IF(COUNTIF(AD$10:AD$1203,AD1091)=1,1,""))</f>
        <v/>
      </c>
      <c r="AC1091" s="37" t="str">
        <f aca="false">IF(N1091="","",CONCATENATE(N1091," ",F1091))</f>
        <v/>
      </c>
      <c r="AD1091" s="37" t="str">
        <f aca="false">IF(OR(N1091="",CONCATENATE(G1091,H1091)=""),"",CONCATENATE(N1091," ",G1091))</f>
        <v/>
      </c>
      <c r="AE1091" s="37" t="str">
        <f aca="false">IF(K1091=1,CONCATENATE(N1091," ",1),"")</f>
        <v/>
      </c>
    </row>
    <row r="1092" customFormat="false" ht="32.25" hidden="false" customHeight="true" outlineLevel="0" collapsed="false">
      <c r="A1092" s="21" t="str">
        <f aca="false">IF(J1092="","",J1092)</f>
        <v/>
      </c>
      <c r="B1092" s="69"/>
      <c r="C1092" s="44"/>
      <c r="D1092" s="42"/>
      <c r="E1092" s="42"/>
      <c r="F1092" s="68"/>
      <c r="G1092" s="42"/>
      <c r="H1092" s="42"/>
      <c r="J1092" s="20" t="str">
        <f aca="false">IF(AND(K1092="",L1092="",N1092=""),"",IF(OR(K1092=1,L1092=1),"ERRORI / ANOMALIE","OK"))</f>
        <v/>
      </c>
      <c r="K1092" s="20" t="str">
        <f aca="false">IF(N1092="","",IF(SUM(Q1092:AA1092)&gt;0,1,""))</f>
        <v/>
      </c>
      <c r="L1092" s="20" t="str">
        <f aca="false">IF(N1092="","",IF(_xlfn.IFNA(VLOOKUP(CONCATENATE(N1092," ",1),Lotti!AS$7:AT$601,2,0),1)=1,"",1))</f>
        <v/>
      </c>
      <c r="N1092" s="36" t="str">
        <f aca="false">TRIM(B1092)</f>
        <v/>
      </c>
      <c r="O1092" s="36"/>
      <c r="P1092" s="36" t="str">
        <f aca="false">IF(K1092="","",1)</f>
        <v/>
      </c>
      <c r="Q1092" s="36" t="str">
        <f aca="false">IF(N1092="","",_xlfn.IFNA(VLOOKUP(N1092,Lotti!C$7:D$1000,2,0),1))</f>
        <v/>
      </c>
      <c r="S1092" s="36" t="str">
        <f aca="false">IF(N1092="","",IF(OR(AND(E1092="",LEN(TRIM(D1092))&lt;&gt;11,LEN(TRIM(D1092))&lt;&gt;16),AND(D1092="",E1092=""),AND(D1092&lt;&gt;"",E1092&lt;&gt;"")),1,""))</f>
        <v/>
      </c>
      <c r="U1092" s="36" t="str">
        <f aca="false">IF(N1092="","",IF(C1092="",1,""))</f>
        <v/>
      </c>
      <c r="V1092" s="36" t="str">
        <f aca="false">IF(N1092="","",_xlfn.IFNA(VLOOKUP(F1092,TabelleFisse!$B$33:$C$34,2,0),1))</f>
        <v/>
      </c>
      <c r="W1092" s="36" t="str">
        <f aca="false">IF(N1092="","",_xlfn.IFNA(IF(VLOOKUP(CONCATENATE(N1092," SI"),AC$10:AC$1203,1,0)=CONCATENATE(N1092," SI"),"",1),1))</f>
        <v/>
      </c>
      <c r="Y1092" s="36" t="str">
        <f aca="false">IF(OR(N1092="",G1092=""),"",_xlfn.IFNA(VLOOKUP(H1092,TabelleFisse!$B$25:$C$29,2,0),1))</f>
        <v/>
      </c>
      <c r="Z1092" s="36" t="str">
        <f aca="false">IF(AND(G1092="",H1092&lt;&gt;""),1,"")</f>
        <v/>
      </c>
      <c r="AA1092" s="36" t="str">
        <f aca="false">IF(N1092="","",IF(COUNTIF(AD$10:AD$1203,AD1092)=1,1,""))</f>
        <v/>
      </c>
      <c r="AC1092" s="37" t="str">
        <f aca="false">IF(N1092="","",CONCATENATE(N1092," ",F1092))</f>
        <v/>
      </c>
      <c r="AD1092" s="37" t="str">
        <f aca="false">IF(OR(N1092="",CONCATENATE(G1092,H1092)=""),"",CONCATENATE(N1092," ",G1092))</f>
        <v/>
      </c>
      <c r="AE1092" s="37" t="str">
        <f aca="false">IF(K1092=1,CONCATENATE(N1092," ",1),"")</f>
        <v/>
      </c>
    </row>
    <row r="1093" customFormat="false" ht="32.25" hidden="false" customHeight="true" outlineLevel="0" collapsed="false">
      <c r="A1093" s="21" t="str">
        <f aca="false">IF(J1093="","",J1093)</f>
        <v/>
      </c>
      <c r="B1093" s="69"/>
      <c r="C1093" s="44"/>
      <c r="D1093" s="42"/>
      <c r="E1093" s="42"/>
      <c r="F1093" s="68"/>
      <c r="G1093" s="42"/>
      <c r="H1093" s="42"/>
      <c r="J1093" s="20" t="str">
        <f aca="false">IF(AND(K1093="",L1093="",N1093=""),"",IF(OR(K1093=1,L1093=1),"ERRORI / ANOMALIE","OK"))</f>
        <v/>
      </c>
      <c r="K1093" s="20" t="str">
        <f aca="false">IF(N1093="","",IF(SUM(Q1093:AA1093)&gt;0,1,""))</f>
        <v/>
      </c>
      <c r="L1093" s="20" t="str">
        <f aca="false">IF(N1093="","",IF(_xlfn.IFNA(VLOOKUP(CONCATENATE(N1093," ",1),Lotti!AS$7:AT$601,2,0),1)=1,"",1))</f>
        <v/>
      </c>
      <c r="N1093" s="36" t="str">
        <f aca="false">TRIM(B1093)</f>
        <v/>
      </c>
      <c r="O1093" s="36"/>
      <c r="P1093" s="36" t="str">
        <f aca="false">IF(K1093="","",1)</f>
        <v/>
      </c>
      <c r="Q1093" s="36" t="str">
        <f aca="false">IF(N1093="","",_xlfn.IFNA(VLOOKUP(N1093,Lotti!C$7:D$1000,2,0),1))</f>
        <v/>
      </c>
      <c r="S1093" s="36" t="str">
        <f aca="false">IF(N1093="","",IF(OR(AND(E1093="",LEN(TRIM(D1093))&lt;&gt;11,LEN(TRIM(D1093))&lt;&gt;16),AND(D1093="",E1093=""),AND(D1093&lt;&gt;"",E1093&lt;&gt;"")),1,""))</f>
        <v/>
      </c>
      <c r="U1093" s="36" t="str">
        <f aca="false">IF(N1093="","",IF(C1093="",1,""))</f>
        <v/>
      </c>
      <c r="V1093" s="36" t="str">
        <f aca="false">IF(N1093="","",_xlfn.IFNA(VLOOKUP(F1093,TabelleFisse!$B$33:$C$34,2,0),1))</f>
        <v/>
      </c>
      <c r="W1093" s="36" t="str">
        <f aca="false">IF(N1093="","",_xlfn.IFNA(IF(VLOOKUP(CONCATENATE(N1093," SI"),AC$10:AC$1203,1,0)=CONCATENATE(N1093," SI"),"",1),1))</f>
        <v/>
      </c>
      <c r="Y1093" s="36" t="str">
        <f aca="false">IF(OR(N1093="",G1093=""),"",_xlfn.IFNA(VLOOKUP(H1093,TabelleFisse!$B$25:$C$29,2,0),1))</f>
        <v/>
      </c>
      <c r="Z1093" s="36" t="str">
        <f aca="false">IF(AND(G1093="",H1093&lt;&gt;""),1,"")</f>
        <v/>
      </c>
      <c r="AA1093" s="36" t="str">
        <f aca="false">IF(N1093="","",IF(COUNTIF(AD$10:AD$1203,AD1093)=1,1,""))</f>
        <v/>
      </c>
      <c r="AC1093" s="37" t="str">
        <f aca="false">IF(N1093="","",CONCATENATE(N1093," ",F1093))</f>
        <v/>
      </c>
      <c r="AD1093" s="37" t="str">
        <f aca="false">IF(OR(N1093="",CONCATENATE(G1093,H1093)=""),"",CONCATENATE(N1093," ",G1093))</f>
        <v/>
      </c>
      <c r="AE1093" s="37" t="str">
        <f aca="false">IF(K1093=1,CONCATENATE(N1093," ",1),"")</f>
        <v/>
      </c>
    </row>
    <row r="1094" customFormat="false" ht="32.25" hidden="false" customHeight="true" outlineLevel="0" collapsed="false">
      <c r="A1094" s="21" t="str">
        <f aca="false">IF(J1094="","",J1094)</f>
        <v/>
      </c>
      <c r="B1094" s="69"/>
      <c r="C1094" s="44"/>
      <c r="D1094" s="42"/>
      <c r="E1094" s="42"/>
      <c r="F1094" s="68"/>
      <c r="G1094" s="42"/>
      <c r="H1094" s="42"/>
      <c r="J1094" s="20" t="str">
        <f aca="false">IF(AND(K1094="",L1094="",N1094=""),"",IF(OR(K1094=1,L1094=1),"ERRORI / ANOMALIE","OK"))</f>
        <v/>
      </c>
      <c r="K1094" s="20" t="str">
        <f aca="false">IF(N1094="","",IF(SUM(Q1094:AA1094)&gt;0,1,""))</f>
        <v/>
      </c>
      <c r="L1094" s="20" t="str">
        <f aca="false">IF(N1094="","",IF(_xlfn.IFNA(VLOOKUP(CONCATENATE(N1094," ",1),Lotti!AS$7:AT$601,2,0),1)=1,"",1))</f>
        <v/>
      </c>
      <c r="N1094" s="36" t="str">
        <f aca="false">TRIM(B1094)</f>
        <v/>
      </c>
      <c r="O1094" s="36"/>
      <c r="P1094" s="36" t="str">
        <f aca="false">IF(K1094="","",1)</f>
        <v/>
      </c>
      <c r="Q1094" s="36" t="str">
        <f aca="false">IF(N1094="","",_xlfn.IFNA(VLOOKUP(N1094,Lotti!C$7:D$1000,2,0),1))</f>
        <v/>
      </c>
      <c r="S1094" s="36" t="str">
        <f aca="false">IF(N1094="","",IF(OR(AND(E1094="",LEN(TRIM(D1094))&lt;&gt;11,LEN(TRIM(D1094))&lt;&gt;16),AND(D1094="",E1094=""),AND(D1094&lt;&gt;"",E1094&lt;&gt;"")),1,""))</f>
        <v/>
      </c>
      <c r="U1094" s="36" t="str">
        <f aca="false">IF(N1094="","",IF(C1094="",1,""))</f>
        <v/>
      </c>
      <c r="V1094" s="36" t="str">
        <f aca="false">IF(N1094="","",_xlfn.IFNA(VLOOKUP(F1094,TabelleFisse!$B$33:$C$34,2,0),1))</f>
        <v/>
      </c>
      <c r="W1094" s="36" t="str">
        <f aca="false">IF(N1094="","",_xlfn.IFNA(IF(VLOOKUP(CONCATENATE(N1094," SI"),AC$10:AC$1203,1,0)=CONCATENATE(N1094," SI"),"",1),1))</f>
        <v/>
      </c>
      <c r="Y1094" s="36" t="str">
        <f aca="false">IF(OR(N1094="",G1094=""),"",_xlfn.IFNA(VLOOKUP(H1094,TabelleFisse!$B$25:$C$29,2,0),1))</f>
        <v/>
      </c>
      <c r="Z1094" s="36" t="str">
        <f aca="false">IF(AND(G1094="",H1094&lt;&gt;""),1,"")</f>
        <v/>
      </c>
      <c r="AA1094" s="36" t="str">
        <f aca="false">IF(N1094="","",IF(COUNTIF(AD$10:AD$1203,AD1094)=1,1,""))</f>
        <v/>
      </c>
      <c r="AC1094" s="37" t="str">
        <f aca="false">IF(N1094="","",CONCATENATE(N1094," ",F1094))</f>
        <v/>
      </c>
      <c r="AD1094" s="37" t="str">
        <f aca="false">IF(OR(N1094="",CONCATENATE(G1094,H1094)=""),"",CONCATENATE(N1094," ",G1094))</f>
        <v/>
      </c>
      <c r="AE1094" s="37" t="str">
        <f aca="false">IF(K1094=1,CONCATENATE(N1094," ",1),"")</f>
        <v/>
      </c>
    </row>
    <row r="1095" customFormat="false" ht="32.25" hidden="false" customHeight="true" outlineLevel="0" collapsed="false">
      <c r="A1095" s="21" t="str">
        <f aca="false">IF(J1095="","",J1095)</f>
        <v/>
      </c>
      <c r="B1095" s="69"/>
      <c r="C1095" s="44"/>
      <c r="D1095" s="42"/>
      <c r="E1095" s="42"/>
      <c r="F1095" s="68"/>
      <c r="G1095" s="42"/>
      <c r="H1095" s="42"/>
      <c r="J1095" s="20" t="str">
        <f aca="false">IF(AND(K1095="",L1095="",N1095=""),"",IF(OR(K1095=1,L1095=1),"ERRORI / ANOMALIE","OK"))</f>
        <v/>
      </c>
      <c r="K1095" s="20" t="str">
        <f aca="false">IF(N1095="","",IF(SUM(Q1095:AA1095)&gt;0,1,""))</f>
        <v/>
      </c>
      <c r="L1095" s="20" t="str">
        <f aca="false">IF(N1095="","",IF(_xlfn.IFNA(VLOOKUP(CONCATENATE(N1095," ",1),Lotti!AS$7:AT$601,2,0),1)=1,"",1))</f>
        <v/>
      </c>
      <c r="N1095" s="36" t="str">
        <f aca="false">TRIM(B1095)</f>
        <v/>
      </c>
      <c r="O1095" s="36"/>
      <c r="P1095" s="36" t="str">
        <f aca="false">IF(K1095="","",1)</f>
        <v/>
      </c>
      <c r="Q1095" s="36" t="str">
        <f aca="false">IF(N1095="","",_xlfn.IFNA(VLOOKUP(N1095,Lotti!C$7:D$1000,2,0),1))</f>
        <v/>
      </c>
      <c r="S1095" s="36" t="str">
        <f aca="false">IF(N1095="","",IF(OR(AND(E1095="",LEN(TRIM(D1095))&lt;&gt;11,LEN(TRIM(D1095))&lt;&gt;16),AND(D1095="",E1095=""),AND(D1095&lt;&gt;"",E1095&lt;&gt;"")),1,""))</f>
        <v/>
      </c>
      <c r="U1095" s="36" t="str">
        <f aca="false">IF(N1095="","",IF(C1095="",1,""))</f>
        <v/>
      </c>
      <c r="V1095" s="36" t="str">
        <f aca="false">IF(N1095="","",_xlfn.IFNA(VLOOKUP(F1095,TabelleFisse!$B$33:$C$34,2,0),1))</f>
        <v/>
      </c>
      <c r="W1095" s="36" t="str">
        <f aca="false">IF(N1095="","",_xlfn.IFNA(IF(VLOOKUP(CONCATENATE(N1095," SI"),AC$10:AC$1203,1,0)=CONCATENATE(N1095," SI"),"",1),1))</f>
        <v/>
      </c>
      <c r="Y1095" s="36" t="str">
        <f aca="false">IF(OR(N1095="",G1095=""),"",_xlfn.IFNA(VLOOKUP(H1095,TabelleFisse!$B$25:$C$29,2,0),1))</f>
        <v/>
      </c>
      <c r="Z1095" s="36" t="str">
        <f aca="false">IF(AND(G1095="",H1095&lt;&gt;""),1,"")</f>
        <v/>
      </c>
      <c r="AA1095" s="36" t="str">
        <f aca="false">IF(N1095="","",IF(COUNTIF(AD$10:AD$1203,AD1095)=1,1,""))</f>
        <v/>
      </c>
      <c r="AC1095" s="37" t="str">
        <f aca="false">IF(N1095="","",CONCATENATE(N1095," ",F1095))</f>
        <v/>
      </c>
      <c r="AD1095" s="37" t="str">
        <f aca="false">IF(OR(N1095="",CONCATENATE(G1095,H1095)=""),"",CONCATENATE(N1095," ",G1095))</f>
        <v/>
      </c>
      <c r="AE1095" s="37" t="str">
        <f aca="false">IF(K1095=1,CONCATENATE(N1095," ",1),"")</f>
        <v/>
      </c>
    </row>
    <row r="1096" customFormat="false" ht="32.25" hidden="false" customHeight="true" outlineLevel="0" collapsed="false">
      <c r="A1096" s="21" t="str">
        <f aca="false">IF(J1096="","",J1096)</f>
        <v/>
      </c>
      <c r="B1096" s="69"/>
      <c r="C1096" s="44"/>
      <c r="D1096" s="42"/>
      <c r="E1096" s="42"/>
      <c r="F1096" s="68"/>
      <c r="G1096" s="42"/>
      <c r="H1096" s="42"/>
      <c r="J1096" s="20" t="str">
        <f aca="false">IF(AND(K1096="",L1096="",N1096=""),"",IF(OR(K1096=1,L1096=1),"ERRORI / ANOMALIE","OK"))</f>
        <v/>
      </c>
      <c r="K1096" s="20" t="str">
        <f aca="false">IF(N1096="","",IF(SUM(Q1096:AA1096)&gt;0,1,""))</f>
        <v/>
      </c>
      <c r="L1096" s="20" t="str">
        <f aca="false">IF(N1096="","",IF(_xlfn.IFNA(VLOOKUP(CONCATENATE(N1096," ",1),Lotti!AS$7:AT$601,2,0),1)=1,"",1))</f>
        <v/>
      </c>
      <c r="N1096" s="36" t="str">
        <f aca="false">TRIM(B1096)</f>
        <v/>
      </c>
      <c r="O1096" s="36"/>
      <c r="P1096" s="36" t="str">
        <f aca="false">IF(K1096="","",1)</f>
        <v/>
      </c>
      <c r="Q1096" s="36" t="str">
        <f aca="false">IF(N1096="","",_xlfn.IFNA(VLOOKUP(N1096,Lotti!C$7:D$1000,2,0),1))</f>
        <v/>
      </c>
      <c r="S1096" s="36" t="str">
        <f aca="false">IF(N1096="","",IF(OR(AND(E1096="",LEN(TRIM(D1096))&lt;&gt;11,LEN(TRIM(D1096))&lt;&gt;16),AND(D1096="",E1096=""),AND(D1096&lt;&gt;"",E1096&lt;&gt;"")),1,""))</f>
        <v/>
      </c>
      <c r="U1096" s="36" t="str">
        <f aca="false">IF(N1096="","",IF(C1096="",1,""))</f>
        <v/>
      </c>
      <c r="V1096" s="36" t="str">
        <f aca="false">IF(N1096="","",_xlfn.IFNA(VLOOKUP(F1096,TabelleFisse!$B$33:$C$34,2,0),1))</f>
        <v/>
      </c>
      <c r="W1096" s="36" t="str">
        <f aca="false">IF(N1096="","",_xlfn.IFNA(IF(VLOOKUP(CONCATENATE(N1096," SI"),AC$10:AC$1203,1,0)=CONCATENATE(N1096," SI"),"",1),1))</f>
        <v/>
      </c>
      <c r="Y1096" s="36" t="str">
        <f aca="false">IF(OR(N1096="",G1096=""),"",_xlfn.IFNA(VLOOKUP(H1096,TabelleFisse!$B$25:$C$29,2,0),1))</f>
        <v/>
      </c>
      <c r="Z1096" s="36" t="str">
        <f aca="false">IF(AND(G1096="",H1096&lt;&gt;""),1,"")</f>
        <v/>
      </c>
      <c r="AA1096" s="36" t="str">
        <f aca="false">IF(N1096="","",IF(COUNTIF(AD$10:AD$1203,AD1096)=1,1,""))</f>
        <v/>
      </c>
      <c r="AC1096" s="37" t="str">
        <f aca="false">IF(N1096="","",CONCATENATE(N1096," ",F1096))</f>
        <v/>
      </c>
      <c r="AD1096" s="37" t="str">
        <f aca="false">IF(OR(N1096="",CONCATENATE(G1096,H1096)=""),"",CONCATENATE(N1096," ",G1096))</f>
        <v/>
      </c>
      <c r="AE1096" s="37" t="str">
        <f aca="false">IF(K1096=1,CONCATENATE(N1096," ",1),"")</f>
        <v/>
      </c>
    </row>
    <row r="1097" customFormat="false" ht="32.25" hidden="false" customHeight="true" outlineLevel="0" collapsed="false">
      <c r="A1097" s="21" t="str">
        <f aca="false">IF(J1097="","",J1097)</f>
        <v/>
      </c>
      <c r="B1097" s="69"/>
      <c r="C1097" s="44"/>
      <c r="D1097" s="42"/>
      <c r="E1097" s="42"/>
      <c r="F1097" s="68"/>
      <c r="G1097" s="42"/>
      <c r="H1097" s="42"/>
      <c r="J1097" s="20" t="str">
        <f aca="false">IF(AND(K1097="",L1097="",N1097=""),"",IF(OR(K1097=1,L1097=1),"ERRORI / ANOMALIE","OK"))</f>
        <v/>
      </c>
      <c r="K1097" s="20" t="str">
        <f aca="false">IF(N1097="","",IF(SUM(Q1097:AA1097)&gt;0,1,""))</f>
        <v/>
      </c>
      <c r="L1097" s="20" t="str">
        <f aca="false">IF(N1097="","",IF(_xlfn.IFNA(VLOOKUP(CONCATENATE(N1097," ",1),Lotti!AS$7:AT$601,2,0),1)=1,"",1))</f>
        <v/>
      </c>
      <c r="N1097" s="36" t="str">
        <f aca="false">TRIM(B1097)</f>
        <v/>
      </c>
      <c r="O1097" s="36"/>
      <c r="P1097" s="36" t="str">
        <f aca="false">IF(K1097="","",1)</f>
        <v/>
      </c>
      <c r="Q1097" s="36" t="str">
        <f aca="false">IF(N1097="","",_xlfn.IFNA(VLOOKUP(N1097,Lotti!C$7:D$1000,2,0),1))</f>
        <v/>
      </c>
      <c r="S1097" s="36" t="str">
        <f aca="false">IF(N1097="","",IF(OR(AND(E1097="",LEN(TRIM(D1097))&lt;&gt;11,LEN(TRIM(D1097))&lt;&gt;16),AND(D1097="",E1097=""),AND(D1097&lt;&gt;"",E1097&lt;&gt;"")),1,""))</f>
        <v/>
      </c>
      <c r="U1097" s="36" t="str">
        <f aca="false">IF(N1097="","",IF(C1097="",1,""))</f>
        <v/>
      </c>
      <c r="V1097" s="36" t="str">
        <f aca="false">IF(N1097="","",_xlfn.IFNA(VLOOKUP(F1097,TabelleFisse!$B$33:$C$34,2,0),1))</f>
        <v/>
      </c>
      <c r="W1097" s="36" t="str">
        <f aca="false">IF(N1097="","",_xlfn.IFNA(IF(VLOOKUP(CONCATENATE(N1097," SI"),AC$10:AC$1203,1,0)=CONCATENATE(N1097," SI"),"",1),1))</f>
        <v/>
      </c>
      <c r="Y1097" s="36" t="str">
        <f aca="false">IF(OR(N1097="",G1097=""),"",_xlfn.IFNA(VLOOKUP(H1097,TabelleFisse!$B$25:$C$29,2,0),1))</f>
        <v/>
      </c>
      <c r="Z1097" s="36" t="str">
        <f aca="false">IF(AND(G1097="",H1097&lt;&gt;""),1,"")</f>
        <v/>
      </c>
      <c r="AA1097" s="36" t="str">
        <f aca="false">IF(N1097="","",IF(COUNTIF(AD$10:AD$1203,AD1097)=1,1,""))</f>
        <v/>
      </c>
      <c r="AC1097" s="37" t="str">
        <f aca="false">IF(N1097="","",CONCATENATE(N1097," ",F1097))</f>
        <v/>
      </c>
      <c r="AD1097" s="37" t="str">
        <f aca="false">IF(OR(N1097="",CONCATENATE(G1097,H1097)=""),"",CONCATENATE(N1097," ",G1097))</f>
        <v/>
      </c>
      <c r="AE1097" s="37" t="str">
        <f aca="false">IF(K1097=1,CONCATENATE(N1097," ",1),"")</f>
        <v/>
      </c>
    </row>
    <row r="1098" customFormat="false" ht="32.25" hidden="false" customHeight="true" outlineLevel="0" collapsed="false">
      <c r="A1098" s="21" t="str">
        <f aca="false">IF(J1098="","",J1098)</f>
        <v/>
      </c>
      <c r="B1098" s="69"/>
      <c r="C1098" s="44"/>
      <c r="D1098" s="42"/>
      <c r="E1098" s="42"/>
      <c r="F1098" s="68"/>
      <c r="G1098" s="42"/>
      <c r="H1098" s="42"/>
      <c r="J1098" s="20" t="str">
        <f aca="false">IF(AND(K1098="",L1098="",N1098=""),"",IF(OR(K1098=1,L1098=1),"ERRORI / ANOMALIE","OK"))</f>
        <v/>
      </c>
      <c r="K1098" s="20" t="str">
        <f aca="false">IF(N1098="","",IF(SUM(Q1098:AA1098)&gt;0,1,""))</f>
        <v/>
      </c>
      <c r="L1098" s="20" t="str">
        <f aca="false">IF(N1098="","",IF(_xlfn.IFNA(VLOOKUP(CONCATENATE(N1098," ",1),Lotti!AS$7:AT$601,2,0),1)=1,"",1))</f>
        <v/>
      </c>
      <c r="N1098" s="36" t="str">
        <f aca="false">TRIM(B1098)</f>
        <v/>
      </c>
      <c r="O1098" s="36"/>
      <c r="P1098" s="36" t="str">
        <f aca="false">IF(K1098="","",1)</f>
        <v/>
      </c>
      <c r="Q1098" s="36" t="str">
        <f aca="false">IF(N1098="","",_xlfn.IFNA(VLOOKUP(N1098,Lotti!C$7:D$1000,2,0),1))</f>
        <v/>
      </c>
      <c r="S1098" s="36" t="str">
        <f aca="false">IF(N1098="","",IF(OR(AND(E1098="",LEN(TRIM(D1098))&lt;&gt;11,LEN(TRIM(D1098))&lt;&gt;16),AND(D1098="",E1098=""),AND(D1098&lt;&gt;"",E1098&lt;&gt;"")),1,""))</f>
        <v/>
      </c>
      <c r="U1098" s="36" t="str">
        <f aca="false">IF(N1098="","",IF(C1098="",1,""))</f>
        <v/>
      </c>
      <c r="V1098" s="36" t="str">
        <f aca="false">IF(N1098="","",_xlfn.IFNA(VLOOKUP(F1098,TabelleFisse!$B$33:$C$34,2,0),1))</f>
        <v/>
      </c>
      <c r="W1098" s="36" t="str">
        <f aca="false">IF(N1098="","",_xlfn.IFNA(IF(VLOOKUP(CONCATENATE(N1098," SI"),AC$10:AC$1203,1,0)=CONCATENATE(N1098," SI"),"",1),1))</f>
        <v/>
      </c>
      <c r="Y1098" s="36" t="str">
        <f aca="false">IF(OR(N1098="",G1098=""),"",_xlfn.IFNA(VLOOKUP(H1098,TabelleFisse!$B$25:$C$29,2,0),1))</f>
        <v/>
      </c>
      <c r="Z1098" s="36" t="str">
        <f aca="false">IF(AND(G1098="",H1098&lt;&gt;""),1,"")</f>
        <v/>
      </c>
      <c r="AA1098" s="36" t="str">
        <f aca="false">IF(N1098="","",IF(COUNTIF(AD$10:AD$1203,AD1098)=1,1,""))</f>
        <v/>
      </c>
      <c r="AC1098" s="37" t="str">
        <f aca="false">IF(N1098="","",CONCATENATE(N1098," ",F1098))</f>
        <v/>
      </c>
      <c r="AD1098" s="37" t="str">
        <f aca="false">IF(OR(N1098="",CONCATENATE(G1098,H1098)=""),"",CONCATENATE(N1098," ",G1098))</f>
        <v/>
      </c>
      <c r="AE1098" s="37" t="str">
        <f aca="false">IF(K1098=1,CONCATENATE(N1098," ",1),"")</f>
        <v/>
      </c>
    </row>
    <row r="1099" customFormat="false" ht="32.25" hidden="false" customHeight="true" outlineLevel="0" collapsed="false">
      <c r="A1099" s="21" t="str">
        <f aca="false">IF(J1099="","",J1099)</f>
        <v/>
      </c>
      <c r="B1099" s="69"/>
      <c r="C1099" s="44"/>
      <c r="D1099" s="42"/>
      <c r="E1099" s="42"/>
      <c r="F1099" s="68"/>
      <c r="G1099" s="42"/>
      <c r="H1099" s="42"/>
      <c r="J1099" s="20" t="str">
        <f aca="false">IF(AND(K1099="",L1099="",N1099=""),"",IF(OR(K1099=1,L1099=1),"ERRORI / ANOMALIE","OK"))</f>
        <v/>
      </c>
      <c r="K1099" s="20" t="str">
        <f aca="false">IF(N1099="","",IF(SUM(Q1099:AA1099)&gt;0,1,""))</f>
        <v/>
      </c>
      <c r="L1099" s="20" t="str">
        <f aca="false">IF(N1099="","",IF(_xlfn.IFNA(VLOOKUP(CONCATENATE(N1099," ",1),Lotti!AS$7:AT$601,2,0),1)=1,"",1))</f>
        <v/>
      </c>
      <c r="N1099" s="36" t="str">
        <f aca="false">TRIM(B1099)</f>
        <v/>
      </c>
      <c r="O1099" s="36"/>
      <c r="P1099" s="36" t="str">
        <f aca="false">IF(K1099="","",1)</f>
        <v/>
      </c>
      <c r="Q1099" s="36" t="str">
        <f aca="false">IF(N1099="","",_xlfn.IFNA(VLOOKUP(N1099,Lotti!C$7:D$1000,2,0),1))</f>
        <v/>
      </c>
      <c r="S1099" s="36" t="str">
        <f aca="false">IF(N1099="","",IF(OR(AND(E1099="",LEN(TRIM(D1099))&lt;&gt;11,LEN(TRIM(D1099))&lt;&gt;16),AND(D1099="",E1099=""),AND(D1099&lt;&gt;"",E1099&lt;&gt;"")),1,""))</f>
        <v/>
      </c>
      <c r="U1099" s="36" t="str">
        <f aca="false">IF(N1099="","",IF(C1099="",1,""))</f>
        <v/>
      </c>
      <c r="V1099" s="36" t="str">
        <f aca="false">IF(N1099="","",_xlfn.IFNA(VLOOKUP(F1099,TabelleFisse!$B$33:$C$34,2,0),1))</f>
        <v/>
      </c>
      <c r="W1099" s="36" t="str">
        <f aca="false">IF(N1099="","",_xlfn.IFNA(IF(VLOOKUP(CONCATENATE(N1099," SI"),AC$10:AC$1203,1,0)=CONCATENATE(N1099," SI"),"",1),1))</f>
        <v/>
      </c>
      <c r="Y1099" s="36" t="str">
        <f aca="false">IF(OR(N1099="",G1099=""),"",_xlfn.IFNA(VLOOKUP(H1099,TabelleFisse!$B$25:$C$29,2,0),1))</f>
        <v/>
      </c>
      <c r="Z1099" s="36" t="str">
        <f aca="false">IF(AND(G1099="",H1099&lt;&gt;""),1,"")</f>
        <v/>
      </c>
      <c r="AA1099" s="36" t="str">
        <f aca="false">IF(N1099="","",IF(COUNTIF(AD$10:AD$1203,AD1099)=1,1,""))</f>
        <v/>
      </c>
      <c r="AC1099" s="37" t="str">
        <f aca="false">IF(N1099="","",CONCATENATE(N1099," ",F1099))</f>
        <v/>
      </c>
      <c r="AD1099" s="37" t="str">
        <f aca="false">IF(OR(N1099="",CONCATENATE(G1099,H1099)=""),"",CONCATENATE(N1099," ",G1099))</f>
        <v/>
      </c>
      <c r="AE1099" s="37" t="str">
        <f aca="false">IF(K1099=1,CONCATENATE(N1099," ",1),"")</f>
        <v/>
      </c>
    </row>
    <row r="1100" customFormat="false" ht="32.25" hidden="false" customHeight="true" outlineLevel="0" collapsed="false">
      <c r="A1100" s="21" t="str">
        <f aca="false">IF(J1100="","",J1100)</f>
        <v/>
      </c>
      <c r="B1100" s="69"/>
      <c r="C1100" s="44"/>
      <c r="D1100" s="42"/>
      <c r="E1100" s="42"/>
      <c r="F1100" s="68"/>
      <c r="G1100" s="42"/>
      <c r="H1100" s="42"/>
      <c r="J1100" s="20" t="str">
        <f aca="false">IF(AND(K1100="",L1100="",N1100=""),"",IF(OR(K1100=1,L1100=1),"ERRORI / ANOMALIE","OK"))</f>
        <v/>
      </c>
      <c r="K1100" s="20" t="str">
        <f aca="false">IF(N1100="","",IF(SUM(Q1100:AA1100)&gt;0,1,""))</f>
        <v/>
      </c>
      <c r="L1100" s="20" t="str">
        <f aca="false">IF(N1100="","",IF(_xlfn.IFNA(VLOOKUP(CONCATENATE(N1100," ",1),Lotti!AS$7:AT$601,2,0),1)=1,"",1))</f>
        <v/>
      </c>
      <c r="N1100" s="36" t="str">
        <f aca="false">TRIM(B1100)</f>
        <v/>
      </c>
      <c r="O1100" s="36"/>
      <c r="P1100" s="36" t="str">
        <f aca="false">IF(K1100="","",1)</f>
        <v/>
      </c>
      <c r="Q1100" s="36" t="str">
        <f aca="false">IF(N1100="","",_xlfn.IFNA(VLOOKUP(N1100,Lotti!C$7:D$1000,2,0),1))</f>
        <v/>
      </c>
      <c r="S1100" s="36" t="str">
        <f aca="false">IF(N1100="","",IF(OR(AND(E1100="",LEN(TRIM(D1100))&lt;&gt;11,LEN(TRIM(D1100))&lt;&gt;16),AND(D1100="",E1100=""),AND(D1100&lt;&gt;"",E1100&lt;&gt;"")),1,""))</f>
        <v/>
      </c>
      <c r="U1100" s="36" t="str">
        <f aca="false">IF(N1100="","",IF(C1100="",1,""))</f>
        <v/>
      </c>
      <c r="V1100" s="36" t="str">
        <f aca="false">IF(N1100="","",_xlfn.IFNA(VLOOKUP(F1100,TabelleFisse!$B$33:$C$34,2,0),1))</f>
        <v/>
      </c>
      <c r="W1100" s="36" t="str">
        <f aca="false">IF(N1100="","",_xlfn.IFNA(IF(VLOOKUP(CONCATENATE(N1100," SI"),AC$10:AC$1203,1,0)=CONCATENATE(N1100," SI"),"",1),1))</f>
        <v/>
      </c>
      <c r="Y1100" s="36" t="str">
        <f aca="false">IF(OR(N1100="",G1100=""),"",_xlfn.IFNA(VLOOKUP(H1100,TabelleFisse!$B$25:$C$29,2,0),1))</f>
        <v/>
      </c>
      <c r="Z1100" s="36" t="str">
        <f aca="false">IF(AND(G1100="",H1100&lt;&gt;""),1,"")</f>
        <v/>
      </c>
      <c r="AA1100" s="36" t="str">
        <f aca="false">IF(N1100="","",IF(COUNTIF(AD$10:AD$1203,AD1100)=1,1,""))</f>
        <v/>
      </c>
      <c r="AC1100" s="37" t="str">
        <f aca="false">IF(N1100="","",CONCATENATE(N1100," ",F1100))</f>
        <v/>
      </c>
      <c r="AD1100" s="37" t="str">
        <f aca="false">IF(OR(N1100="",CONCATENATE(G1100,H1100)=""),"",CONCATENATE(N1100," ",G1100))</f>
        <v/>
      </c>
      <c r="AE1100" s="37" t="str">
        <f aca="false">IF(K1100=1,CONCATENATE(N1100," ",1),"")</f>
        <v/>
      </c>
    </row>
    <row r="1101" customFormat="false" ht="32.25" hidden="false" customHeight="true" outlineLevel="0" collapsed="false">
      <c r="A1101" s="21" t="str">
        <f aca="false">IF(J1101="","",J1101)</f>
        <v/>
      </c>
      <c r="B1101" s="69"/>
      <c r="C1101" s="44"/>
      <c r="D1101" s="42"/>
      <c r="E1101" s="42"/>
      <c r="F1101" s="68"/>
      <c r="G1101" s="42"/>
      <c r="H1101" s="42"/>
      <c r="J1101" s="20" t="str">
        <f aca="false">IF(AND(K1101="",L1101="",N1101=""),"",IF(OR(K1101=1,L1101=1),"ERRORI / ANOMALIE","OK"))</f>
        <v/>
      </c>
      <c r="K1101" s="20" t="str">
        <f aca="false">IF(N1101="","",IF(SUM(Q1101:AA1101)&gt;0,1,""))</f>
        <v/>
      </c>
      <c r="L1101" s="20" t="str">
        <f aca="false">IF(N1101="","",IF(_xlfn.IFNA(VLOOKUP(CONCATENATE(N1101," ",1),Lotti!AS$7:AT$601,2,0),1)=1,"",1))</f>
        <v/>
      </c>
      <c r="N1101" s="36" t="str">
        <f aca="false">TRIM(B1101)</f>
        <v/>
      </c>
      <c r="O1101" s="36"/>
      <c r="P1101" s="36" t="str">
        <f aca="false">IF(K1101="","",1)</f>
        <v/>
      </c>
      <c r="Q1101" s="36" t="str">
        <f aca="false">IF(N1101="","",_xlfn.IFNA(VLOOKUP(N1101,Lotti!C$7:D$1000,2,0),1))</f>
        <v/>
      </c>
      <c r="S1101" s="36" t="str">
        <f aca="false">IF(N1101="","",IF(OR(AND(E1101="",LEN(TRIM(D1101))&lt;&gt;11,LEN(TRIM(D1101))&lt;&gt;16),AND(D1101="",E1101=""),AND(D1101&lt;&gt;"",E1101&lt;&gt;"")),1,""))</f>
        <v/>
      </c>
      <c r="U1101" s="36" t="str">
        <f aca="false">IF(N1101="","",IF(C1101="",1,""))</f>
        <v/>
      </c>
      <c r="V1101" s="36" t="str">
        <f aca="false">IF(N1101="","",_xlfn.IFNA(VLOOKUP(F1101,TabelleFisse!$B$33:$C$34,2,0),1))</f>
        <v/>
      </c>
      <c r="W1101" s="36" t="str">
        <f aca="false">IF(N1101="","",_xlfn.IFNA(IF(VLOOKUP(CONCATENATE(N1101," SI"),AC$10:AC$1203,1,0)=CONCATENATE(N1101," SI"),"",1),1))</f>
        <v/>
      </c>
      <c r="Y1101" s="36" t="str">
        <f aca="false">IF(OR(N1101="",G1101=""),"",_xlfn.IFNA(VLOOKUP(H1101,TabelleFisse!$B$25:$C$29,2,0),1))</f>
        <v/>
      </c>
      <c r="Z1101" s="36" t="str">
        <f aca="false">IF(AND(G1101="",H1101&lt;&gt;""),1,"")</f>
        <v/>
      </c>
      <c r="AA1101" s="36" t="str">
        <f aca="false">IF(N1101="","",IF(COUNTIF(AD$10:AD$1203,AD1101)=1,1,""))</f>
        <v/>
      </c>
      <c r="AC1101" s="37" t="str">
        <f aca="false">IF(N1101="","",CONCATENATE(N1101," ",F1101))</f>
        <v/>
      </c>
      <c r="AD1101" s="37" t="str">
        <f aca="false">IF(OR(N1101="",CONCATENATE(G1101,H1101)=""),"",CONCATENATE(N1101," ",G1101))</f>
        <v/>
      </c>
      <c r="AE1101" s="37" t="str">
        <f aca="false">IF(K1101=1,CONCATENATE(N1101," ",1),"")</f>
        <v/>
      </c>
    </row>
    <row r="1102" customFormat="false" ht="32.25" hidden="false" customHeight="true" outlineLevel="0" collapsed="false">
      <c r="A1102" s="21" t="str">
        <f aca="false">IF(J1102="","",J1102)</f>
        <v/>
      </c>
      <c r="B1102" s="69"/>
      <c r="C1102" s="44"/>
      <c r="D1102" s="42"/>
      <c r="E1102" s="42"/>
      <c r="F1102" s="68"/>
      <c r="G1102" s="42"/>
      <c r="H1102" s="42"/>
      <c r="J1102" s="20" t="str">
        <f aca="false">IF(AND(K1102="",L1102="",N1102=""),"",IF(OR(K1102=1,L1102=1),"ERRORI / ANOMALIE","OK"))</f>
        <v/>
      </c>
      <c r="K1102" s="20" t="str">
        <f aca="false">IF(N1102="","",IF(SUM(Q1102:AA1102)&gt;0,1,""))</f>
        <v/>
      </c>
      <c r="L1102" s="20" t="str">
        <f aca="false">IF(N1102="","",IF(_xlfn.IFNA(VLOOKUP(CONCATENATE(N1102," ",1),Lotti!AS$7:AT$601,2,0),1)=1,"",1))</f>
        <v/>
      </c>
      <c r="N1102" s="36" t="str">
        <f aca="false">TRIM(B1102)</f>
        <v/>
      </c>
      <c r="O1102" s="36"/>
      <c r="P1102" s="36" t="str">
        <f aca="false">IF(K1102="","",1)</f>
        <v/>
      </c>
      <c r="Q1102" s="36" t="str">
        <f aca="false">IF(N1102="","",_xlfn.IFNA(VLOOKUP(N1102,Lotti!C$7:D$1000,2,0),1))</f>
        <v/>
      </c>
      <c r="S1102" s="36" t="str">
        <f aca="false">IF(N1102="","",IF(OR(AND(E1102="",LEN(TRIM(D1102))&lt;&gt;11,LEN(TRIM(D1102))&lt;&gt;16),AND(D1102="",E1102=""),AND(D1102&lt;&gt;"",E1102&lt;&gt;"")),1,""))</f>
        <v/>
      </c>
      <c r="U1102" s="36" t="str">
        <f aca="false">IF(N1102="","",IF(C1102="",1,""))</f>
        <v/>
      </c>
      <c r="V1102" s="36" t="str">
        <f aca="false">IF(N1102="","",_xlfn.IFNA(VLOOKUP(F1102,TabelleFisse!$B$33:$C$34,2,0),1))</f>
        <v/>
      </c>
      <c r="W1102" s="36" t="str">
        <f aca="false">IF(N1102="","",_xlfn.IFNA(IF(VLOOKUP(CONCATENATE(N1102," SI"),AC$10:AC$1203,1,0)=CONCATENATE(N1102," SI"),"",1),1))</f>
        <v/>
      </c>
      <c r="Y1102" s="36" t="str">
        <f aca="false">IF(OR(N1102="",G1102=""),"",_xlfn.IFNA(VLOOKUP(H1102,TabelleFisse!$B$25:$C$29,2,0),1))</f>
        <v/>
      </c>
      <c r="Z1102" s="36" t="str">
        <f aca="false">IF(AND(G1102="",H1102&lt;&gt;""),1,"")</f>
        <v/>
      </c>
      <c r="AA1102" s="36" t="str">
        <f aca="false">IF(N1102="","",IF(COUNTIF(AD$10:AD$1203,AD1102)=1,1,""))</f>
        <v/>
      </c>
      <c r="AC1102" s="37" t="str">
        <f aca="false">IF(N1102="","",CONCATENATE(N1102," ",F1102))</f>
        <v/>
      </c>
      <c r="AD1102" s="37" t="str">
        <f aca="false">IF(OR(N1102="",CONCATENATE(G1102,H1102)=""),"",CONCATENATE(N1102," ",G1102))</f>
        <v/>
      </c>
      <c r="AE1102" s="37" t="str">
        <f aca="false">IF(K1102=1,CONCATENATE(N1102," ",1),"")</f>
        <v/>
      </c>
    </row>
    <row r="1103" customFormat="false" ht="32.25" hidden="false" customHeight="true" outlineLevel="0" collapsed="false">
      <c r="A1103" s="21" t="str">
        <f aca="false">IF(J1103="","",J1103)</f>
        <v/>
      </c>
      <c r="B1103" s="69"/>
      <c r="C1103" s="44"/>
      <c r="D1103" s="42"/>
      <c r="E1103" s="42"/>
      <c r="F1103" s="68"/>
      <c r="G1103" s="42"/>
      <c r="H1103" s="42"/>
      <c r="J1103" s="20" t="str">
        <f aca="false">IF(AND(K1103="",L1103="",N1103=""),"",IF(OR(K1103=1,L1103=1),"ERRORI / ANOMALIE","OK"))</f>
        <v/>
      </c>
      <c r="K1103" s="20" t="str">
        <f aca="false">IF(N1103="","",IF(SUM(Q1103:AA1103)&gt;0,1,""))</f>
        <v/>
      </c>
      <c r="L1103" s="20" t="str">
        <f aca="false">IF(N1103="","",IF(_xlfn.IFNA(VLOOKUP(CONCATENATE(N1103," ",1),Lotti!AS$7:AT$601,2,0),1)=1,"",1))</f>
        <v/>
      </c>
      <c r="N1103" s="36" t="str">
        <f aca="false">TRIM(B1103)</f>
        <v/>
      </c>
      <c r="O1103" s="36"/>
      <c r="P1103" s="36" t="str">
        <f aca="false">IF(K1103="","",1)</f>
        <v/>
      </c>
      <c r="Q1103" s="36" t="str">
        <f aca="false">IF(N1103="","",_xlfn.IFNA(VLOOKUP(N1103,Lotti!C$7:D$1000,2,0),1))</f>
        <v/>
      </c>
      <c r="S1103" s="36" t="str">
        <f aca="false">IF(N1103="","",IF(OR(AND(E1103="",LEN(TRIM(D1103))&lt;&gt;11,LEN(TRIM(D1103))&lt;&gt;16),AND(D1103="",E1103=""),AND(D1103&lt;&gt;"",E1103&lt;&gt;"")),1,""))</f>
        <v/>
      </c>
      <c r="U1103" s="36" t="str">
        <f aca="false">IF(N1103="","",IF(C1103="",1,""))</f>
        <v/>
      </c>
      <c r="V1103" s="36" t="str">
        <f aca="false">IF(N1103="","",_xlfn.IFNA(VLOOKUP(F1103,TabelleFisse!$B$33:$C$34,2,0),1))</f>
        <v/>
      </c>
      <c r="W1103" s="36" t="str">
        <f aca="false">IF(N1103="","",_xlfn.IFNA(IF(VLOOKUP(CONCATENATE(N1103," SI"),AC$10:AC$1203,1,0)=CONCATENATE(N1103," SI"),"",1),1))</f>
        <v/>
      </c>
      <c r="Y1103" s="36" t="str">
        <f aca="false">IF(OR(N1103="",G1103=""),"",_xlfn.IFNA(VLOOKUP(H1103,TabelleFisse!$B$25:$C$29,2,0),1))</f>
        <v/>
      </c>
      <c r="Z1103" s="36" t="str">
        <f aca="false">IF(AND(G1103="",H1103&lt;&gt;""),1,"")</f>
        <v/>
      </c>
      <c r="AA1103" s="36" t="str">
        <f aca="false">IF(N1103="","",IF(COUNTIF(AD$10:AD$1203,AD1103)=1,1,""))</f>
        <v/>
      </c>
      <c r="AC1103" s="37" t="str">
        <f aca="false">IF(N1103="","",CONCATENATE(N1103," ",F1103))</f>
        <v/>
      </c>
      <c r="AD1103" s="37" t="str">
        <f aca="false">IF(OR(N1103="",CONCATENATE(G1103,H1103)=""),"",CONCATENATE(N1103," ",G1103))</f>
        <v/>
      </c>
      <c r="AE1103" s="37" t="str">
        <f aca="false">IF(K1103=1,CONCATENATE(N1103," ",1),"")</f>
        <v/>
      </c>
    </row>
    <row r="1104" customFormat="false" ht="32.25" hidden="false" customHeight="true" outlineLevel="0" collapsed="false">
      <c r="A1104" s="21" t="str">
        <f aca="false">IF(J1104="","",J1104)</f>
        <v/>
      </c>
      <c r="B1104" s="69"/>
      <c r="C1104" s="44"/>
      <c r="D1104" s="42"/>
      <c r="E1104" s="42"/>
      <c r="F1104" s="68"/>
      <c r="G1104" s="42"/>
      <c r="H1104" s="42"/>
      <c r="J1104" s="20" t="str">
        <f aca="false">IF(AND(K1104="",L1104="",N1104=""),"",IF(OR(K1104=1,L1104=1),"ERRORI / ANOMALIE","OK"))</f>
        <v/>
      </c>
      <c r="K1104" s="20" t="str">
        <f aca="false">IF(N1104="","",IF(SUM(Q1104:AA1104)&gt;0,1,""))</f>
        <v/>
      </c>
      <c r="L1104" s="20" t="str">
        <f aca="false">IF(N1104="","",IF(_xlfn.IFNA(VLOOKUP(CONCATENATE(N1104," ",1),Lotti!AS$7:AT$601,2,0),1)=1,"",1))</f>
        <v/>
      </c>
      <c r="N1104" s="36" t="str">
        <f aca="false">TRIM(B1104)</f>
        <v/>
      </c>
      <c r="O1104" s="36"/>
      <c r="P1104" s="36" t="str">
        <f aca="false">IF(K1104="","",1)</f>
        <v/>
      </c>
      <c r="Q1104" s="36" t="str">
        <f aca="false">IF(N1104="","",_xlfn.IFNA(VLOOKUP(N1104,Lotti!C$7:D$1000,2,0),1))</f>
        <v/>
      </c>
      <c r="S1104" s="36" t="str">
        <f aca="false">IF(N1104="","",IF(OR(AND(E1104="",LEN(TRIM(D1104))&lt;&gt;11,LEN(TRIM(D1104))&lt;&gt;16),AND(D1104="",E1104=""),AND(D1104&lt;&gt;"",E1104&lt;&gt;"")),1,""))</f>
        <v/>
      </c>
      <c r="U1104" s="36" t="str">
        <f aca="false">IF(N1104="","",IF(C1104="",1,""))</f>
        <v/>
      </c>
      <c r="V1104" s="36" t="str">
        <f aca="false">IF(N1104="","",_xlfn.IFNA(VLOOKUP(F1104,TabelleFisse!$B$33:$C$34,2,0),1))</f>
        <v/>
      </c>
      <c r="W1104" s="36" t="str">
        <f aca="false">IF(N1104="","",_xlfn.IFNA(IF(VLOOKUP(CONCATENATE(N1104," SI"),AC$10:AC$1203,1,0)=CONCATENATE(N1104," SI"),"",1),1))</f>
        <v/>
      </c>
      <c r="Y1104" s="36" t="str">
        <f aca="false">IF(OR(N1104="",G1104=""),"",_xlfn.IFNA(VLOOKUP(H1104,TabelleFisse!$B$25:$C$29,2,0),1))</f>
        <v/>
      </c>
      <c r="Z1104" s="36" t="str">
        <f aca="false">IF(AND(G1104="",H1104&lt;&gt;""),1,"")</f>
        <v/>
      </c>
      <c r="AA1104" s="36" t="str">
        <f aca="false">IF(N1104="","",IF(COUNTIF(AD$10:AD$1203,AD1104)=1,1,""))</f>
        <v/>
      </c>
      <c r="AC1104" s="37" t="str">
        <f aca="false">IF(N1104="","",CONCATENATE(N1104," ",F1104))</f>
        <v/>
      </c>
      <c r="AD1104" s="37" t="str">
        <f aca="false">IF(OR(N1104="",CONCATENATE(G1104,H1104)=""),"",CONCATENATE(N1104," ",G1104))</f>
        <v/>
      </c>
      <c r="AE1104" s="37" t="str">
        <f aca="false">IF(K1104=1,CONCATENATE(N1104," ",1),"")</f>
        <v/>
      </c>
    </row>
    <row r="1105" customFormat="false" ht="32.25" hidden="false" customHeight="true" outlineLevel="0" collapsed="false">
      <c r="A1105" s="21" t="str">
        <f aca="false">IF(J1105="","",J1105)</f>
        <v/>
      </c>
      <c r="B1105" s="69"/>
      <c r="C1105" s="44"/>
      <c r="D1105" s="42"/>
      <c r="E1105" s="42"/>
      <c r="F1105" s="68"/>
      <c r="G1105" s="42"/>
      <c r="H1105" s="42"/>
      <c r="J1105" s="20" t="str">
        <f aca="false">IF(AND(K1105="",L1105="",N1105=""),"",IF(OR(K1105=1,L1105=1),"ERRORI / ANOMALIE","OK"))</f>
        <v/>
      </c>
      <c r="K1105" s="20" t="str">
        <f aca="false">IF(N1105="","",IF(SUM(Q1105:AA1105)&gt;0,1,""))</f>
        <v/>
      </c>
      <c r="L1105" s="20" t="str">
        <f aca="false">IF(N1105="","",IF(_xlfn.IFNA(VLOOKUP(CONCATENATE(N1105," ",1),Lotti!AS$7:AT$601,2,0),1)=1,"",1))</f>
        <v/>
      </c>
      <c r="N1105" s="36" t="str">
        <f aca="false">TRIM(B1105)</f>
        <v/>
      </c>
      <c r="O1105" s="36"/>
      <c r="P1105" s="36" t="str">
        <f aca="false">IF(K1105="","",1)</f>
        <v/>
      </c>
      <c r="Q1105" s="36" t="str">
        <f aca="false">IF(N1105="","",_xlfn.IFNA(VLOOKUP(N1105,Lotti!C$7:D$1000,2,0),1))</f>
        <v/>
      </c>
      <c r="S1105" s="36" t="str">
        <f aca="false">IF(N1105="","",IF(OR(AND(E1105="",LEN(TRIM(D1105))&lt;&gt;11,LEN(TRIM(D1105))&lt;&gt;16),AND(D1105="",E1105=""),AND(D1105&lt;&gt;"",E1105&lt;&gt;"")),1,""))</f>
        <v/>
      </c>
      <c r="U1105" s="36" t="str">
        <f aca="false">IF(N1105="","",IF(C1105="",1,""))</f>
        <v/>
      </c>
      <c r="V1105" s="36" t="str">
        <f aca="false">IF(N1105="","",_xlfn.IFNA(VLOOKUP(F1105,TabelleFisse!$B$33:$C$34,2,0),1))</f>
        <v/>
      </c>
      <c r="W1105" s="36" t="str">
        <f aca="false">IF(N1105="","",_xlfn.IFNA(IF(VLOOKUP(CONCATENATE(N1105," SI"),AC$10:AC$1203,1,0)=CONCATENATE(N1105," SI"),"",1),1))</f>
        <v/>
      </c>
      <c r="Y1105" s="36" t="str">
        <f aca="false">IF(OR(N1105="",G1105=""),"",_xlfn.IFNA(VLOOKUP(H1105,TabelleFisse!$B$25:$C$29,2,0),1))</f>
        <v/>
      </c>
      <c r="Z1105" s="36" t="str">
        <f aca="false">IF(AND(G1105="",H1105&lt;&gt;""),1,"")</f>
        <v/>
      </c>
      <c r="AA1105" s="36" t="str">
        <f aca="false">IF(N1105="","",IF(COUNTIF(AD$10:AD$1203,AD1105)=1,1,""))</f>
        <v/>
      </c>
      <c r="AC1105" s="37" t="str">
        <f aca="false">IF(N1105="","",CONCATENATE(N1105," ",F1105))</f>
        <v/>
      </c>
      <c r="AD1105" s="37" t="str">
        <f aca="false">IF(OR(N1105="",CONCATENATE(G1105,H1105)=""),"",CONCATENATE(N1105," ",G1105))</f>
        <v/>
      </c>
      <c r="AE1105" s="37" t="str">
        <f aca="false">IF(K1105=1,CONCATENATE(N1105," ",1),"")</f>
        <v/>
      </c>
    </row>
    <row r="1106" customFormat="false" ht="32.25" hidden="false" customHeight="true" outlineLevel="0" collapsed="false">
      <c r="A1106" s="21" t="str">
        <f aca="false">IF(J1106="","",J1106)</f>
        <v/>
      </c>
      <c r="B1106" s="69"/>
      <c r="C1106" s="44"/>
      <c r="D1106" s="42"/>
      <c r="E1106" s="42"/>
      <c r="F1106" s="68"/>
      <c r="G1106" s="42"/>
      <c r="H1106" s="42"/>
      <c r="J1106" s="20" t="str">
        <f aca="false">IF(AND(K1106="",L1106="",N1106=""),"",IF(OR(K1106=1,L1106=1),"ERRORI / ANOMALIE","OK"))</f>
        <v/>
      </c>
      <c r="K1106" s="20" t="str">
        <f aca="false">IF(N1106="","",IF(SUM(Q1106:AA1106)&gt;0,1,""))</f>
        <v/>
      </c>
      <c r="L1106" s="20" t="str">
        <f aca="false">IF(N1106="","",IF(_xlfn.IFNA(VLOOKUP(CONCATENATE(N1106," ",1),Lotti!AS$7:AT$601,2,0),1)=1,"",1))</f>
        <v/>
      </c>
      <c r="N1106" s="36" t="str">
        <f aca="false">TRIM(B1106)</f>
        <v/>
      </c>
      <c r="O1106" s="36"/>
      <c r="P1106" s="36" t="str">
        <f aca="false">IF(K1106="","",1)</f>
        <v/>
      </c>
      <c r="Q1106" s="36" t="str">
        <f aca="false">IF(N1106="","",_xlfn.IFNA(VLOOKUP(N1106,Lotti!C$7:D$1000,2,0),1))</f>
        <v/>
      </c>
      <c r="S1106" s="36" t="str">
        <f aca="false">IF(N1106="","",IF(OR(AND(E1106="",LEN(TRIM(D1106))&lt;&gt;11,LEN(TRIM(D1106))&lt;&gt;16),AND(D1106="",E1106=""),AND(D1106&lt;&gt;"",E1106&lt;&gt;"")),1,""))</f>
        <v/>
      </c>
      <c r="U1106" s="36" t="str">
        <f aca="false">IF(N1106="","",IF(C1106="",1,""))</f>
        <v/>
      </c>
      <c r="V1106" s="36" t="str">
        <f aca="false">IF(N1106="","",_xlfn.IFNA(VLOOKUP(F1106,TabelleFisse!$B$33:$C$34,2,0),1))</f>
        <v/>
      </c>
      <c r="W1106" s="36" t="str">
        <f aca="false">IF(N1106="","",_xlfn.IFNA(IF(VLOOKUP(CONCATENATE(N1106," SI"),AC$10:AC$1203,1,0)=CONCATENATE(N1106," SI"),"",1),1))</f>
        <v/>
      </c>
      <c r="Y1106" s="36" t="str">
        <f aca="false">IF(OR(N1106="",G1106=""),"",_xlfn.IFNA(VLOOKUP(H1106,TabelleFisse!$B$25:$C$29,2,0),1))</f>
        <v/>
      </c>
      <c r="Z1106" s="36" t="str">
        <f aca="false">IF(AND(G1106="",H1106&lt;&gt;""),1,"")</f>
        <v/>
      </c>
      <c r="AA1106" s="36" t="str">
        <f aca="false">IF(N1106="","",IF(COUNTIF(AD$10:AD$1203,AD1106)=1,1,""))</f>
        <v/>
      </c>
      <c r="AC1106" s="37" t="str">
        <f aca="false">IF(N1106="","",CONCATENATE(N1106," ",F1106))</f>
        <v/>
      </c>
      <c r="AD1106" s="37" t="str">
        <f aca="false">IF(OR(N1106="",CONCATENATE(G1106,H1106)=""),"",CONCATENATE(N1106," ",G1106))</f>
        <v/>
      </c>
      <c r="AE1106" s="37" t="str">
        <f aca="false">IF(K1106=1,CONCATENATE(N1106," ",1),"")</f>
        <v/>
      </c>
    </row>
    <row r="1107" customFormat="false" ht="32.25" hidden="false" customHeight="true" outlineLevel="0" collapsed="false">
      <c r="A1107" s="21" t="str">
        <f aca="false">IF(J1107="","",J1107)</f>
        <v/>
      </c>
      <c r="B1107" s="69"/>
      <c r="C1107" s="44"/>
      <c r="D1107" s="42"/>
      <c r="E1107" s="42"/>
      <c r="F1107" s="68"/>
      <c r="G1107" s="42"/>
      <c r="H1107" s="42"/>
      <c r="J1107" s="20" t="str">
        <f aca="false">IF(AND(K1107="",L1107="",N1107=""),"",IF(OR(K1107=1,L1107=1),"ERRORI / ANOMALIE","OK"))</f>
        <v/>
      </c>
      <c r="K1107" s="20" t="str">
        <f aca="false">IF(N1107="","",IF(SUM(Q1107:AA1107)&gt;0,1,""))</f>
        <v/>
      </c>
      <c r="L1107" s="20" t="str">
        <f aca="false">IF(N1107="","",IF(_xlfn.IFNA(VLOOKUP(CONCATENATE(N1107," ",1),Lotti!AS$7:AT$601,2,0),1)=1,"",1))</f>
        <v/>
      </c>
      <c r="N1107" s="36" t="str">
        <f aca="false">TRIM(B1107)</f>
        <v/>
      </c>
      <c r="O1107" s="36"/>
      <c r="P1107" s="36" t="str">
        <f aca="false">IF(K1107="","",1)</f>
        <v/>
      </c>
      <c r="Q1107" s="36" t="str">
        <f aca="false">IF(N1107="","",_xlfn.IFNA(VLOOKUP(N1107,Lotti!C$7:D$1000,2,0),1))</f>
        <v/>
      </c>
      <c r="S1107" s="36" t="str">
        <f aca="false">IF(N1107="","",IF(OR(AND(E1107="",LEN(TRIM(D1107))&lt;&gt;11,LEN(TRIM(D1107))&lt;&gt;16),AND(D1107="",E1107=""),AND(D1107&lt;&gt;"",E1107&lt;&gt;"")),1,""))</f>
        <v/>
      </c>
      <c r="U1107" s="36" t="str">
        <f aca="false">IF(N1107="","",IF(C1107="",1,""))</f>
        <v/>
      </c>
      <c r="V1107" s="36" t="str">
        <f aca="false">IF(N1107="","",_xlfn.IFNA(VLOOKUP(F1107,TabelleFisse!$B$33:$C$34,2,0),1))</f>
        <v/>
      </c>
      <c r="W1107" s="36" t="str">
        <f aca="false">IF(N1107="","",_xlfn.IFNA(IF(VLOOKUP(CONCATENATE(N1107," SI"),AC$10:AC$1203,1,0)=CONCATENATE(N1107," SI"),"",1),1))</f>
        <v/>
      </c>
      <c r="Y1107" s="36" t="str">
        <f aca="false">IF(OR(N1107="",G1107=""),"",_xlfn.IFNA(VLOOKUP(H1107,TabelleFisse!$B$25:$C$29,2,0),1))</f>
        <v/>
      </c>
      <c r="Z1107" s="36" t="str">
        <f aca="false">IF(AND(G1107="",H1107&lt;&gt;""),1,"")</f>
        <v/>
      </c>
      <c r="AA1107" s="36" t="str">
        <f aca="false">IF(N1107="","",IF(COUNTIF(AD$10:AD$1203,AD1107)=1,1,""))</f>
        <v/>
      </c>
      <c r="AC1107" s="37" t="str">
        <f aca="false">IF(N1107="","",CONCATENATE(N1107," ",F1107))</f>
        <v/>
      </c>
      <c r="AD1107" s="37" t="str">
        <f aca="false">IF(OR(N1107="",CONCATENATE(G1107,H1107)=""),"",CONCATENATE(N1107," ",G1107))</f>
        <v/>
      </c>
      <c r="AE1107" s="37" t="str">
        <f aca="false">IF(K1107=1,CONCATENATE(N1107," ",1),"")</f>
        <v/>
      </c>
    </row>
    <row r="1108" customFormat="false" ht="32.25" hidden="false" customHeight="true" outlineLevel="0" collapsed="false">
      <c r="A1108" s="21" t="str">
        <f aca="false">IF(J1108="","",J1108)</f>
        <v/>
      </c>
      <c r="B1108" s="69"/>
      <c r="C1108" s="44"/>
      <c r="D1108" s="42"/>
      <c r="E1108" s="42"/>
      <c r="F1108" s="68"/>
      <c r="G1108" s="42"/>
      <c r="H1108" s="42"/>
      <c r="J1108" s="20" t="str">
        <f aca="false">IF(AND(K1108="",L1108="",N1108=""),"",IF(OR(K1108=1,L1108=1),"ERRORI / ANOMALIE","OK"))</f>
        <v/>
      </c>
      <c r="K1108" s="20" t="str">
        <f aca="false">IF(N1108="","",IF(SUM(Q1108:AA1108)&gt;0,1,""))</f>
        <v/>
      </c>
      <c r="L1108" s="20" t="str">
        <f aca="false">IF(N1108="","",IF(_xlfn.IFNA(VLOOKUP(CONCATENATE(N1108," ",1),Lotti!AS$7:AT$601,2,0),1)=1,"",1))</f>
        <v/>
      </c>
      <c r="N1108" s="36" t="str">
        <f aca="false">TRIM(B1108)</f>
        <v/>
      </c>
      <c r="O1108" s="36"/>
      <c r="P1108" s="36" t="str">
        <f aca="false">IF(K1108="","",1)</f>
        <v/>
      </c>
      <c r="Q1108" s="36" t="str">
        <f aca="false">IF(N1108="","",_xlfn.IFNA(VLOOKUP(N1108,Lotti!C$7:D$1000,2,0),1))</f>
        <v/>
      </c>
      <c r="S1108" s="36" t="str">
        <f aca="false">IF(N1108="","",IF(OR(AND(E1108="",LEN(TRIM(D1108))&lt;&gt;11,LEN(TRIM(D1108))&lt;&gt;16),AND(D1108="",E1108=""),AND(D1108&lt;&gt;"",E1108&lt;&gt;"")),1,""))</f>
        <v/>
      </c>
      <c r="U1108" s="36" t="str">
        <f aca="false">IF(N1108="","",IF(C1108="",1,""))</f>
        <v/>
      </c>
      <c r="V1108" s="36" t="str">
        <f aca="false">IF(N1108="","",_xlfn.IFNA(VLOOKUP(F1108,TabelleFisse!$B$33:$C$34,2,0),1))</f>
        <v/>
      </c>
      <c r="W1108" s="36" t="str">
        <f aca="false">IF(N1108="","",_xlfn.IFNA(IF(VLOOKUP(CONCATENATE(N1108," SI"),AC$10:AC$1203,1,0)=CONCATENATE(N1108," SI"),"",1),1))</f>
        <v/>
      </c>
      <c r="Y1108" s="36" t="str">
        <f aca="false">IF(OR(N1108="",G1108=""),"",_xlfn.IFNA(VLOOKUP(H1108,TabelleFisse!$B$25:$C$29,2,0),1))</f>
        <v/>
      </c>
      <c r="Z1108" s="36" t="str">
        <f aca="false">IF(AND(G1108="",H1108&lt;&gt;""),1,"")</f>
        <v/>
      </c>
      <c r="AA1108" s="36" t="str">
        <f aca="false">IF(N1108="","",IF(COUNTIF(AD$10:AD$1203,AD1108)=1,1,""))</f>
        <v/>
      </c>
      <c r="AC1108" s="37" t="str">
        <f aca="false">IF(N1108="","",CONCATENATE(N1108," ",F1108))</f>
        <v/>
      </c>
      <c r="AD1108" s="37" t="str">
        <f aca="false">IF(OR(N1108="",CONCATENATE(G1108,H1108)=""),"",CONCATENATE(N1108," ",G1108))</f>
        <v/>
      </c>
      <c r="AE1108" s="37" t="str">
        <f aca="false">IF(K1108=1,CONCATENATE(N1108," ",1),"")</f>
        <v/>
      </c>
    </row>
    <row r="1109" customFormat="false" ht="32.25" hidden="false" customHeight="true" outlineLevel="0" collapsed="false">
      <c r="A1109" s="21" t="str">
        <f aca="false">IF(J1109="","",J1109)</f>
        <v/>
      </c>
      <c r="B1109" s="69"/>
      <c r="C1109" s="44"/>
      <c r="D1109" s="42"/>
      <c r="E1109" s="42"/>
      <c r="F1109" s="68"/>
      <c r="G1109" s="42"/>
      <c r="H1109" s="42"/>
      <c r="J1109" s="20" t="str">
        <f aca="false">IF(AND(K1109="",L1109="",N1109=""),"",IF(OR(K1109=1,L1109=1),"ERRORI / ANOMALIE","OK"))</f>
        <v/>
      </c>
      <c r="K1109" s="20" t="str">
        <f aca="false">IF(N1109="","",IF(SUM(Q1109:AA1109)&gt;0,1,""))</f>
        <v/>
      </c>
      <c r="L1109" s="20" t="str">
        <f aca="false">IF(N1109="","",IF(_xlfn.IFNA(VLOOKUP(CONCATENATE(N1109," ",1),Lotti!AS$7:AT$601,2,0),1)=1,"",1))</f>
        <v/>
      </c>
      <c r="N1109" s="36" t="str">
        <f aca="false">TRIM(B1109)</f>
        <v/>
      </c>
      <c r="O1109" s="36"/>
      <c r="P1109" s="36" t="str">
        <f aca="false">IF(K1109="","",1)</f>
        <v/>
      </c>
      <c r="Q1109" s="36" t="str">
        <f aca="false">IF(N1109="","",_xlfn.IFNA(VLOOKUP(N1109,Lotti!C$7:D$1000,2,0),1))</f>
        <v/>
      </c>
      <c r="S1109" s="36" t="str">
        <f aca="false">IF(N1109="","",IF(OR(AND(E1109="",LEN(TRIM(D1109))&lt;&gt;11,LEN(TRIM(D1109))&lt;&gt;16),AND(D1109="",E1109=""),AND(D1109&lt;&gt;"",E1109&lt;&gt;"")),1,""))</f>
        <v/>
      </c>
      <c r="U1109" s="36" t="str">
        <f aca="false">IF(N1109="","",IF(C1109="",1,""))</f>
        <v/>
      </c>
      <c r="V1109" s="36" t="str">
        <f aca="false">IF(N1109="","",_xlfn.IFNA(VLOOKUP(F1109,TabelleFisse!$B$33:$C$34,2,0),1))</f>
        <v/>
      </c>
      <c r="W1109" s="36" t="str">
        <f aca="false">IF(N1109="","",_xlfn.IFNA(IF(VLOOKUP(CONCATENATE(N1109," SI"),AC$10:AC$1203,1,0)=CONCATENATE(N1109," SI"),"",1),1))</f>
        <v/>
      </c>
      <c r="Y1109" s="36" t="str">
        <f aca="false">IF(OR(N1109="",G1109=""),"",_xlfn.IFNA(VLOOKUP(H1109,TabelleFisse!$B$25:$C$29,2,0),1))</f>
        <v/>
      </c>
      <c r="Z1109" s="36" t="str">
        <f aca="false">IF(AND(G1109="",H1109&lt;&gt;""),1,"")</f>
        <v/>
      </c>
      <c r="AA1109" s="36" t="str">
        <f aca="false">IF(N1109="","",IF(COUNTIF(AD$10:AD$1203,AD1109)=1,1,""))</f>
        <v/>
      </c>
      <c r="AC1109" s="37" t="str">
        <f aca="false">IF(N1109="","",CONCATENATE(N1109," ",F1109))</f>
        <v/>
      </c>
      <c r="AD1109" s="37" t="str">
        <f aca="false">IF(OR(N1109="",CONCATENATE(G1109,H1109)=""),"",CONCATENATE(N1109," ",G1109))</f>
        <v/>
      </c>
      <c r="AE1109" s="37" t="str">
        <f aca="false">IF(K1109=1,CONCATENATE(N1109," ",1),"")</f>
        <v/>
      </c>
    </row>
    <row r="1110" customFormat="false" ht="32.25" hidden="false" customHeight="true" outlineLevel="0" collapsed="false">
      <c r="A1110" s="21" t="str">
        <f aca="false">IF(J1110="","",J1110)</f>
        <v/>
      </c>
      <c r="B1110" s="69"/>
      <c r="C1110" s="44"/>
      <c r="D1110" s="42"/>
      <c r="E1110" s="42"/>
      <c r="F1110" s="68"/>
      <c r="G1110" s="42"/>
      <c r="H1110" s="42"/>
      <c r="J1110" s="20" t="str">
        <f aca="false">IF(AND(K1110="",L1110="",N1110=""),"",IF(OR(K1110=1,L1110=1),"ERRORI / ANOMALIE","OK"))</f>
        <v/>
      </c>
      <c r="K1110" s="20" t="str">
        <f aca="false">IF(N1110="","",IF(SUM(Q1110:AA1110)&gt;0,1,""))</f>
        <v/>
      </c>
      <c r="L1110" s="20" t="str">
        <f aca="false">IF(N1110="","",IF(_xlfn.IFNA(VLOOKUP(CONCATENATE(N1110," ",1),Lotti!AS$7:AT$601,2,0),1)=1,"",1))</f>
        <v/>
      </c>
      <c r="N1110" s="36" t="str">
        <f aca="false">TRIM(B1110)</f>
        <v/>
      </c>
      <c r="O1110" s="36"/>
      <c r="P1110" s="36" t="str">
        <f aca="false">IF(K1110="","",1)</f>
        <v/>
      </c>
      <c r="Q1110" s="36" t="str">
        <f aca="false">IF(N1110="","",_xlfn.IFNA(VLOOKUP(N1110,Lotti!C$7:D$1000,2,0),1))</f>
        <v/>
      </c>
      <c r="S1110" s="36" t="str">
        <f aca="false">IF(N1110="","",IF(OR(AND(E1110="",LEN(TRIM(D1110))&lt;&gt;11,LEN(TRIM(D1110))&lt;&gt;16),AND(D1110="",E1110=""),AND(D1110&lt;&gt;"",E1110&lt;&gt;"")),1,""))</f>
        <v/>
      </c>
      <c r="U1110" s="36" t="str">
        <f aca="false">IF(N1110="","",IF(C1110="",1,""))</f>
        <v/>
      </c>
      <c r="V1110" s="36" t="str">
        <f aca="false">IF(N1110="","",_xlfn.IFNA(VLOOKUP(F1110,TabelleFisse!$B$33:$C$34,2,0),1))</f>
        <v/>
      </c>
      <c r="W1110" s="36" t="str">
        <f aca="false">IF(N1110="","",_xlfn.IFNA(IF(VLOOKUP(CONCATENATE(N1110," SI"),AC$10:AC$1203,1,0)=CONCATENATE(N1110," SI"),"",1),1))</f>
        <v/>
      </c>
      <c r="Y1110" s="36" t="str">
        <f aca="false">IF(OR(N1110="",G1110=""),"",_xlfn.IFNA(VLOOKUP(H1110,TabelleFisse!$B$25:$C$29,2,0),1))</f>
        <v/>
      </c>
      <c r="Z1110" s="36" t="str">
        <f aca="false">IF(AND(G1110="",H1110&lt;&gt;""),1,"")</f>
        <v/>
      </c>
      <c r="AA1110" s="36" t="str">
        <f aca="false">IF(N1110="","",IF(COUNTIF(AD$10:AD$1203,AD1110)=1,1,""))</f>
        <v/>
      </c>
      <c r="AC1110" s="37" t="str">
        <f aca="false">IF(N1110="","",CONCATENATE(N1110," ",F1110))</f>
        <v/>
      </c>
      <c r="AD1110" s="37" t="str">
        <f aca="false">IF(OR(N1110="",CONCATENATE(G1110,H1110)=""),"",CONCATENATE(N1110," ",G1110))</f>
        <v/>
      </c>
      <c r="AE1110" s="37" t="str">
        <f aca="false">IF(K1110=1,CONCATENATE(N1110," ",1),"")</f>
        <v/>
      </c>
    </row>
    <row r="1111" customFormat="false" ht="32.25" hidden="false" customHeight="true" outlineLevel="0" collapsed="false">
      <c r="A1111" s="21" t="str">
        <f aca="false">IF(J1111="","",J1111)</f>
        <v/>
      </c>
      <c r="B1111" s="69"/>
      <c r="C1111" s="44"/>
      <c r="D1111" s="42"/>
      <c r="E1111" s="42"/>
      <c r="F1111" s="68"/>
      <c r="G1111" s="42"/>
      <c r="H1111" s="42"/>
      <c r="J1111" s="20" t="str">
        <f aca="false">IF(AND(K1111="",L1111="",N1111=""),"",IF(OR(K1111=1,L1111=1),"ERRORI / ANOMALIE","OK"))</f>
        <v/>
      </c>
      <c r="K1111" s="20" t="str">
        <f aca="false">IF(N1111="","",IF(SUM(Q1111:AA1111)&gt;0,1,""))</f>
        <v/>
      </c>
      <c r="L1111" s="20" t="str">
        <f aca="false">IF(N1111="","",IF(_xlfn.IFNA(VLOOKUP(CONCATENATE(N1111," ",1),Lotti!AS$7:AT$601,2,0),1)=1,"",1))</f>
        <v/>
      </c>
      <c r="N1111" s="36" t="str">
        <f aca="false">TRIM(B1111)</f>
        <v/>
      </c>
      <c r="O1111" s="36"/>
      <c r="P1111" s="36" t="str">
        <f aca="false">IF(K1111="","",1)</f>
        <v/>
      </c>
      <c r="Q1111" s="36" t="str">
        <f aca="false">IF(N1111="","",_xlfn.IFNA(VLOOKUP(N1111,Lotti!C$7:D$1000,2,0),1))</f>
        <v/>
      </c>
      <c r="S1111" s="36" t="str">
        <f aca="false">IF(N1111="","",IF(OR(AND(E1111="",LEN(TRIM(D1111))&lt;&gt;11,LEN(TRIM(D1111))&lt;&gt;16),AND(D1111="",E1111=""),AND(D1111&lt;&gt;"",E1111&lt;&gt;"")),1,""))</f>
        <v/>
      </c>
      <c r="U1111" s="36" t="str">
        <f aca="false">IF(N1111="","",IF(C1111="",1,""))</f>
        <v/>
      </c>
      <c r="V1111" s="36" t="str">
        <f aca="false">IF(N1111="","",_xlfn.IFNA(VLOOKUP(F1111,TabelleFisse!$B$33:$C$34,2,0),1))</f>
        <v/>
      </c>
      <c r="W1111" s="36" t="str">
        <f aca="false">IF(N1111="","",_xlfn.IFNA(IF(VLOOKUP(CONCATENATE(N1111," SI"),AC$10:AC$1203,1,0)=CONCATENATE(N1111," SI"),"",1),1))</f>
        <v/>
      </c>
      <c r="Y1111" s="36" t="str">
        <f aca="false">IF(OR(N1111="",G1111=""),"",_xlfn.IFNA(VLOOKUP(H1111,TabelleFisse!$B$25:$C$29,2,0),1))</f>
        <v/>
      </c>
      <c r="Z1111" s="36" t="str">
        <f aca="false">IF(AND(G1111="",H1111&lt;&gt;""),1,"")</f>
        <v/>
      </c>
      <c r="AA1111" s="36" t="str">
        <f aca="false">IF(N1111="","",IF(COUNTIF(AD$10:AD$1203,AD1111)=1,1,""))</f>
        <v/>
      </c>
      <c r="AC1111" s="37" t="str">
        <f aca="false">IF(N1111="","",CONCATENATE(N1111," ",F1111))</f>
        <v/>
      </c>
      <c r="AD1111" s="37" t="str">
        <f aca="false">IF(OR(N1111="",CONCATENATE(G1111,H1111)=""),"",CONCATENATE(N1111," ",G1111))</f>
        <v/>
      </c>
      <c r="AE1111" s="37" t="str">
        <f aca="false">IF(K1111=1,CONCATENATE(N1111," ",1),"")</f>
        <v/>
      </c>
    </row>
    <row r="1112" customFormat="false" ht="32.25" hidden="false" customHeight="true" outlineLevel="0" collapsed="false">
      <c r="A1112" s="21" t="str">
        <f aca="false">IF(J1112="","",J1112)</f>
        <v/>
      </c>
      <c r="B1112" s="69"/>
      <c r="C1112" s="44"/>
      <c r="D1112" s="42"/>
      <c r="E1112" s="42"/>
      <c r="F1112" s="68"/>
      <c r="G1112" s="42"/>
      <c r="H1112" s="42"/>
      <c r="J1112" s="20" t="str">
        <f aca="false">IF(AND(K1112="",L1112="",N1112=""),"",IF(OR(K1112=1,L1112=1),"ERRORI / ANOMALIE","OK"))</f>
        <v/>
      </c>
      <c r="K1112" s="20" t="str">
        <f aca="false">IF(N1112="","",IF(SUM(Q1112:AA1112)&gt;0,1,""))</f>
        <v/>
      </c>
      <c r="L1112" s="20" t="str">
        <f aca="false">IF(N1112="","",IF(_xlfn.IFNA(VLOOKUP(CONCATENATE(N1112," ",1),Lotti!AS$7:AT$601,2,0),1)=1,"",1))</f>
        <v/>
      </c>
      <c r="N1112" s="36" t="str">
        <f aca="false">TRIM(B1112)</f>
        <v/>
      </c>
      <c r="O1112" s="36"/>
      <c r="P1112" s="36" t="str">
        <f aca="false">IF(K1112="","",1)</f>
        <v/>
      </c>
      <c r="Q1112" s="36" t="str">
        <f aca="false">IF(N1112="","",_xlfn.IFNA(VLOOKUP(N1112,Lotti!C$7:D$1000,2,0),1))</f>
        <v/>
      </c>
      <c r="S1112" s="36" t="str">
        <f aca="false">IF(N1112="","",IF(OR(AND(E1112="",LEN(TRIM(D1112))&lt;&gt;11,LEN(TRIM(D1112))&lt;&gt;16),AND(D1112="",E1112=""),AND(D1112&lt;&gt;"",E1112&lt;&gt;"")),1,""))</f>
        <v/>
      </c>
      <c r="U1112" s="36" t="str">
        <f aca="false">IF(N1112="","",IF(C1112="",1,""))</f>
        <v/>
      </c>
      <c r="V1112" s="36" t="str">
        <f aca="false">IF(N1112="","",_xlfn.IFNA(VLOOKUP(F1112,TabelleFisse!$B$33:$C$34,2,0),1))</f>
        <v/>
      </c>
      <c r="W1112" s="36" t="str">
        <f aca="false">IF(N1112="","",_xlfn.IFNA(IF(VLOOKUP(CONCATENATE(N1112," SI"),AC$10:AC$1203,1,0)=CONCATENATE(N1112," SI"),"",1),1))</f>
        <v/>
      </c>
      <c r="Y1112" s="36" t="str">
        <f aca="false">IF(OR(N1112="",G1112=""),"",_xlfn.IFNA(VLOOKUP(H1112,TabelleFisse!$B$25:$C$29,2,0),1))</f>
        <v/>
      </c>
      <c r="Z1112" s="36" t="str">
        <f aca="false">IF(AND(G1112="",H1112&lt;&gt;""),1,"")</f>
        <v/>
      </c>
      <c r="AA1112" s="36" t="str">
        <f aca="false">IF(N1112="","",IF(COUNTIF(AD$10:AD$1203,AD1112)=1,1,""))</f>
        <v/>
      </c>
      <c r="AC1112" s="37" t="str">
        <f aca="false">IF(N1112="","",CONCATENATE(N1112," ",F1112))</f>
        <v/>
      </c>
      <c r="AD1112" s="37" t="str">
        <f aca="false">IF(OR(N1112="",CONCATENATE(G1112,H1112)=""),"",CONCATENATE(N1112," ",G1112))</f>
        <v/>
      </c>
      <c r="AE1112" s="37" t="str">
        <f aca="false">IF(K1112=1,CONCATENATE(N1112," ",1),"")</f>
        <v/>
      </c>
    </row>
    <row r="1113" customFormat="false" ht="32.25" hidden="false" customHeight="true" outlineLevel="0" collapsed="false">
      <c r="A1113" s="21" t="str">
        <f aca="false">IF(J1113="","",J1113)</f>
        <v/>
      </c>
      <c r="B1113" s="69"/>
      <c r="C1113" s="44"/>
      <c r="D1113" s="42"/>
      <c r="E1113" s="42"/>
      <c r="F1113" s="68"/>
      <c r="G1113" s="42"/>
      <c r="H1113" s="42"/>
      <c r="J1113" s="20" t="str">
        <f aca="false">IF(AND(K1113="",L1113="",N1113=""),"",IF(OR(K1113=1,L1113=1),"ERRORI / ANOMALIE","OK"))</f>
        <v/>
      </c>
      <c r="K1113" s="20" t="str">
        <f aca="false">IF(N1113="","",IF(SUM(Q1113:AA1113)&gt;0,1,""))</f>
        <v/>
      </c>
      <c r="L1113" s="20" t="str">
        <f aca="false">IF(N1113="","",IF(_xlfn.IFNA(VLOOKUP(CONCATENATE(N1113," ",1),Lotti!AS$7:AT$601,2,0),1)=1,"",1))</f>
        <v/>
      </c>
      <c r="N1113" s="36" t="str">
        <f aca="false">TRIM(B1113)</f>
        <v/>
      </c>
      <c r="O1113" s="36"/>
      <c r="P1113" s="36" t="str">
        <f aca="false">IF(K1113="","",1)</f>
        <v/>
      </c>
      <c r="Q1113" s="36" t="str">
        <f aca="false">IF(N1113="","",_xlfn.IFNA(VLOOKUP(N1113,Lotti!C$7:D$1000,2,0),1))</f>
        <v/>
      </c>
      <c r="S1113" s="36" t="str">
        <f aca="false">IF(N1113="","",IF(OR(AND(E1113="",LEN(TRIM(D1113))&lt;&gt;11,LEN(TRIM(D1113))&lt;&gt;16),AND(D1113="",E1113=""),AND(D1113&lt;&gt;"",E1113&lt;&gt;"")),1,""))</f>
        <v/>
      </c>
      <c r="U1113" s="36" t="str">
        <f aca="false">IF(N1113="","",IF(C1113="",1,""))</f>
        <v/>
      </c>
      <c r="V1113" s="36" t="str">
        <f aca="false">IF(N1113="","",_xlfn.IFNA(VLOOKUP(F1113,TabelleFisse!$B$33:$C$34,2,0),1))</f>
        <v/>
      </c>
      <c r="W1113" s="36" t="str">
        <f aca="false">IF(N1113="","",_xlfn.IFNA(IF(VLOOKUP(CONCATENATE(N1113," SI"),AC$10:AC$1203,1,0)=CONCATENATE(N1113," SI"),"",1),1))</f>
        <v/>
      </c>
      <c r="Y1113" s="36" t="str">
        <f aca="false">IF(OR(N1113="",G1113=""),"",_xlfn.IFNA(VLOOKUP(H1113,TabelleFisse!$B$25:$C$29,2,0),1))</f>
        <v/>
      </c>
      <c r="Z1113" s="36" t="str">
        <f aca="false">IF(AND(G1113="",H1113&lt;&gt;""),1,"")</f>
        <v/>
      </c>
      <c r="AA1113" s="36" t="str">
        <f aca="false">IF(N1113="","",IF(COUNTIF(AD$10:AD$1203,AD1113)=1,1,""))</f>
        <v/>
      </c>
      <c r="AC1113" s="37" t="str">
        <f aca="false">IF(N1113="","",CONCATENATE(N1113," ",F1113))</f>
        <v/>
      </c>
      <c r="AD1113" s="37" t="str">
        <f aca="false">IF(OR(N1113="",CONCATENATE(G1113,H1113)=""),"",CONCATENATE(N1113," ",G1113))</f>
        <v/>
      </c>
      <c r="AE1113" s="37" t="str">
        <f aca="false">IF(K1113=1,CONCATENATE(N1113," ",1),"")</f>
        <v/>
      </c>
    </row>
    <row r="1114" customFormat="false" ht="32.25" hidden="false" customHeight="true" outlineLevel="0" collapsed="false">
      <c r="A1114" s="21" t="str">
        <f aca="false">IF(J1114="","",J1114)</f>
        <v/>
      </c>
      <c r="B1114" s="69"/>
      <c r="C1114" s="44"/>
      <c r="D1114" s="42"/>
      <c r="E1114" s="42"/>
      <c r="F1114" s="68"/>
      <c r="G1114" s="42"/>
      <c r="H1114" s="42"/>
      <c r="J1114" s="20" t="str">
        <f aca="false">IF(AND(K1114="",L1114="",N1114=""),"",IF(OR(K1114=1,L1114=1),"ERRORI / ANOMALIE","OK"))</f>
        <v/>
      </c>
      <c r="K1114" s="20" t="str">
        <f aca="false">IF(N1114="","",IF(SUM(Q1114:AA1114)&gt;0,1,""))</f>
        <v/>
      </c>
      <c r="L1114" s="20" t="str">
        <f aca="false">IF(N1114="","",IF(_xlfn.IFNA(VLOOKUP(CONCATENATE(N1114," ",1),Lotti!AS$7:AT$601,2,0),1)=1,"",1))</f>
        <v/>
      </c>
      <c r="N1114" s="36" t="str">
        <f aca="false">TRIM(B1114)</f>
        <v/>
      </c>
      <c r="O1114" s="36"/>
      <c r="P1114" s="36" t="str">
        <f aca="false">IF(K1114="","",1)</f>
        <v/>
      </c>
      <c r="Q1114" s="36" t="str">
        <f aca="false">IF(N1114="","",_xlfn.IFNA(VLOOKUP(N1114,Lotti!C$7:D$1000,2,0),1))</f>
        <v/>
      </c>
      <c r="S1114" s="36" t="str">
        <f aca="false">IF(N1114="","",IF(OR(AND(E1114="",LEN(TRIM(D1114))&lt;&gt;11,LEN(TRIM(D1114))&lt;&gt;16),AND(D1114="",E1114=""),AND(D1114&lt;&gt;"",E1114&lt;&gt;"")),1,""))</f>
        <v/>
      </c>
      <c r="U1114" s="36" t="str">
        <f aca="false">IF(N1114="","",IF(C1114="",1,""))</f>
        <v/>
      </c>
      <c r="V1114" s="36" t="str">
        <f aca="false">IF(N1114="","",_xlfn.IFNA(VLOOKUP(F1114,TabelleFisse!$B$33:$C$34,2,0),1))</f>
        <v/>
      </c>
      <c r="W1114" s="36" t="str">
        <f aca="false">IF(N1114="","",_xlfn.IFNA(IF(VLOOKUP(CONCATENATE(N1114," SI"),AC$10:AC$1203,1,0)=CONCATENATE(N1114," SI"),"",1),1))</f>
        <v/>
      </c>
      <c r="Y1114" s="36" t="str">
        <f aca="false">IF(OR(N1114="",G1114=""),"",_xlfn.IFNA(VLOOKUP(H1114,TabelleFisse!$B$25:$C$29,2,0),1))</f>
        <v/>
      </c>
      <c r="Z1114" s="36" t="str">
        <f aca="false">IF(AND(G1114="",H1114&lt;&gt;""),1,"")</f>
        <v/>
      </c>
      <c r="AA1114" s="36" t="str">
        <f aca="false">IF(N1114="","",IF(COUNTIF(AD$10:AD$1203,AD1114)=1,1,""))</f>
        <v/>
      </c>
      <c r="AC1114" s="37" t="str">
        <f aca="false">IF(N1114="","",CONCATENATE(N1114," ",F1114))</f>
        <v/>
      </c>
      <c r="AD1114" s="37" t="str">
        <f aca="false">IF(OR(N1114="",CONCATENATE(G1114,H1114)=""),"",CONCATENATE(N1114," ",G1114))</f>
        <v/>
      </c>
      <c r="AE1114" s="37" t="str">
        <f aca="false">IF(K1114=1,CONCATENATE(N1114," ",1),"")</f>
        <v/>
      </c>
    </row>
    <row r="1115" customFormat="false" ht="32.25" hidden="false" customHeight="true" outlineLevel="0" collapsed="false">
      <c r="A1115" s="21" t="str">
        <f aca="false">IF(J1115="","",J1115)</f>
        <v/>
      </c>
      <c r="B1115" s="69"/>
      <c r="C1115" s="44"/>
      <c r="D1115" s="42"/>
      <c r="E1115" s="42"/>
      <c r="F1115" s="68"/>
      <c r="G1115" s="42"/>
      <c r="H1115" s="42"/>
      <c r="J1115" s="20" t="str">
        <f aca="false">IF(AND(K1115="",L1115="",N1115=""),"",IF(OR(K1115=1,L1115=1),"ERRORI / ANOMALIE","OK"))</f>
        <v/>
      </c>
      <c r="K1115" s="20" t="str">
        <f aca="false">IF(N1115="","",IF(SUM(Q1115:AA1115)&gt;0,1,""))</f>
        <v/>
      </c>
      <c r="L1115" s="20" t="str">
        <f aca="false">IF(N1115="","",IF(_xlfn.IFNA(VLOOKUP(CONCATENATE(N1115," ",1),Lotti!AS$7:AT$601,2,0),1)=1,"",1))</f>
        <v/>
      </c>
      <c r="N1115" s="36" t="str">
        <f aca="false">TRIM(B1115)</f>
        <v/>
      </c>
      <c r="O1115" s="36"/>
      <c r="P1115" s="36" t="str">
        <f aca="false">IF(K1115="","",1)</f>
        <v/>
      </c>
      <c r="Q1115" s="36" t="str">
        <f aca="false">IF(N1115="","",_xlfn.IFNA(VLOOKUP(N1115,Lotti!C$7:D$1000,2,0),1))</f>
        <v/>
      </c>
      <c r="S1115" s="36" t="str">
        <f aca="false">IF(N1115="","",IF(OR(AND(E1115="",LEN(TRIM(D1115))&lt;&gt;11,LEN(TRIM(D1115))&lt;&gt;16),AND(D1115="",E1115=""),AND(D1115&lt;&gt;"",E1115&lt;&gt;"")),1,""))</f>
        <v/>
      </c>
      <c r="U1115" s="36" t="str">
        <f aca="false">IF(N1115="","",IF(C1115="",1,""))</f>
        <v/>
      </c>
      <c r="V1115" s="36" t="str">
        <f aca="false">IF(N1115="","",_xlfn.IFNA(VLOOKUP(F1115,TabelleFisse!$B$33:$C$34,2,0),1))</f>
        <v/>
      </c>
      <c r="W1115" s="36" t="str">
        <f aca="false">IF(N1115="","",_xlfn.IFNA(IF(VLOOKUP(CONCATENATE(N1115," SI"),AC$10:AC$1203,1,0)=CONCATENATE(N1115," SI"),"",1),1))</f>
        <v/>
      </c>
      <c r="Y1115" s="36" t="str">
        <f aca="false">IF(OR(N1115="",G1115=""),"",_xlfn.IFNA(VLOOKUP(H1115,TabelleFisse!$B$25:$C$29,2,0),1))</f>
        <v/>
      </c>
      <c r="Z1115" s="36" t="str">
        <f aca="false">IF(AND(G1115="",H1115&lt;&gt;""),1,"")</f>
        <v/>
      </c>
      <c r="AA1115" s="36" t="str">
        <f aca="false">IF(N1115="","",IF(COUNTIF(AD$10:AD$1203,AD1115)=1,1,""))</f>
        <v/>
      </c>
      <c r="AC1115" s="37" t="str">
        <f aca="false">IF(N1115="","",CONCATENATE(N1115," ",F1115))</f>
        <v/>
      </c>
      <c r="AD1115" s="37" t="str">
        <f aca="false">IF(OR(N1115="",CONCATENATE(G1115,H1115)=""),"",CONCATENATE(N1115," ",G1115))</f>
        <v/>
      </c>
      <c r="AE1115" s="37" t="str">
        <f aca="false">IF(K1115=1,CONCATENATE(N1115," ",1),"")</f>
        <v/>
      </c>
    </row>
    <row r="1116" customFormat="false" ht="32.25" hidden="false" customHeight="true" outlineLevel="0" collapsed="false">
      <c r="A1116" s="21" t="str">
        <f aca="false">IF(J1116="","",J1116)</f>
        <v/>
      </c>
      <c r="B1116" s="69"/>
      <c r="C1116" s="44"/>
      <c r="D1116" s="42"/>
      <c r="E1116" s="42"/>
      <c r="F1116" s="68"/>
      <c r="G1116" s="42"/>
      <c r="H1116" s="42"/>
      <c r="J1116" s="20" t="str">
        <f aca="false">IF(AND(K1116="",L1116="",N1116=""),"",IF(OR(K1116=1,L1116=1),"ERRORI / ANOMALIE","OK"))</f>
        <v/>
      </c>
      <c r="K1116" s="20" t="str">
        <f aca="false">IF(N1116="","",IF(SUM(Q1116:AA1116)&gt;0,1,""))</f>
        <v/>
      </c>
      <c r="L1116" s="20" t="str">
        <f aca="false">IF(N1116="","",IF(_xlfn.IFNA(VLOOKUP(CONCATENATE(N1116," ",1),Lotti!AS$7:AT$601,2,0),1)=1,"",1))</f>
        <v/>
      </c>
      <c r="N1116" s="36" t="str">
        <f aca="false">TRIM(B1116)</f>
        <v/>
      </c>
      <c r="O1116" s="36"/>
      <c r="P1116" s="36" t="str">
        <f aca="false">IF(K1116="","",1)</f>
        <v/>
      </c>
      <c r="Q1116" s="36" t="str">
        <f aca="false">IF(N1116="","",_xlfn.IFNA(VLOOKUP(N1116,Lotti!C$7:D$1000,2,0),1))</f>
        <v/>
      </c>
      <c r="S1116" s="36" t="str">
        <f aca="false">IF(N1116="","",IF(OR(AND(E1116="",LEN(TRIM(D1116))&lt;&gt;11,LEN(TRIM(D1116))&lt;&gt;16),AND(D1116="",E1116=""),AND(D1116&lt;&gt;"",E1116&lt;&gt;"")),1,""))</f>
        <v/>
      </c>
      <c r="U1116" s="36" t="str">
        <f aca="false">IF(N1116="","",IF(C1116="",1,""))</f>
        <v/>
      </c>
      <c r="V1116" s="36" t="str">
        <f aca="false">IF(N1116="","",_xlfn.IFNA(VLOOKUP(F1116,TabelleFisse!$B$33:$C$34,2,0),1))</f>
        <v/>
      </c>
      <c r="W1116" s="36" t="str">
        <f aca="false">IF(N1116="","",_xlfn.IFNA(IF(VLOOKUP(CONCATENATE(N1116," SI"),AC$10:AC$1203,1,0)=CONCATENATE(N1116," SI"),"",1),1))</f>
        <v/>
      </c>
      <c r="Y1116" s="36" t="str">
        <f aca="false">IF(OR(N1116="",G1116=""),"",_xlfn.IFNA(VLOOKUP(H1116,TabelleFisse!$B$25:$C$29,2,0),1))</f>
        <v/>
      </c>
      <c r="Z1116" s="36" t="str">
        <f aca="false">IF(AND(G1116="",H1116&lt;&gt;""),1,"")</f>
        <v/>
      </c>
      <c r="AA1116" s="36" t="str">
        <f aca="false">IF(N1116="","",IF(COUNTIF(AD$10:AD$1203,AD1116)=1,1,""))</f>
        <v/>
      </c>
      <c r="AC1116" s="37" t="str">
        <f aca="false">IF(N1116="","",CONCATENATE(N1116," ",F1116))</f>
        <v/>
      </c>
      <c r="AD1116" s="37" t="str">
        <f aca="false">IF(OR(N1116="",CONCATENATE(G1116,H1116)=""),"",CONCATENATE(N1116," ",G1116))</f>
        <v/>
      </c>
      <c r="AE1116" s="37" t="str">
        <f aca="false">IF(K1116=1,CONCATENATE(N1116," ",1),"")</f>
        <v/>
      </c>
    </row>
    <row r="1117" customFormat="false" ht="32.25" hidden="false" customHeight="true" outlineLevel="0" collapsed="false">
      <c r="A1117" s="21" t="str">
        <f aca="false">IF(J1117="","",J1117)</f>
        <v/>
      </c>
      <c r="B1117" s="69"/>
      <c r="C1117" s="44"/>
      <c r="D1117" s="42"/>
      <c r="E1117" s="42"/>
      <c r="F1117" s="68"/>
      <c r="G1117" s="42"/>
      <c r="H1117" s="42"/>
      <c r="J1117" s="20" t="str">
        <f aca="false">IF(AND(K1117="",L1117="",N1117=""),"",IF(OR(K1117=1,L1117=1),"ERRORI / ANOMALIE","OK"))</f>
        <v/>
      </c>
      <c r="K1117" s="20" t="str">
        <f aca="false">IF(N1117="","",IF(SUM(Q1117:AA1117)&gt;0,1,""))</f>
        <v/>
      </c>
      <c r="L1117" s="20" t="str">
        <f aca="false">IF(N1117="","",IF(_xlfn.IFNA(VLOOKUP(CONCATENATE(N1117," ",1),Lotti!AS$7:AT$601,2,0),1)=1,"",1))</f>
        <v/>
      </c>
      <c r="N1117" s="36" t="str">
        <f aca="false">TRIM(B1117)</f>
        <v/>
      </c>
      <c r="O1117" s="36"/>
      <c r="P1117" s="36" t="str">
        <f aca="false">IF(K1117="","",1)</f>
        <v/>
      </c>
      <c r="Q1117" s="36" t="str">
        <f aca="false">IF(N1117="","",_xlfn.IFNA(VLOOKUP(N1117,Lotti!C$7:D$1000,2,0),1))</f>
        <v/>
      </c>
      <c r="S1117" s="36" t="str">
        <f aca="false">IF(N1117="","",IF(OR(AND(E1117="",LEN(TRIM(D1117))&lt;&gt;11,LEN(TRIM(D1117))&lt;&gt;16),AND(D1117="",E1117=""),AND(D1117&lt;&gt;"",E1117&lt;&gt;"")),1,""))</f>
        <v/>
      </c>
      <c r="U1117" s="36" t="str">
        <f aca="false">IF(N1117="","",IF(C1117="",1,""))</f>
        <v/>
      </c>
      <c r="V1117" s="36" t="str">
        <f aca="false">IF(N1117="","",_xlfn.IFNA(VLOOKUP(F1117,TabelleFisse!$B$33:$C$34,2,0),1))</f>
        <v/>
      </c>
      <c r="W1117" s="36" t="str">
        <f aca="false">IF(N1117="","",_xlfn.IFNA(IF(VLOOKUP(CONCATENATE(N1117," SI"),AC$10:AC$1203,1,0)=CONCATENATE(N1117," SI"),"",1),1))</f>
        <v/>
      </c>
      <c r="Y1117" s="36" t="str">
        <f aca="false">IF(OR(N1117="",G1117=""),"",_xlfn.IFNA(VLOOKUP(H1117,TabelleFisse!$B$25:$C$29,2,0),1))</f>
        <v/>
      </c>
      <c r="Z1117" s="36" t="str">
        <f aca="false">IF(AND(G1117="",H1117&lt;&gt;""),1,"")</f>
        <v/>
      </c>
      <c r="AA1117" s="36" t="str">
        <f aca="false">IF(N1117="","",IF(COUNTIF(AD$10:AD$1203,AD1117)=1,1,""))</f>
        <v/>
      </c>
      <c r="AC1117" s="37" t="str">
        <f aca="false">IF(N1117="","",CONCATENATE(N1117," ",F1117))</f>
        <v/>
      </c>
      <c r="AD1117" s="37" t="str">
        <f aca="false">IF(OR(N1117="",CONCATENATE(G1117,H1117)=""),"",CONCATENATE(N1117," ",G1117))</f>
        <v/>
      </c>
      <c r="AE1117" s="37" t="str">
        <f aca="false">IF(K1117=1,CONCATENATE(N1117," ",1),"")</f>
        <v/>
      </c>
    </row>
    <row r="1118" customFormat="false" ht="32.25" hidden="false" customHeight="true" outlineLevel="0" collapsed="false">
      <c r="A1118" s="21" t="str">
        <f aca="false">IF(J1118="","",J1118)</f>
        <v/>
      </c>
      <c r="B1118" s="69"/>
      <c r="C1118" s="44"/>
      <c r="D1118" s="42"/>
      <c r="E1118" s="42"/>
      <c r="F1118" s="68"/>
      <c r="G1118" s="42"/>
      <c r="H1118" s="42"/>
      <c r="J1118" s="20" t="str">
        <f aca="false">IF(AND(K1118="",L1118="",N1118=""),"",IF(OR(K1118=1,L1118=1),"ERRORI / ANOMALIE","OK"))</f>
        <v/>
      </c>
      <c r="K1118" s="20" t="str">
        <f aca="false">IF(N1118="","",IF(SUM(Q1118:AA1118)&gt;0,1,""))</f>
        <v/>
      </c>
      <c r="L1118" s="20" t="str">
        <f aca="false">IF(N1118="","",IF(_xlfn.IFNA(VLOOKUP(CONCATENATE(N1118," ",1),Lotti!AS$7:AT$601,2,0),1)=1,"",1))</f>
        <v/>
      </c>
      <c r="N1118" s="36" t="str">
        <f aca="false">TRIM(B1118)</f>
        <v/>
      </c>
      <c r="O1118" s="36"/>
      <c r="P1118" s="36" t="str">
        <f aca="false">IF(K1118="","",1)</f>
        <v/>
      </c>
      <c r="Q1118" s="36" t="str">
        <f aca="false">IF(N1118="","",_xlfn.IFNA(VLOOKUP(N1118,Lotti!C$7:D$1000,2,0),1))</f>
        <v/>
      </c>
      <c r="S1118" s="36" t="str">
        <f aca="false">IF(N1118="","",IF(OR(AND(E1118="",LEN(TRIM(D1118))&lt;&gt;11,LEN(TRIM(D1118))&lt;&gt;16),AND(D1118="",E1118=""),AND(D1118&lt;&gt;"",E1118&lt;&gt;"")),1,""))</f>
        <v/>
      </c>
      <c r="U1118" s="36" t="str">
        <f aca="false">IF(N1118="","",IF(C1118="",1,""))</f>
        <v/>
      </c>
      <c r="V1118" s="36" t="str">
        <f aca="false">IF(N1118="","",_xlfn.IFNA(VLOOKUP(F1118,TabelleFisse!$B$33:$C$34,2,0),1))</f>
        <v/>
      </c>
      <c r="W1118" s="36" t="str">
        <f aca="false">IF(N1118="","",_xlfn.IFNA(IF(VLOOKUP(CONCATENATE(N1118," SI"),AC$10:AC$1203,1,0)=CONCATENATE(N1118," SI"),"",1),1))</f>
        <v/>
      </c>
      <c r="Y1118" s="36" t="str">
        <f aca="false">IF(OR(N1118="",G1118=""),"",_xlfn.IFNA(VLOOKUP(H1118,TabelleFisse!$B$25:$C$29,2,0),1))</f>
        <v/>
      </c>
      <c r="Z1118" s="36" t="str">
        <f aca="false">IF(AND(G1118="",H1118&lt;&gt;""),1,"")</f>
        <v/>
      </c>
      <c r="AA1118" s="36" t="str">
        <f aca="false">IF(N1118="","",IF(COUNTIF(AD$10:AD$1203,AD1118)=1,1,""))</f>
        <v/>
      </c>
      <c r="AC1118" s="37" t="str">
        <f aca="false">IF(N1118="","",CONCATENATE(N1118," ",F1118))</f>
        <v/>
      </c>
      <c r="AD1118" s="37" t="str">
        <f aca="false">IF(OR(N1118="",CONCATENATE(G1118,H1118)=""),"",CONCATENATE(N1118," ",G1118))</f>
        <v/>
      </c>
      <c r="AE1118" s="37" t="str">
        <f aca="false">IF(K1118=1,CONCATENATE(N1118," ",1),"")</f>
        <v/>
      </c>
    </row>
    <row r="1119" customFormat="false" ht="32.25" hidden="false" customHeight="true" outlineLevel="0" collapsed="false">
      <c r="A1119" s="21" t="str">
        <f aca="false">IF(J1119="","",J1119)</f>
        <v/>
      </c>
      <c r="B1119" s="69"/>
      <c r="C1119" s="44"/>
      <c r="D1119" s="42"/>
      <c r="E1119" s="42"/>
      <c r="F1119" s="68"/>
      <c r="G1119" s="42"/>
      <c r="H1119" s="42"/>
      <c r="J1119" s="20" t="str">
        <f aca="false">IF(AND(K1119="",L1119="",N1119=""),"",IF(OR(K1119=1,L1119=1),"ERRORI / ANOMALIE","OK"))</f>
        <v/>
      </c>
      <c r="K1119" s="20" t="str">
        <f aca="false">IF(N1119="","",IF(SUM(Q1119:AA1119)&gt;0,1,""))</f>
        <v/>
      </c>
      <c r="L1119" s="20" t="str">
        <f aca="false">IF(N1119="","",IF(_xlfn.IFNA(VLOOKUP(CONCATENATE(N1119," ",1),Lotti!AS$7:AT$601,2,0),1)=1,"",1))</f>
        <v/>
      </c>
      <c r="N1119" s="36" t="str">
        <f aca="false">TRIM(B1119)</f>
        <v/>
      </c>
      <c r="O1119" s="36"/>
      <c r="P1119" s="36" t="str">
        <f aca="false">IF(K1119="","",1)</f>
        <v/>
      </c>
      <c r="Q1119" s="36" t="str">
        <f aca="false">IF(N1119="","",_xlfn.IFNA(VLOOKUP(N1119,Lotti!C$7:D$1000,2,0),1))</f>
        <v/>
      </c>
      <c r="S1119" s="36" t="str">
        <f aca="false">IF(N1119="","",IF(OR(AND(E1119="",LEN(TRIM(D1119))&lt;&gt;11,LEN(TRIM(D1119))&lt;&gt;16),AND(D1119="",E1119=""),AND(D1119&lt;&gt;"",E1119&lt;&gt;"")),1,""))</f>
        <v/>
      </c>
      <c r="U1119" s="36" t="str">
        <f aca="false">IF(N1119="","",IF(C1119="",1,""))</f>
        <v/>
      </c>
      <c r="V1119" s="36" t="str">
        <f aca="false">IF(N1119="","",_xlfn.IFNA(VLOOKUP(F1119,TabelleFisse!$B$33:$C$34,2,0),1))</f>
        <v/>
      </c>
      <c r="W1119" s="36" t="str">
        <f aca="false">IF(N1119="","",_xlfn.IFNA(IF(VLOOKUP(CONCATENATE(N1119," SI"),AC$10:AC$1203,1,0)=CONCATENATE(N1119," SI"),"",1),1))</f>
        <v/>
      </c>
      <c r="Y1119" s="36" t="str">
        <f aca="false">IF(OR(N1119="",G1119=""),"",_xlfn.IFNA(VLOOKUP(H1119,TabelleFisse!$B$25:$C$29,2,0),1))</f>
        <v/>
      </c>
      <c r="Z1119" s="36" t="str">
        <f aca="false">IF(AND(G1119="",H1119&lt;&gt;""),1,"")</f>
        <v/>
      </c>
      <c r="AA1119" s="36" t="str">
        <f aca="false">IF(N1119="","",IF(COUNTIF(AD$10:AD$1203,AD1119)=1,1,""))</f>
        <v/>
      </c>
      <c r="AC1119" s="37" t="str">
        <f aca="false">IF(N1119="","",CONCATENATE(N1119," ",F1119))</f>
        <v/>
      </c>
      <c r="AD1119" s="37" t="str">
        <f aca="false">IF(OR(N1119="",CONCATENATE(G1119,H1119)=""),"",CONCATENATE(N1119," ",G1119))</f>
        <v/>
      </c>
      <c r="AE1119" s="37" t="str">
        <f aca="false">IF(K1119=1,CONCATENATE(N1119," ",1),"")</f>
        <v/>
      </c>
    </row>
    <row r="1120" customFormat="false" ht="32.25" hidden="false" customHeight="true" outlineLevel="0" collapsed="false">
      <c r="A1120" s="21" t="str">
        <f aca="false">IF(J1120="","",J1120)</f>
        <v/>
      </c>
      <c r="B1120" s="69"/>
      <c r="C1120" s="44"/>
      <c r="D1120" s="42"/>
      <c r="E1120" s="42"/>
      <c r="F1120" s="68"/>
      <c r="G1120" s="42"/>
      <c r="H1120" s="42"/>
      <c r="J1120" s="20" t="str">
        <f aca="false">IF(AND(K1120="",L1120="",N1120=""),"",IF(OR(K1120=1,L1120=1),"ERRORI / ANOMALIE","OK"))</f>
        <v/>
      </c>
      <c r="K1120" s="20" t="str">
        <f aca="false">IF(N1120="","",IF(SUM(Q1120:AA1120)&gt;0,1,""))</f>
        <v/>
      </c>
      <c r="L1120" s="20" t="str">
        <f aca="false">IF(N1120="","",IF(_xlfn.IFNA(VLOOKUP(CONCATENATE(N1120," ",1),Lotti!AS$7:AT$601,2,0),1)=1,"",1))</f>
        <v/>
      </c>
      <c r="N1120" s="36" t="str">
        <f aca="false">TRIM(B1120)</f>
        <v/>
      </c>
      <c r="O1120" s="36"/>
      <c r="P1120" s="36" t="str">
        <f aca="false">IF(K1120="","",1)</f>
        <v/>
      </c>
      <c r="Q1120" s="36" t="str">
        <f aca="false">IF(N1120="","",_xlfn.IFNA(VLOOKUP(N1120,Lotti!C$7:D$1000,2,0),1))</f>
        <v/>
      </c>
      <c r="S1120" s="36" t="str">
        <f aca="false">IF(N1120="","",IF(OR(AND(E1120="",LEN(TRIM(D1120))&lt;&gt;11,LEN(TRIM(D1120))&lt;&gt;16),AND(D1120="",E1120=""),AND(D1120&lt;&gt;"",E1120&lt;&gt;"")),1,""))</f>
        <v/>
      </c>
      <c r="U1120" s="36" t="str">
        <f aca="false">IF(N1120="","",IF(C1120="",1,""))</f>
        <v/>
      </c>
      <c r="V1120" s="36" t="str">
        <f aca="false">IF(N1120="","",_xlfn.IFNA(VLOOKUP(F1120,TabelleFisse!$B$33:$C$34,2,0),1))</f>
        <v/>
      </c>
      <c r="W1120" s="36" t="str">
        <f aca="false">IF(N1120="","",_xlfn.IFNA(IF(VLOOKUP(CONCATENATE(N1120," SI"),AC$10:AC$1203,1,0)=CONCATENATE(N1120," SI"),"",1),1))</f>
        <v/>
      </c>
      <c r="Y1120" s="36" t="str">
        <f aca="false">IF(OR(N1120="",G1120=""),"",_xlfn.IFNA(VLOOKUP(H1120,TabelleFisse!$B$25:$C$29,2,0),1))</f>
        <v/>
      </c>
      <c r="Z1120" s="36" t="str">
        <f aca="false">IF(AND(G1120="",H1120&lt;&gt;""),1,"")</f>
        <v/>
      </c>
      <c r="AA1120" s="36" t="str">
        <f aca="false">IF(N1120="","",IF(COUNTIF(AD$10:AD$1203,AD1120)=1,1,""))</f>
        <v/>
      </c>
      <c r="AC1120" s="37" t="str">
        <f aca="false">IF(N1120="","",CONCATENATE(N1120," ",F1120))</f>
        <v/>
      </c>
      <c r="AD1120" s="37" t="str">
        <f aca="false">IF(OR(N1120="",CONCATENATE(G1120,H1120)=""),"",CONCATENATE(N1120," ",G1120))</f>
        <v/>
      </c>
      <c r="AE1120" s="37" t="str">
        <f aca="false">IF(K1120=1,CONCATENATE(N1120," ",1),"")</f>
        <v/>
      </c>
    </row>
    <row r="1121" customFormat="false" ht="32.25" hidden="false" customHeight="true" outlineLevel="0" collapsed="false">
      <c r="A1121" s="21" t="str">
        <f aca="false">IF(J1121="","",J1121)</f>
        <v/>
      </c>
      <c r="B1121" s="69"/>
      <c r="C1121" s="44"/>
      <c r="D1121" s="42"/>
      <c r="E1121" s="42"/>
      <c r="F1121" s="68"/>
      <c r="G1121" s="42"/>
      <c r="H1121" s="42"/>
      <c r="J1121" s="20" t="str">
        <f aca="false">IF(AND(K1121="",L1121="",N1121=""),"",IF(OR(K1121=1,L1121=1),"ERRORI / ANOMALIE","OK"))</f>
        <v/>
      </c>
      <c r="K1121" s="20" t="str">
        <f aca="false">IF(N1121="","",IF(SUM(Q1121:AA1121)&gt;0,1,""))</f>
        <v/>
      </c>
      <c r="L1121" s="20" t="str">
        <f aca="false">IF(N1121="","",IF(_xlfn.IFNA(VLOOKUP(CONCATENATE(N1121," ",1),Lotti!AS$7:AT$601,2,0),1)=1,"",1))</f>
        <v/>
      </c>
      <c r="N1121" s="36" t="str">
        <f aca="false">TRIM(B1121)</f>
        <v/>
      </c>
      <c r="O1121" s="36"/>
      <c r="P1121" s="36" t="str">
        <f aca="false">IF(K1121="","",1)</f>
        <v/>
      </c>
      <c r="Q1121" s="36" t="str">
        <f aca="false">IF(N1121="","",_xlfn.IFNA(VLOOKUP(N1121,Lotti!C$7:D$1000,2,0),1))</f>
        <v/>
      </c>
      <c r="S1121" s="36" t="str">
        <f aca="false">IF(N1121="","",IF(OR(AND(E1121="",LEN(TRIM(D1121))&lt;&gt;11,LEN(TRIM(D1121))&lt;&gt;16),AND(D1121="",E1121=""),AND(D1121&lt;&gt;"",E1121&lt;&gt;"")),1,""))</f>
        <v/>
      </c>
      <c r="U1121" s="36" t="str">
        <f aca="false">IF(N1121="","",IF(C1121="",1,""))</f>
        <v/>
      </c>
      <c r="V1121" s="36" t="str">
        <f aca="false">IF(N1121="","",_xlfn.IFNA(VLOOKUP(F1121,TabelleFisse!$B$33:$C$34,2,0),1))</f>
        <v/>
      </c>
      <c r="W1121" s="36" t="str">
        <f aca="false">IF(N1121="","",_xlfn.IFNA(IF(VLOOKUP(CONCATENATE(N1121," SI"),AC$10:AC$1203,1,0)=CONCATENATE(N1121," SI"),"",1),1))</f>
        <v/>
      </c>
      <c r="Y1121" s="36" t="str">
        <f aca="false">IF(OR(N1121="",G1121=""),"",_xlfn.IFNA(VLOOKUP(H1121,TabelleFisse!$B$25:$C$29,2,0),1))</f>
        <v/>
      </c>
      <c r="Z1121" s="36" t="str">
        <f aca="false">IF(AND(G1121="",H1121&lt;&gt;""),1,"")</f>
        <v/>
      </c>
      <c r="AA1121" s="36" t="str">
        <f aca="false">IF(N1121="","",IF(COUNTIF(AD$10:AD$1203,AD1121)=1,1,""))</f>
        <v/>
      </c>
      <c r="AC1121" s="37" t="str">
        <f aca="false">IF(N1121="","",CONCATENATE(N1121," ",F1121))</f>
        <v/>
      </c>
      <c r="AD1121" s="37" t="str">
        <f aca="false">IF(OR(N1121="",CONCATENATE(G1121,H1121)=""),"",CONCATENATE(N1121," ",G1121))</f>
        <v/>
      </c>
      <c r="AE1121" s="37" t="str">
        <f aca="false">IF(K1121=1,CONCATENATE(N1121," ",1),"")</f>
        <v/>
      </c>
    </row>
    <row r="1122" customFormat="false" ht="32.25" hidden="false" customHeight="true" outlineLevel="0" collapsed="false">
      <c r="A1122" s="21" t="str">
        <f aca="false">IF(J1122="","",J1122)</f>
        <v/>
      </c>
      <c r="B1122" s="69"/>
      <c r="C1122" s="44"/>
      <c r="D1122" s="42"/>
      <c r="E1122" s="42"/>
      <c r="F1122" s="68"/>
      <c r="G1122" s="42"/>
      <c r="H1122" s="42"/>
      <c r="J1122" s="20" t="str">
        <f aca="false">IF(AND(K1122="",L1122="",N1122=""),"",IF(OR(K1122=1,L1122=1),"ERRORI / ANOMALIE","OK"))</f>
        <v/>
      </c>
      <c r="K1122" s="20" t="str">
        <f aca="false">IF(N1122="","",IF(SUM(Q1122:AA1122)&gt;0,1,""))</f>
        <v/>
      </c>
      <c r="L1122" s="20" t="str">
        <f aca="false">IF(N1122="","",IF(_xlfn.IFNA(VLOOKUP(CONCATENATE(N1122," ",1),Lotti!AS$7:AT$601,2,0),1)=1,"",1))</f>
        <v/>
      </c>
      <c r="N1122" s="36" t="str">
        <f aca="false">TRIM(B1122)</f>
        <v/>
      </c>
      <c r="O1122" s="36"/>
      <c r="P1122" s="36" t="str">
        <f aca="false">IF(K1122="","",1)</f>
        <v/>
      </c>
      <c r="Q1122" s="36" t="str">
        <f aca="false">IF(N1122="","",_xlfn.IFNA(VLOOKUP(N1122,Lotti!C$7:D$1000,2,0),1))</f>
        <v/>
      </c>
      <c r="S1122" s="36" t="str">
        <f aca="false">IF(N1122="","",IF(OR(AND(E1122="",LEN(TRIM(D1122))&lt;&gt;11,LEN(TRIM(D1122))&lt;&gt;16),AND(D1122="",E1122=""),AND(D1122&lt;&gt;"",E1122&lt;&gt;"")),1,""))</f>
        <v/>
      </c>
      <c r="U1122" s="36" t="str">
        <f aca="false">IF(N1122="","",IF(C1122="",1,""))</f>
        <v/>
      </c>
      <c r="V1122" s="36" t="str">
        <f aca="false">IF(N1122="","",_xlfn.IFNA(VLOOKUP(F1122,TabelleFisse!$B$33:$C$34,2,0),1))</f>
        <v/>
      </c>
      <c r="W1122" s="36" t="str">
        <f aca="false">IF(N1122="","",_xlfn.IFNA(IF(VLOOKUP(CONCATENATE(N1122," SI"),AC$10:AC$1203,1,0)=CONCATENATE(N1122," SI"),"",1),1))</f>
        <v/>
      </c>
      <c r="Y1122" s="36" t="str">
        <f aca="false">IF(OR(N1122="",G1122=""),"",_xlfn.IFNA(VLOOKUP(H1122,TabelleFisse!$B$25:$C$29,2,0),1))</f>
        <v/>
      </c>
      <c r="Z1122" s="36" t="str">
        <f aca="false">IF(AND(G1122="",H1122&lt;&gt;""),1,"")</f>
        <v/>
      </c>
      <c r="AA1122" s="36" t="str">
        <f aca="false">IF(N1122="","",IF(COUNTIF(AD$10:AD$1203,AD1122)=1,1,""))</f>
        <v/>
      </c>
      <c r="AC1122" s="37" t="str">
        <f aca="false">IF(N1122="","",CONCATENATE(N1122," ",F1122))</f>
        <v/>
      </c>
      <c r="AD1122" s="37" t="str">
        <f aca="false">IF(OR(N1122="",CONCATENATE(G1122,H1122)=""),"",CONCATENATE(N1122," ",G1122))</f>
        <v/>
      </c>
      <c r="AE1122" s="37" t="str">
        <f aca="false">IF(K1122=1,CONCATENATE(N1122," ",1),"")</f>
        <v/>
      </c>
    </row>
    <row r="1123" customFormat="false" ht="32.25" hidden="false" customHeight="true" outlineLevel="0" collapsed="false">
      <c r="A1123" s="21" t="str">
        <f aca="false">IF(J1123="","",J1123)</f>
        <v/>
      </c>
      <c r="B1123" s="69"/>
      <c r="C1123" s="44"/>
      <c r="D1123" s="42"/>
      <c r="E1123" s="42"/>
      <c r="F1123" s="68"/>
      <c r="G1123" s="42"/>
      <c r="H1123" s="42"/>
      <c r="J1123" s="20" t="str">
        <f aca="false">IF(AND(K1123="",L1123="",N1123=""),"",IF(OR(K1123=1,L1123=1),"ERRORI / ANOMALIE","OK"))</f>
        <v/>
      </c>
      <c r="K1123" s="20" t="str">
        <f aca="false">IF(N1123="","",IF(SUM(Q1123:AA1123)&gt;0,1,""))</f>
        <v/>
      </c>
      <c r="L1123" s="20" t="str">
        <f aca="false">IF(N1123="","",IF(_xlfn.IFNA(VLOOKUP(CONCATENATE(N1123," ",1),Lotti!AS$7:AT$601,2,0),1)=1,"",1))</f>
        <v/>
      </c>
      <c r="N1123" s="36" t="str">
        <f aca="false">TRIM(B1123)</f>
        <v/>
      </c>
      <c r="O1123" s="36"/>
      <c r="P1123" s="36" t="str">
        <f aca="false">IF(K1123="","",1)</f>
        <v/>
      </c>
      <c r="Q1123" s="36" t="str">
        <f aca="false">IF(N1123="","",_xlfn.IFNA(VLOOKUP(N1123,Lotti!C$7:D$1000,2,0),1))</f>
        <v/>
      </c>
      <c r="S1123" s="36" t="str">
        <f aca="false">IF(N1123="","",IF(OR(AND(E1123="",LEN(TRIM(D1123))&lt;&gt;11,LEN(TRIM(D1123))&lt;&gt;16),AND(D1123="",E1123=""),AND(D1123&lt;&gt;"",E1123&lt;&gt;"")),1,""))</f>
        <v/>
      </c>
      <c r="U1123" s="36" t="str">
        <f aca="false">IF(N1123="","",IF(C1123="",1,""))</f>
        <v/>
      </c>
      <c r="V1123" s="36" t="str">
        <f aca="false">IF(N1123="","",_xlfn.IFNA(VLOOKUP(F1123,TabelleFisse!$B$33:$C$34,2,0),1))</f>
        <v/>
      </c>
      <c r="W1123" s="36" t="str">
        <f aca="false">IF(N1123="","",_xlfn.IFNA(IF(VLOOKUP(CONCATENATE(N1123," SI"),AC$10:AC$1203,1,0)=CONCATENATE(N1123," SI"),"",1),1))</f>
        <v/>
      </c>
      <c r="Y1123" s="36" t="str">
        <f aca="false">IF(OR(N1123="",G1123=""),"",_xlfn.IFNA(VLOOKUP(H1123,TabelleFisse!$B$25:$C$29,2,0),1))</f>
        <v/>
      </c>
      <c r="Z1123" s="36" t="str">
        <f aca="false">IF(AND(G1123="",H1123&lt;&gt;""),1,"")</f>
        <v/>
      </c>
      <c r="AA1123" s="36" t="str">
        <f aca="false">IF(N1123="","",IF(COUNTIF(AD$10:AD$1203,AD1123)=1,1,""))</f>
        <v/>
      </c>
      <c r="AC1123" s="37" t="str">
        <f aca="false">IF(N1123="","",CONCATENATE(N1123," ",F1123))</f>
        <v/>
      </c>
      <c r="AD1123" s="37" t="str">
        <f aca="false">IF(OR(N1123="",CONCATENATE(G1123,H1123)=""),"",CONCATENATE(N1123," ",G1123))</f>
        <v/>
      </c>
      <c r="AE1123" s="37" t="str">
        <f aca="false">IF(K1123=1,CONCATENATE(N1123," ",1),"")</f>
        <v/>
      </c>
    </row>
    <row r="1124" customFormat="false" ht="32.25" hidden="false" customHeight="true" outlineLevel="0" collapsed="false">
      <c r="A1124" s="21" t="str">
        <f aca="false">IF(J1124="","",J1124)</f>
        <v/>
      </c>
      <c r="B1124" s="69"/>
      <c r="C1124" s="44"/>
      <c r="D1124" s="42"/>
      <c r="E1124" s="42"/>
      <c r="F1124" s="68"/>
      <c r="G1124" s="42"/>
      <c r="H1124" s="42"/>
      <c r="J1124" s="20" t="str">
        <f aca="false">IF(AND(K1124="",L1124="",N1124=""),"",IF(OR(K1124=1,L1124=1),"ERRORI / ANOMALIE","OK"))</f>
        <v/>
      </c>
      <c r="K1124" s="20" t="str">
        <f aca="false">IF(N1124="","",IF(SUM(Q1124:AA1124)&gt;0,1,""))</f>
        <v/>
      </c>
      <c r="L1124" s="20" t="str">
        <f aca="false">IF(N1124="","",IF(_xlfn.IFNA(VLOOKUP(CONCATENATE(N1124," ",1),Lotti!AS$7:AT$601,2,0),1)=1,"",1))</f>
        <v/>
      </c>
      <c r="N1124" s="36" t="str">
        <f aca="false">TRIM(B1124)</f>
        <v/>
      </c>
      <c r="O1124" s="36"/>
      <c r="P1124" s="36" t="str">
        <f aca="false">IF(K1124="","",1)</f>
        <v/>
      </c>
      <c r="Q1124" s="36" t="str">
        <f aca="false">IF(N1124="","",_xlfn.IFNA(VLOOKUP(N1124,Lotti!C$7:D$1000,2,0),1))</f>
        <v/>
      </c>
      <c r="S1124" s="36" t="str">
        <f aca="false">IF(N1124="","",IF(OR(AND(E1124="",LEN(TRIM(D1124))&lt;&gt;11,LEN(TRIM(D1124))&lt;&gt;16),AND(D1124="",E1124=""),AND(D1124&lt;&gt;"",E1124&lt;&gt;"")),1,""))</f>
        <v/>
      </c>
      <c r="U1124" s="36" t="str">
        <f aca="false">IF(N1124="","",IF(C1124="",1,""))</f>
        <v/>
      </c>
      <c r="V1124" s="36" t="str">
        <f aca="false">IF(N1124="","",_xlfn.IFNA(VLOOKUP(F1124,TabelleFisse!$B$33:$C$34,2,0),1))</f>
        <v/>
      </c>
      <c r="W1124" s="36" t="str">
        <f aca="false">IF(N1124="","",_xlfn.IFNA(IF(VLOOKUP(CONCATENATE(N1124," SI"),AC$10:AC$1203,1,0)=CONCATENATE(N1124," SI"),"",1),1))</f>
        <v/>
      </c>
      <c r="Y1124" s="36" t="str">
        <f aca="false">IF(OR(N1124="",G1124=""),"",_xlfn.IFNA(VLOOKUP(H1124,TabelleFisse!$B$25:$C$29,2,0),1))</f>
        <v/>
      </c>
      <c r="Z1124" s="36" t="str">
        <f aca="false">IF(AND(G1124="",H1124&lt;&gt;""),1,"")</f>
        <v/>
      </c>
      <c r="AA1124" s="36" t="str">
        <f aca="false">IF(N1124="","",IF(COUNTIF(AD$10:AD$1203,AD1124)=1,1,""))</f>
        <v/>
      </c>
      <c r="AC1124" s="37" t="str">
        <f aca="false">IF(N1124="","",CONCATENATE(N1124," ",F1124))</f>
        <v/>
      </c>
      <c r="AD1124" s="37" t="str">
        <f aca="false">IF(OR(N1124="",CONCATENATE(G1124,H1124)=""),"",CONCATENATE(N1124," ",G1124))</f>
        <v/>
      </c>
      <c r="AE1124" s="37" t="str">
        <f aca="false">IF(K1124=1,CONCATENATE(N1124," ",1),"")</f>
        <v/>
      </c>
    </row>
    <row r="1125" customFormat="false" ht="32.25" hidden="false" customHeight="true" outlineLevel="0" collapsed="false">
      <c r="A1125" s="21" t="str">
        <f aca="false">IF(J1125="","",J1125)</f>
        <v/>
      </c>
      <c r="B1125" s="69"/>
      <c r="C1125" s="44"/>
      <c r="D1125" s="42"/>
      <c r="E1125" s="42"/>
      <c r="F1125" s="68"/>
      <c r="G1125" s="42"/>
      <c r="H1125" s="42"/>
      <c r="J1125" s="20" t="str">
        <f aca="false">IF(AND(K1125="",L1125="",N1125=""),"",IF(OR(K1125=1,L1125=1),"ERRORI / ANOMALIE","OK"))</f>
        <v/>
      </c>
      <c r="K1125" s="20" t="str">
        <f aca="false">IF(N1125="","",IF(SUM(Q1125:AA1125)&gt;0,1,""))</f>
        <v/>
      </c>
      <c r="L1125" s="20" t="str">
        <f aca="false">IF(N1125="","",IF(_xlfn.IFNA(VLOOKUP(CONCATENATE(N1125," ",1),Lotti!AS$7:AT$601,2,0),1)=1,"",1))</f>
        <v/>
      </c>
      <c r="N1125" s="36" t="str">
        <f aca="false">TRIM(B1125)</f>
        <v/>
      </c>
      <c r="O1125" s="36"/>
      <c r="P1125" s="36" t="str">
        <f aca="false">IF(K1125="","",1)</f>
        <v/>
      </c>
      <c r="Q1125" s="36" t="str">
        <f aca="false">IF(N1125="","",_xlfn.IFNA(VLOOKUP(N1125,Lotti!C$7:D$1000,2,0),1))</f>
        <v/>
      </c>
      <c r="S1125" s="36" t="str">
        <f aca="false">IF(N1125="","",IF(OR(AND(E1125="",LEN(TRIM(D1125))&lt;&gt;11,LEN(TRIM(D1125))&lt;&gt;16),AND(D1125="",E1125=""),AND(D1125&lt;&gt;"",E1125&lt;&gt;"")),1,""))</f>
        <v/>
      </c>
      <c r="U1125" s="36" t="str">
        <f aca="false">IF(N1125="","",IF(C1125="",1,""))</f>
        <v/>
      </c>
      <c r="V1125" s="36" t="str">
        <f aca="false">IF(N1125="","",_xlfn.IFNA(VLOOKUP(F1125,TabelleFisse!$B$33:$C$34,2,0),1))</f>
        <v/>
      </c>
      <c r="W1125" s="36" t="str">
        <f aca="false">IF(N1125="","",_xlfn.IFNA(IF(VLOOKUP(CONCATENATE(N1125," SI"),AC$10:AC$1203,1,0)=CONCATENATE(N1125," SI"),"",1),1))</f>
        <v/>
      </c>
      <c r="Y1125" s="36" t="str">
        <f aca="false">IF(OR(N1125="",G1125=""),"",_xlfn.IFNA(VLOOKUP(H1125,TabelleFisse!$B$25:$C$29,2,0),1))</f>
        <v/>
      </c>
      <c r="Z1125" s="36" t="str">
        <f aca="false">IF(AND(G1125="",H1125&lt;&gt;""),1,"")</f>
        <v/>
      </c>
      <c r="AA1125" s="36" t="str">
        <f aca="false">IF(N1125="","",IF(COUNTIF(AD$10:AD$1203,AD1125)=1,1,""))</f>
        <v/>
      </c>
      <c r="AC1125" s="37" t="str">
        <f aca="false">IF(N1125="","",CONCATENATE(N1125," ",F1125))</f>
        <v/>
      </c>
      <c r="AD1125" s="37" t="str">
        <f aca="false">IF(OR(N1125="",CONCATENATE(G1125,H1125)=""),"",CONCATENATE(N1125," ",G1125))</f>
        <v/>
      </c>
      <c r="AE1125" s="37" t="str">
        <f aca="false">IF(K1125=1,CONCATENATE(N1125," ",1),"")</f>
        <v/>
      </c>
    </row>
    <row r="1126" customFormat="false" ht="32.25" hidden="false" customHeight="true" outlineLevel="0" collapsed="false">
      <c r="A1126" s="21" t="str">
        <f aca="false">IF(J1126="","",J1126)</f>
        <v/>
      </c>
      <c r="B1126" s="69"/>
      <c r="C1126" s="44"/>
      <c r="D1126" s="42"/>
      <c r="E1126" s="42"/>
      <c r="F1126" s="68"/>
      <c r="G1126" s="42"/>
      <c r="H1126" s="42"/>
      <c r="J1126" s="20" t="str">
        <f aca="false">IF(AND(K1126="",L1126="",N1126=""),"",IF(OR(K1126=1,L1126=1),"ERRORI / ANOMALIE","OK"))</f>
        <v/>
      </c>
      <c r="K1126" s="20" t="str">
        <f aca="false">IF(N1126="","",IF(SUM(Q1126:AA1126)&gt;0,1,""))</f>
        <v/>
      </c>
      <c r="L1126" s="20" t="str">
        <f aca="false">IF(N1126="","",IF(_xlfn.IFNA(VLOOKUP(CONCATENATE(N1126," ",1),Lotti!AS$7:AT$601,2,0),1)=1,"",1))</f>
        <v/>
      </c>
      <c r="N1126" s="36" t="str">
        <f aca="false">TRIM(B1126)</f>
        <v/>
      </c>
      <c r="O1126" s="36"/>
      <c r="P1126" s="36" t="str">
        <f aca="false">IF(K1126="","",1)</f>
        <v/>
      </c>
      <c r="Q1126" s="36" t="str">
        <f aca="false">IF(N1126="","",_xlfn.IFNA(VLOOKUP(N1126,Lotti!C$7:D$1000,2,0),1))</f>
        <v/>
      </c>
      <c r="S1126" s="36" t="str">
        <f aca="false">IF(N1126="","",IF(OR(AND(E1126="",LEN(TRIM(D1126))&lt;&gt;11,LEN(TRIM(D1126))&lt;&gt;16),AND(D1126="",E1126=""),AND(D1126&lt;&gt;"",E1126&lt;&gt;"")),1,""))</f>
        <v/>
      </c>
      <c r="U1126" s="36" t="str">
        <f aca="false">IF(N1126="","",IF(C1126="",1,""))</f>
        <v/>
      </c>
      <c r="V1126" s="36" t="str">
        <f aca="false">IF(N1126="","",_xlfn.IFNA(VLOOKUP(F1126,TabelleFisse!$B$33:$C$34,2,0),1))</f>
        <v/>
      </c>
      <c r="W1126" s="36" t="str">
        <f aca="false">IF(N1126="","",_xlfn.IFNA(IF(VLOOKUP(CONCATENATE(N1126," SI"),AC$10:AC$1203,1,0)=CONCATENATE(N1126," SI"),"",1),1))</f>
        <v/>
      </c>
      <c r="Y1126" s="36" t="str">
        <f aca="false">IF(OR(N1126="",G1126=""),"",_xlfn.IFNA(VLOOKUP(H1126,TabelleFisse!$B$25:$C$29,2,0),1))</f>
        <v/>
      </c>
      <c r="Z1126" s="36" t="str">
        <f aca="false">IF(AND(G1126="",H1126&lt;&gt;""),1,"")</f>
        <v/>
      </c>
      <c r="AA1126" s="36" t="str">
        <f aca="false">IF(N1126="","",IF(COUNTIF(AD$10:AD$1203,AD1126)=1,1,""))</f>
        <v/>
      </c>
      <c r="AC1126" s="37" t="str">
        <f aca="false">IF(N1126="","",CONCATENATE(N1126," ",F1126))</f>
        <v/>
      </c>
      <c r="AD1126" s="37" t="str">
        <f aca="false">IF(OR(N1126="",CONCATENATE(G1126,H1126)=""),"",CONCATENATE(N1126," ",G1126))</f>
        <v/>
      </c>
      <c r="AE1126" s="37" t="str">
        <f aca="false">IF(K1126=1,CONCATENATE(N1126," ",1),"")</f>
        <v/>
      </c>
    </row>
    <row r="1127" customFormat="false" ht="32.25" hidden="false" customHeight="true" outlineLevel="0" collapsed="false">
      <c r="A1127" s="21" t="str">
        <f aca="false">IF(J1127="","",J1127)</f>
        <v/>
      </c>
      <c r="B1127" s="69"/>
      <c r="C1127" s="44"/>
      <c r="D1127" s="42"/>
      <c r="E1127" s="42"/>
      <c r="F1127" s="68"/>
      <c r="G1127" s="42"/>
      <c r="H1127" s="42"/>
      <c r="J1127" s="20" t="str">
        <f aca="false">IF(AND(K1127="",L1127="",N1127=""),"",IF(OR(K1127=1,L1127=1),"ERRORI / ANOMALIE","OK"))</f>
        <v/>
      </c>
      <c r="K1127" s="20" t="str">
        <f aca="false">IF(N1127="","",IF(SUM(Q1127:AA1127)&gt;0,1,""))</f>
        <v/>
      </c>
      <c r="L1127" s="20" t="str">
        <f aca="false">IF(N1127="","",IF(_xlfn.IFNA(VLOOKUP(CONCATENATE(N1127," ",1),Lotti!AS$7:AT$601,2,0),1)=1,"",1))</f>
        <v/>
      </c>
      <c r="N1127" s="36" t="str">
        <f aca="false">TRIM(B1127)</f>
        <v/>
      </c>
      <c r="O1127" s="36"/>
      <c r="P1127" s="36" t="str">
        <f aca="false">IF(K1127="","",1)</f>
        <v/>
      </c>
      <c r="Q1127" s="36" t="str">
        <f aca="false">IF(N1127="","",_xlfn.IFNA(VLOOKUP(N1127,Lotti!C$7:D$1000,2,0),1))</f>
        <v/>
      </c>
      <c r="S1127" s="36" t="str">
        <f aca="false">IF(N1127="","",IF(OR(AND(E1127="",LEN(TRIM(D1127))&lt;&gt;11,LEN(TRIM(D1127))&lt;&gt;16),AND(D1127="",E1127=""),AND(D1127&lt;&gt;"",E1127&lt;&gt;"")),1,""))</f>
        <v/>
      </c>
      <c r="U1127" s="36" t="str">
        <f aca="false">IF(N1127="","",IF(C1127="",1,""))</f>
        <v/>
      </c>
      <c r="V1127" s="36" t="str">
        <f aca="false">IF(N1127="","",_xlfn.IFNA(VLOOKUP(F1127,TabelleFisse!$B$33:$C$34,2,0),1))</f>
        <v/>
      </c>
      <c r="W1127" s="36" t="str">
        <f aca="false">IF(N1127="","",_xlfn.IFNA(IF(VLOOKUP(CONCATENATE(N1127," SI"),AC$10:AC$1203,1,0)=CONCATENATE(N1127," SI"),"",1),1))</f>
        <v/>
      </c>
      <c r="Y1127" s="36" t="str">
        <f aca="false">IF(OR(N1127="",G1127=""),"",_xlfn.IFNA(VLOOKUP(H1127,TabelleFisse!$B$25:$C$29,2,0),1))</f>
        <v/>
      </c>
      <c r="Z1127" s="36" t="str">
        <f aca="false">IF(AND(G1127="",H1127&lt;&gt;""),1,"")</f>
        <v/>
      </c>
      <c r="AA1127" s="36" t="str">
        <f aca="false">IF(N1127="","",IF(COUNTIF(AD$10:AD$1203,AD1127)=1,1,""))</f>
        <v/>
      </c>
      <c r="AC1127" s="37" t="str">
        <f aca="false">IF(N1127="","",CONCATENATE(N1127," ",F1127))</f>
        <v/>
      </c>
      <c r="AD1127" s="37" t="str">
        <f aca="false">IF(OR(N1127="",CONCATENATE(G1127,H1127)=""),"",CONCATENATE(N1127," ",G1127))</f>
        <v/>
      </c>
      <c r="AE1127" s="37" t="str">
        <f aca="false">IF(K1127=1,CONCATENATE(N1127," ",1),"")</f>
        <v/>
      </c>
    </row>
    <row r="1128" customFormat="false" ht="32.25" hidden="false" customHeight="true" outlineLevel="0" collapsed="false">
      <c r="A1128" s="21" t="str">
        <f aca="false">IF(J1128="","",J1128)</f>
        <v/>
      </c>
      <c r="B1128" s="69"/>
      <c r="C1128" s="44"/>
      <c r="D1128" s="42"/>
      <c r="E1128" s="42"/>
      <c r="F1128" s="68"/>
      <c r="G1128" s="42"/>
      <c r="H1128" s="42"/>
      <c r="J1128" s="20" t="str">
        <f aca="false">IF(AND(K1128="",L1128="",N1128=""),"",IF(OR(K1128=1,L1128=1),"ERRORI / ANOMALIE","OK"))</f>
        <v/>
      </c>
      <c r="K1128" s="20" t="str">
        <f aca="false">IF(N1128="","",IF(SUM(Q1128:AA1128)&gt;0,1,""))</f>
        <v/>
      </c>
      <c r="L1128" s="20" t="str">
        <f aca="false">IF(N1128="","",IF(_xlfn.IFNA(VLOOKUP(CONCATENATE(N1128," ",1),Lotti!AS$7:AT$601,2,0),1)=1,"",1))</f>
        <v/>
      </c>
      <c r="N1128" s="36" t="str">
        <f aca="false">TRIM(B1128)</f>
        <v/>
      </c>
      <c r="O1128" s="36"/>
      <c r="P1128" s="36" t="str">
        <f aca="false">IF(K1128="","",1)</f>
        <v/>
      </c>
      <c r="Q1128" s="36" t="str">
        <f aca="false">IF(N1128="","",_xlfn.IFNA(VLOOKUP(N1128,Lotti!C$7:D$1000,2,0),1))</f>
        <v/>
      </c>
      <c r="S1128" s="36" t="str">
        <f aca="false">IF(N1128="","",IF(OR(AND(E1128="",LEN(TRIM(D1128))&lt;&gt;11,LEN(TRIM(D1128))&lt;&gt;16),AND(D1128="",E1128=""),AND(D1128&lt;&gt;"",E1128&lt;&gt;"")),1,""))</f>
        <v/>
      </c>
      <c r="U1128" s="36" t="str">
        <f aca="false">IF(N1128="","",IF(C1128="",1,""))</f>
        <v/>
      </c>
      <c r="V1128" s="36" t="str">
        <f aca="false">IF(N1128="","",_xlfn.IFNA(VLOOKUP(F1128,TabelleFisse!$B$33:$C$34,2,0),1))</f>
        <v/>
      </c>
      <c r="W1128" s="36" t="str">
        <f aca="false">IF(N1128="","",_xlfn.IFNA(IF(VLOOKUP(CONCATENATE(N1128," SI"),AC$10:AC$1203,1,0)=CONCATENATE(N1128," SI"),"",1),1))</f>
        <v/>
      </c>
      <c r="Y1128" s="36" t="str">
        <f aca="false">IF(OR(N1128="",G1128=""),"",_xlfn.IFNA(VLOOKUP(H1128,TabelleFisse!$B$25:$C$29,2,0),1))</f>
        <v/>
      </c>
      <c r="Z1128" s="36" t="str">
        <f aca="false">IF(AND(G1128="",H1128&lt;&gt;""),1,"")</f>
        <v/>
      </c>
      <c r="AA1128" s="36" t="str">
        <f aca="false">IF(N1128="","",IF(COUNTIF(AD$10:AD$1203,AD1128)=1,1,""))</f>
        <v/>
      </c>
      <c r="AC1128" s="37" t="str">
        <f aca="false">IF(N1128="","",CONCATENATE(N1128," ",F1128))</f>
        <v/>
      </c>
      <c r="AD1128" s="37" t="str">
        <f aca="false">IF(OR(N1128="",CONCATENATE(G1128,H1128)=""),"",CONCATENATE(N1128," ",G1128))</f>
        <v/>
      </c>
      <c r="AE1128" s="37" t="str">
        <f aca="false">IF(K1128=1,CONCATENATE(N1128," ",1),"")</f>
        <v/>
      </c>
    </row>
    <row r="1129" customFormat="false" ht="32.25" hidden="false" customHeight="true" outlineLevel="0" collapsed="false">
      <c r="A1129" s="21" t="str">
        <f aca="false">IF(J1129="","",J1129)</f>
        <v/>
      </c>
      <c r="B1129" s="69"/>
      <c r="C1129" s="44"/>
      <c r="D1129" s="42"/>
      <c r="E1129" s="42"/>
      <c r="F1129" s="68"/>
      <c r="G1129" s="42"/>
      <c r="H1129" s="42"/>
      <c r="J1129" s="20" t="str">
        <f aca="false">IF(AND(K1129="",L1129="",N1129=""),"",IF(OR(K1129=1,L1129=1),"ERRORI / ANOMALIE","OK"))</f>
        <v/>
      </c>
      <c r="K1129" s="20" t="str">
        <f aca="false">IF(N1129="","",IF(SUM(Q1129:AA1129)&gt;0,1,""))</f>
        <v/>
      </c>
      <c r="L1129" s="20" t="str">
        <f aca="false">IF(N1129="","",IF(_xlfn.IFNA(VLOOKUP(CONCATENATE(N1129," ",1),Lotti!AS$7:AT$601,2,0),1)=1,"",1))</f>
        <v/>
      </c>
      <c r="N1129" s="36" t="str">
        <f aca="false">TRIM(B1129)</f>
        <v/>
      </c>
      <c r="O1129" s="36"/>
      <c r="P1129" s="36" t="str">
        <f aca="false">IF(K1129="","",1)</f>
        <v/>
      </c>
      <c r="Q1129" s="36" t="str">
        <f aca="false">IF(N1129="","",_xlfn.IFNA(VLOOKUP(N1129,Lotti!C$7:D$1000,2,0),1))</f>
        <v/>
      </c>
      <c r="S1129" s="36" t="str">
        <f aca="false">IF(N1129="","",IF(OR(AND(E1129="",LEN(TRIM(D1129))&lt;&gt;11,LEN(TRIM(D1129))&lt;&gt;16),AND(D1129="",E1129=""),AND(D1129&lt;&gt;"",E1129&lt;&gt;"")),1,""))</f>
        <v/>
      </c>
      <c r="U1129" s="36" t="str">
        <f aca="false">IF(N1129="","",IF(C1129="",1,""))</f>
        <v/>
      </c>
      <c r="V1129" s="36" t="str">
        <f aca="false">IF(N1129="","",_xlfn.IFNA(VLOOKUP(F1129,TabelleFisse!$B$33:$C$34,2,0),1))</f>
        <v/>
      </c>
      <c r="W1129" s="36" t="str">
        <f aca="false">IF(N1129="","",_xlfn.IFNA(IF(VLOOKUP(CONCATENATE(N1129," SI"),AC$10:AC$1203,1,0)=CONCATENATE(N1129," SI"),"",1),1))</f>
        <v/>
      </c>
      <c r="Y1129" s="36" t="str">
        <f aca="false">IF(OR(N1129="",G1129=""),"",_xlfn.IFNA(VLOOKUP(H1129,TabelleFisse!$B$25:$C$29,2,0),1))</f>
        <v/>
      </c>
      <c r="Z1129" s="36" t="str">
        <f aca="false">IF(AND(G1129="",H1129&lt;&gt;""),1,"")</f>
        <v/>
      </c>
      <c r="AA1129" s="36" t="str">
        <f aca="false">IF(N1129="","",IF(COUNTIF(AD$10:AD$1203,AD1129)=1,1,""))</f>
        <v/>
      </c>
      <c r="AC1129" s="37" t="str">
        <f aca="false">IF(N1129="","",CONCATENATE(N1129," ",F1129))</f>
        <v/>
      </c>
      <c r="AD1129" s="37" t="str">
        <f aca="false">IF(OR(N1129="",CONCATENATE(G1129,H1129)=""),"",CONCATENATE(N1129," ",G1129))</f>
        <v/>
      </c>
      <c r="AE1129" s="37" t="str">
        <f aca="false">IF(K1129=1,CONCATENATE(N1129," ",1),"")</f>
        <v/>
      </c>
    </row>
    <row r="1130" customFormat="false" ht="32.25" hidden="false" customHeight="true" outlineLevel="0" collapsed="false">
      <c r="A1130" s="21" t="str">
        <f aca="false">IF(J1130="","",J1130)</f>
        <v/>
      </c>
      <c r="B1130" s="69"/>
      <c r="C1130" s="44"/>
      <c r="D1130" s="42"/>
      <c r="E1130" s="42"/>
      <c r="F1130" s="68"/>
      <c r="G1130" s="42"/>
      <c r="H1130" s="42"/>
      <c r="J1130" s="20" t="str">
        <f aca="false">IF(AND(K1130="",L1130="",N1130=""),"",IF(OR(K1130=1,L1130=1),"ERRORI / ANOMALIE","OK"))</f>
        <v/>
      </c>
      <c r="K1130" s="20" t="str">
        <f aca="false">IF(N1130="","",IF(SUM(Q1130:AA1130)&gt;0,1,""))</f>
        <v/>
      </c>
      <c r="L1130" s="20" t="str">
        <f aca="false">IF(N1130="","",IF(_xlfn.IFNA(VLOOKUP(CONCATENATE(N1130," ",1),Lotti!AS$7:AT$601,2,0),1)=1,"",1))</f>
        <v/>
      </c>
      <c r="N1130" s="36" t="str">
        <f aca="false">TRIM(B1130)</f>
        <v/>
      </c>
      <c r="O1130" s="36"/>
      <c r="P1130" s="36" t="str">
        <f aca="false">IF(K1130="","",1)</f>
        <v/>
      </c>
      <c r="Q1130" s="36" t="str">
        <f aca="false">IF(N1130="","",_xlfn.IFNA(VLOOKUP(N1130,Lotti!C$7:D$1000,2,0),1))</f>
        <v/>
      </c>
      <c r="S1130" s="36" t="str">
        <f aca="false">IF(N1130="","",IF(OR(AND(E1130="",LEN(TRIM(D1130))&lt;&gt;11,LEN(TRIM(D1130))&lt;&gt;16),AND(D1130="",E1130=""),AND(D1130&lt;&gt;"",E1130&lt;&gt;"")),1,""))</f>
        <v/>
      </c>
      <c r="U1130" s="36" t="str">
        <f aca="false">IF(N1130="","",IF(C1130="",1,""))</f>
        <v/>
      </c>
      <c r="V1130" s="36" t="str">
        <f aca="false">IF(N1130="","",_xlfn.IFNA(VLOOKUP(F1130,TabelleFisse!$B$33:$C$34,2,0),1))</f>
        <v/>
      </c>
      <c r="W1130" s="36" t="str">
        <f aca="false">IF(N1130="","",_xlfn.IFNA(IF(VLOOKUP(CONCATENATE(N1130," SI"),AC$10:AC$1203,1,0)=CONCATENATE(N1130," SI"),"",1),1))</f>
        <v/>
      </c>
      <c r="Y1130" s="36" t="str">
        <f aca="false">IF(OR(N1130="",G1130=""),"",_xlfn.IFNA(VLOOKUP(H1130,TabelleFisse!$B$25:$C$29,2,0),1))</f>
        <v/>
      </c>
      <c r="Z1130" s="36" t="str">
        <f aca="false">IF(AND(G1130="",H1130&lt;&gt;""),1,"")</f>
        <v/>
      </c>
      <c r="AA1130" s="36" t="str">
        <f aca="false">IF(N1130="","",IF(COUNTIF(AD$10:AD$1203,AD1130)=1,1,""))</f>
        <v/>
      </c>
      <c r="AC1130" s="37" t="str">
        <f aca="false">IF(N1130="","",CONCATENATE(N1130," ",F1130))</f>
        <v/>
      </c>
      <c r="AD1130" s="37" t="str">
        <f aca="false">IF(OR(N1130="",CONCATENATE(G1130,H1130)=""),"",CONCATENATE(N1130," ",G1130))</f>
        <v/>
      </c>
      <c r="AE1130" s="37" t="str">
        <f aca="false">IF(K1130=1,CONCATENATE(N1130," ",1),"")</f>
        <v/>
      </c>
    </row>
    <row r="1131" customFormat="false" ht="32.25" hidden="false" customHeight="true" outlineLevel="0" collapsed="false">
      <c r="A1131" s="21" t="str">
        <f aca="false">IF(J1131="","",J1131)</f>
        <v/>
      </c>
      <c r="B1131" s="69"/>
      <c r="C1131" s="44"/>
      <c r="D1131" s="42"/>
      <c r="E1131" s="42"/>
      <c r="F1131" s="68"/>
      <c r="G1131" s="42"/>
      <c r="H1131" s="42"/>
      <c r="J1131" s="20" t="str">
        <f aca="false">IF(AND(K1131="",L1131="",N1131=""),"",IF(OR(K1131=1,L1131=1),"ERRORI / ANOMALIE","OK"))</f>
        <v/>
      </c>
      <c r="K1131" s="20" t="str">
        <f aca="false">IF(N1131="","",IF(SUM(Q1131:AA1131)&gt;0,1,""))</f>
        <v/>
      </c>
      <c r="L1131" s="20" t="str">
        <f aca="false">IF(N1131="","",IF(_xlfn.IFNA(VLOOKUP(CONCATENATE(N1131," ",1),Lotti!AS$7:AT$601,2,0),1)=1,"",1))</f>
        <v/>
      </c>
      <c r="N1131" s="36" t="str">
        <f aca="false">TRIM(B1131)</f>
        <v/>
      </c>
      <c r="O1131" s="36"/>
      <c r="P1131" s="36" t="str">
        <f aca="false">IF(K1131="","",1)</f>
        <v/>
      </c>
      <c r="Q1131" s="36" t="str">
        <f aca="false">IF(N1131="","",_xlfn.IFNA(VLOOKUP(N1131,Lotti!C$7:D$1000,2,0),1))</f>
        <v/>
      </c>
      <c r="S1131" s="36" t="str">
        <f aca="false">IF(N1131="","",IF(OR(AND(E1131="",LEN(TRIM(D1131))&lt;&gt;11,LEN(TRIM(D1131))&lt;&gt;16),AND(D1131="",E1131=""),AND(D1131&lt;&gt;"",E1131&lt;&gt;"")),1,""))</f>
        <v/>
      </c>
      <c r="U1131" s="36" t="str">
        <f aca="false">IF(N1131="","",IF(C1131="",1,""))</f>
        <v/>
      </c>
      <c r="V1131" s="36" t="str">
        <f aca="false">IF(N1131="","",_xlfn.IFNA(VLOOKUP(F1131,TabelleFisse!$B$33:$C$34,2,0),1))</f>
        <v/>
      </c>
      <c r="W1131" s="36" t="str">
        <f aca="false">IF(N1131="","",_xlfn.IFNA(IF(VLOOKUP(CONCATENATE(N1131," SI"),AC$10:AC$1203,1,0)=CONCATENATE(N1131," SI"),"",1),1))</f>
        <v/>
      </c>
      <c r="Y1131" s="36" t="str">
        <f aca="false">IF(OR(N1131="",G1131=""),"",_xlfn.IFNA(VLOOKUP(H1131,TabelleFisse!$B$25:$C$29,2,0),1))</f>
        <v/>
      </c>
      <c r="Z1131" s="36" t="str">
        <f aca="false">IF(AND(G1131="",H1131&lt;&gt;""),1,"")</f>
        <v/>
      </c>
      <c r="AA1131" s="36" t="str">
        <f aca="false">IF(N1131="","",IF(COUNTIF(AD$10:AD$1203,AD1131)=1,1,""))</f>
        <v/>
      </c>
      <c r="AC1131" s="37" t="str">
        <f aca="false">IF(N1131="","",CONCATENATE(N1131," ",F1131))</f>
        <v/>
      </c>
      <c r="AD1131" s="37" t="str">
        <f aca="false">IF(OR(N1131="",CONCATENATE(G1131,H1131)=""),"",CONCATENATE(N1131," ",G1131))</f>
        <v/>
      </c>
      <c r="AE1131" s="37" t="str">
        <f aca="false">IF(K1131=1,CONCATENATE(N1131," ",1),"")</f>
        <v/>
      </c>
    </row>
    <row r="1132" customFormat="false" ht="32.25" hidden="false" customHeight="true" outlineLevel="0" collapsed="false">
      <c r="A1132" s="21" t="str">
        <f aca="false">IF(J1132="","",J1132)</f>
        <v/>
      </c>
      <c r="B1132" s="69"/>
      <c r="C1132" s="44"/>
      <c r="D1132" s="42"/>
      <c r="E1132" s="42"/>
      <c r="F1132" s="68"/>
      <c r="G1132" s="42"/>
      <c r="H1132" s="42"/>
      <c r="J1132" s="20" t="str">
        <f aca="false">IF(AND(K1132="",L1132="",N1132=""),"",IF(OR(K1132=1,L1132=1),"ERRORI / ANOMALIE","OK"))</f>
        <v/>
      </c>
      <c r="K1132" s="20" t="str">
        <f aca="false">IF(N1132="","",IF(SUM(Q1132:AA1132)&gt;0,1,""))</f>
        <v/>
      </c>
      <c r="L1132" s="20" t="str">
        <f aca="false">IF(N1132="","",IF(_xlfn.IFNA(VLOOKUP(CONCATENATE(N1132," ",1),Lotti!AS$7:AT$601,2,0),1)=1,"",1))</f>
        <v/>
      </c>
      <c r="N1132" s="36" t="str">
        <f aca="false">TRIM(B1132)</f>
        <v/>
      </c>
      <c r="O1132" s="36"/>
      <c r="P1132" s="36" t="str">
        <f aca="false">IF(K1132="","",1)</f>
        <v/>
      </c>
      <c r="Q1132" s="36" t="str">
        <f aca="false">IF(N1132="","",_xlfn.IFNA(VLOOKUP(N1132,Lotti!C$7:D$1000,2,0),1))</f>
        <v/>
      </c>
      <c r="S1132" s="36" t="str">
        <f aca="false">IF(N1132="","",IF(OR(AND(E1132="",LEN(TRIM(D1132))&lt;&gt;11,LEN(TRIM(D1132))&lt;&gt;16),AND(D1132="",E1132=""),AND(D1132&lt;&gt;"",E1132&lt;&gt;"")),1,""))</f>
        <v/>
      </c>
      <c r="U1132" s="36" t="str">
        <f aca="false">IF(N1132="","",IF(C1132="",1,""))</f>
        <v/>
      </c>
      <c r="V1132" s="36" t="str">
        <f aca="false">IF(N1132="","",_xlfn.IFNA(VLOOKUP(F1132,TabelleFisse!$B$33:$C$34,2,0),1))</f>
        <v/>
      </c>
      <c r="W1132" s="36" t="str">
        <f aca="false">IF(N1132="","",_xlfn.IFNA(IF(VLOOKUP(CONCATENATE(N1132," SI"),AC$10:AC$1203,1,0)=CONCATENATE(N1132," SI"),"",1),1))</f>
        <v/>
      </c>
      <c r="Y1132" s="36" t="str">
        <f aca="false">IF(OR(N1132="",G1132=""),"",_xlfn.IFNA(VLOOKUP(H1132,TabelleFisse!$B$25:$C$29,2,0),1))</f>
        <v/>
      </c>
      <c r="Z1132" s="36" t="str">
        <f aca="false">IF(AND(G1132="",H1132&lt;&gt;""),1,"")</f>
        <v/>
      </c>
      <c r="AA1132" s="36" t="str">
        <f aca="false">IF(N1132="","",IF(COUNTIF(AD$10:AD$1203,AD1132)=1,1,""))</f>
        <v/>
      </c>
      <c r="AC1132" s="37" t="str">
        <f aca="false">IF(N1132="","",CONCATENATE(N1132," ",F1132))</f>
        <v/>
      </c>
      <c r="AD1132" s="37" t="str">
        <f aca="false">IF(OR(N1132="",CONCATENATE(G1132,H1132)=""),"",CONCATENATE(N1132," ",G1132))</f>
        <v/>
      </c>
      <c r="AE1132" s="37" t="str">
        <f aca="false">IF(K1132=1,CONCATENATE(N1132," ",1),"")</f>
        <v/>
      </c>
    </row>
    <row r="1133" customFormat="false" ht="32.25" hidden="false" customHeight="true" outlineLevel="0" collapsed="false">
      <c r="A1133" s="21" t="str">
        <f aca="false">IF(J1133="","",J1133)</f>
        <v/>
      </c>
      <c r="B1133" s="69"/>
      <c r="C1133" s="44"/>
      <c r="D1133" s="42"/>
      <c r="E1133" s="42"/>
      <c r="F1133" s="68"/>
      <c r="G1133" s="42"/>
      <c r="H1133" s="42"/>
      <c r="J1133" s="20" t="str">
        <f aca="false">IF(AND(K1133="",L1133="",N1133=""),"",IF(OR(K1133=1,L1133=1),"ERRORI / ANOMALIE","OK"))</f>
        <v/>
      </c>
      <c r="K1133" s="20" t="str">
        <f aca="false">IF(N1133="","",IF(SUM(Q1133:AA1133)&gt;0,1,""))</f>
        <v/>
      </c>
      <c r="L1133" s="20" t="str">
        <f aca="false">IF(N1133="","",IF(_xlfn.IFNA(VLOOKUP(CONCATENATE(N1133," ",1),Lotti!AS$7:AT$601,2,0),1)=1,"",1))</f>
        <v/>
      </c>
      <c r="N1133" s="36" t="str">
        <f aca="false">TRIM(B1133)</f>
        <v/>
      </c>
      <c r="O1133" s="36"/>
      <c r="P1133" s="36" t="str">
        <f aca="false">IF(K1133="","",1)</f>
        <v/>
      </c>
      <c r="Q1133" s="36" t="str">
        <f aca="false">IF(N1133="","",_xlfn.IFNA(VLOOKUP(N1133,Lotti!C$7:D$1000,2,0),1))</f>
        <v/>
      </c>
      <c r="S1133" s="36" t="str">
        <f aca="false">IF(N1133="","",IF(OR(AND(E1133="",LEN(TRIM(D1133))&lt;&gt;11,LEN(TRIM(D1133))&lt;&gt;16),AND(D1133="",E1133=""),AND(D1133&lt;&gt;"",E1133&lt;&gt;"")),1,""))</f>
        <v/>
      </c>
      <c r="U1133" s="36" t="str">
        <f aca="false">IF(N1133="","",IF(C1133="",1,""))</f>
        <v/>
      </c>
      <c r="V1133" s="36" t="str">
        <f aca="false">IF(N1133="","",_xlfn.IFNA(VLOOKUP(F1133,TabelleFisse!$B$33:$C$34,2,0),1))</f>
        <v/>
      </c>
      <c r="W1133" s="36" t="str">
        <f aca="false">IF(N1133="","",_xlfn.IFNA(IF(VLOOKUP(CONCATENATE(N1133," SI"),AC$10:AC$1203,1,0)=CONCATENATE(N1133," SI"),"",1),1))</f>
        <v/>
      </c>
      <c r="Y1133" s="36" t="str">
        <f aca="false">IF(OR(N1133="",G1133=""),"",_xlfn.IFNA(VLOOKUP(H1133,TabelleFisse!$B$25:$C$29,2,0),1))</f>
        <v/>
      </c>
      <c r="Z1133" s="36" t="str">
        <f aca="false">IF(AND(G1133="",H1133&lt;&gt;""),1,"")</f>
        <v/>
      </c>
      <c r="AA1133" s="36" t="str">
        <f aca="false">IF(N1133="","",IF(COUNTIF(AD$10:AD$1203,AD1133)=1,1,""))</f>
        <v/>
      </c>
      <c r="AC1133" s="37" t="str">
        <f aca="false">IF(N1133="","",CONCATENATE(N1133," ",F1133))</f>
        <v/>
      </c>
      <c r="AD1133" s="37" t="str">
        <f aca="false">IF(OR(N1133="",CONCATENATE(G1133,H1133)=""),"",CONCATENATE(N1133," ",G1133))</f>
        <v/>
      </c>
      <c r="AE1133" s="37" t="str">
        <f aca="false">IF(K1133=1,CONCATENATE(N1133," ",1),"")</f>
        <v/>
      </c>
    </row>
    <row r="1134" customFormat="false" ht="32.25" hidden="false" customHeight="true" outlineLevel="0" collapsed="false">
      <c r="A1134" s="21" t="str">
        <f aca="false">IF(J1134="","",J1134)</f>
        <v/>
      </c>
      <c r="B1134" s="69"/>
      <c r="C1134" s="44"/>
      <c r="D1134" s="42"/>
      <c r="E1134" s="42"/>
      <c r="F1134" s="68"/>
      <c r="G1134" s="42"/>
      <c r="H1134" s="42"/>
      <c r="J1134" s="20" t="str">
        <f aca="false">IF(AND(K1134="",L1134="",N1134=""),"",IF(OR(K1134=1,L1134=1),"ERRORI / ANOMALIE","OK"))</f>
        <v/>
      </c>
      <c r="K1134" s="20" t="str">
        <f aca="false">IF(N1134="","",IF(SUM(Q1134:AA1134)&gt;0,1,""))</f>
        <v/>
      </c>
      <c r="L1134" s="20" t="str">
        <f aca="false">IF(N1134="","",IF(_xlfn.IFNA(VLOOKUP(CONCATENATE(N1134," ",1),Lotti!AS$7:AT$601,2,0),1)=1,"",1))</f>
        <v/>
      </c>
      <c r="N1134" s="36" t="str">
        <f aca="false">TRIM(B1134)</f>
        <v/>
      </c>
      <c r="O1134" s="36"/>
      <c r="P1134" s="36" t="str">
        <f aca="false">IF(K1134="","",1)</f>
        <v/>
      </c>
      <c r="Q1134" s="36" t="str">
        <f aca="false">IF(N1134="","",_xlfn.IFNA(VLOOKUP(N1134,Lotti!C$7:D$1000,2,0),1))</f>
        <v/>
      </c>
      <c r="S1134" s="36" t="str">
        <f aca="false">IF(N1134="","",IF(OR(AND(E1134="",LEN(TRIM(D1134))&lt;&gt;11,LEN(TRIM(D1134))&lt;&gt;16),AND(D1134="",E1134=""),AND(D1134&lt;&gt;"",E1134&lt;&gt;"")),1,""))</f>
        <v/>
      </c>
      <c r="U1134" s="36" t="str">
        <f aca="false">IF(N1134="","",IF(C1134="",1,""))</f>
        <v/>
      </c>
      <c r="V1134" s="36" t="str">
        <f aca="false">IF(N1134="","",_xlfn.IFNA(VLOOKUP(F1134,TabelleFisse!$B$33:$C$34,2,0),1))</f>
        <v/>
      </c>
      <c r="W1134" s="36" t="str">
        <f aca="false">IF(N1134="","",_xlfn.IFNA(IF(VLOOKUP(CONCATENATE(N1134," SI"),AC$10:AC$1203,1,0)=CONCATENATE(N1134," SI"),"",1),1))</f>
        <v/>
      </c>
      <c r="Y1134" s="36" t="str">
        <f aca="false">IF(OR(N1134="",G1134=""),"",_xlfn.IFNA(VLOOKUP(H1134,TabelleFisse!$B$25:$C$29,2,0),1))</f>
        <v/>
      </c>
      <c r="Z1134" s="36" t="str">
        <f aca="false">IF(AND(G1134="",H1134&lt;&gt;""),1,"")</f>
        <v/>
      </c>
      <c r="AA1134" s="36" t="str">
        <f aca="false">IF(N1134="","",IF(COUNTIF(AD$10:AD$1203,AD1134)=1,1,""))</f>
        <v/>
      </c>
      <c r="AC1134" s="37" t="str">
        <f aca="false">IF(N1134="","",CONCATENATE(N1134," ",F1134))</f>
        <v/>
      </c>
      <c r="AD1134" s="37" t="str">
        <f aca="false">IF(OR(N1134="",CONCATENATE(G1134,H1134)=""),"",CONCATENATE(N1134," ",G1134))</f>
        <v/>
      </c>
      <c r="AE1134" s="37" t="str">
        <f aca="false">IF(K1134=1,CONCATENATE(N1134," ",1),"")</f>
        <v/>
      </c>
    </row>
    <row r="1135" customFormat="false" ht="32.25" hidden="false" customHeight="true" outlineLevel="0" collapsed="false">
      <c r="A1135" s="21" t="str">
        <f aca="false">IF(J1135="","",J1135)</f>
        <v/>
      </c>
      <c r="B1135" s="69"/>
      <c r="C1135" s="44"/>
      <c r="D1135" s="42"/>
      <c r="E1135" s="42"/>
      <c r="F1135" s="68"/>
      <c r="G1135" s="42"/>
      <c r="H1135" s="42"/>
      <c r="J1135" s="20" t="str">
        <f aca="false">IF(AND(K1135="",L1135="",N1135=""),"",IF(OR(K1135=1,L1135=1),"ERRORI / ANOMALIE","OK"))</f>
        <v/>
      </c>
      <c r="K1135" s="20" t="str">
        <f aca="false">IF(N1135="","",IF(SUM(Q1135:AA1135)&gt;0,1,""))</f>
        <v/>
      </c>
      <c r="L1135" s="20" t="str">
        <f aca="false">IF(N1135="","",IF(_xlfn.IFNA(VLOOKUP(CONCATENATE(N1135," ",1),Lotti!AS$7:AT$601,2,0),1)=1,"",1))</f>
        <v/>
      </c>
      <c r="N1135" s="36" t="str">
        <f aca="false">TRIM(B1135)</f>
        <v/>
      </c>
      <c r="O1135" s="36"/>
      <c r="P1135" s="36" t="str">
        <f aca="false">IF(K1135="","",1)</f>
        <v/>
      </c>
      <c r="Q1135" s="36" t="str">
        <f aca="false">IF(N1135="","",_xlfn.IFNA(VLOOKUP(N1135,Lotti!C$7:D$1000,2,0),1))</f>
        <v/>
      </c>
      <c r="S1135" s="36" t="str">
        <f aca="false">IF(N1135="","",IF(OR(AND(E1135="",LEN(TRIM(D1135))&lt;&gt;11,LEN(TRIM(D1135))&lt;&gt;16),AND(D1135="",E1135=""),AND(D1135&lt;&gt;"",E1135&lt;&gt;"")),1,""))</f>
        <v/>
      </c>
      <c r="U1135" s="36" t="str">
        <f aca="false">IF(N1135="","",IF(C1135="",1,""))</f>
        <v/>
      </c>
      <c r="V1135" s="36" t="str">
        <f aca="false">IF(N1135="","",_xlfn.IFNA(VLOOKUP(F1135,TabelleFisse!$B$33:$C$34,2,0),1))</f>
        <v/>
      </c>
      <c r="W1135" s="36" t="str">
        <f aca="false">IF(N1135="","",_xlfn.IFNA(IF(VLOOKUP(CONCATENATE(N1135," SI"),AC$10:AC$1203,1,0)=CONCATENATE(N1135," SI"),"",1),1))</f>
        <v/>
      </c>
      <c r="Y1135" s="36" t="str">
        <f aca="false">IF(OR(N1135="",G1135=""),"",_xlfn.IFNA(VLOOKUP(H1135,TabelleFisse!$B$25:$C$29,2,0),1))</f>
        <v/>
      </c>
      <c r="Z1135" s="36" t="str">
        <f aca="false">IF(AND(G1135="",H1135&lt;&gt;""),1,"")</f>
        <v/>
      </c>
      <c r="AA1135" s="36" t="str">
        <f aca="false">IF(N1135="","",IF(COUNTIF(AD$10:AD$1203,AD1135)=1,1,""))</f>
        <v/>
      </c>
      <c r="AC1135" s="37" t="str">
        <f aca="false">IF(N1135="","",CONCATENATE(N1135," ",F1135))</f>
        <v/>
      </c>
      <c r="AD1135" s="37" t="str">
        <f aca="false">IF(OR(N1135="",CONCATENATE(G1135,H1135)=""),"",CONCATENATE(N1135," ",G1135))</f>
        <v/>
      </c>
      <c r="AE1135" s="37" t="str">
        <f aca="false">IF(K1135=1,CONCATENATE(N1135," ",1),"")</f>
        <v/>
      </c>
    </row>
    <row r="1136" customFormat="false" ht="32.25" hidden="false" customHeight="true" outlineLevel="0" collapsed="false">
      <c r="A1136" s="21" t="str">
        <f aca="false">IF(J1136="","",J1136)</f>
        <v/>
      </c>
      <c r="B1136" s="69"/>
      <c r="C1136" s="44"/>
      <c r="D1136" s="42"/>
      <c r="E1136" s="42"/>
      <c r="F1136" s="68"/>
      <c r="G1136" s="42"/>
      <c r="H1136" s="42"/>
      <c r="J1136" s="20" t="str">
        <f aca="false">IF(AND(K1136="",L1136="",N1136=""),"",IF(OR(K1136=1,L1136=1),"ERRORI / ANOMALIE","OK"))</f>
        <v/>
      </c>
      <c r="K1136" s="20" t="str">
        <f aca="false">IF(N1136="","",IF(SUM(Q1136:AA1136)&gt;0,1,""))</f>
        <v/>
      </c>
      <c r="L1136" s="20" t="str">
        <f aca="false">IF(N1136="","",IF(_xlfn.IFNA(VLOOKUP(CONCATENATE(N1136," ",1),Lotti!AS$7:AT$601,2,0),1)=1,"",1))</f>
        <v/>
      </c>
      <c r="N1136" s="36" t="str">
        <f aca="false">TRIM(B1136)</f>
        <v/>
      </c>
      <c r="O1136" s="36"/>
      <c r="P1136" s="36" t="str">
        <f aca="false">IF(K1136="","",1)</f>
        <v/>
      </c>
      <c r="Q1136" s="36" t="str">
        <f aca="false">IF(N1136="","",_xlfn.IFNA(VLOOKUP(N1136,Lotti!C$7:D$1000,2,0),1))</f>
        <v/>
      </c>
      <c r="S1136" s="36" t="str">
        <f aca="false">IF(N1136="","",IF(OR(AND(E1136="",LEN(TRIM(D1136))&lt;&gt;11,LEN(TRIM(D1136))&lt;&gt;16),AND(D1136="",E1136=""),AND(D1136&lt;&gt;"",E1136&lt;&gt;"")),1,""))</f>
        <v/>
      </c>
      <c r="U1136" s="36" t="str">
        <f aca="false">IF(N1136="","",IF(C1136="",1,""))</f>
        <v/>
      </c>
      <c r="V1136" s="36" t="str">
        <f aca="false">IF(N1136="","",_xlfn.IFNA(VLOOKUP(F1136,TabelleFisse!$B$33:$C$34,2,0),1))</f>
        <v/>
      </c>
      <c r="W1136" s="36" t="str">
        <f aca="false">IF(N1136="","",_xlfn.IFNA(IF(VLOOKUP(CONCATENATE(N1136," SI"),AC$10:AC$1203,1,0)=CONCATENATE(N1136," SI"),"",1),1))</f>
        <v/>
      </c>
      <c r="Y1136" s="36" t="str">
        <f aca="false">IF(OR(N1136="",G1136=""),"",_xlfn.IFNA(VLOOKUP(H1136,TabelleFisse!$B$25:$C$29,2,0),1))</f>
        <v/>
      </c>
      <c r="Z1136" s="36" t="str">
        <f aca="false">IF(AND(G1136="",H1136&lt;&gt;""),1,"")</f>
        <v/>
      </c>
      <c r="AA1136" s="36" t="str">
        <f aca="false">IF(N1136="","",IF(COUNTIF(AD$10:AD$1203,AD1136)=1,1,""))</f>
        <v/>
      </c>
      <c r="AC1136" s="37" t="str">
        <f aca="false">IF(N1136="","",CONCATENATE(N1136," ",F1136))</f>
        <v/>
      </c>
      <c r="AD1136" s="37" t="str">
        <f aca="false">IF(OR(N1136="",CONCATENATE(G1136,H1136)=""),"",CONCATENATE(N1136," ",G1136))</f>
        <v/>
      </c>
      <c r="AE1136" s="37" t="str">
        <f aca="false">IF(K1136=1,CONCATENATE(N1136," ",1),"")</f>
        <v/>
      </c>
    </row>
    <row r="1137" customFormat="false" ht="32.25" hidden="false" customHeight="true" outlineLevel="0" collapsed="false">
      <c r="A1137" s="21" t="str">
        <f aca="false">IF(J1137="","",J1137)</f>
        <v/>
      </c>
      <c r="B1137" s="69"/>
      <c r="C1137" s="44"/>
      <c r="D1137" s="42"/>
      <c r="E1137" s="42"/>
      <c r="F1137" s="68"/>
      <c r="G1137" s="42"/>
      <c r="H1137" s="42"/>
      <c r="J1137" s="20" t="str">
        <f aca="false">IF(AND(K1137="",L1137="",N1137=""),"",IF(OR(K1137=1,L1137=1),"ERRORI / ANOMALIE","OK"))</f>
        <v/>
      </c>
      <c r="K1137" s="20" t="str">
        <f aca="false">IF(N1137="","",IF(SUM(Q1137:AA1137)&gt;0,1,""))</f>
        <v/>
      </c>
      <c r="L1137" s="20" t="str">
        <f aca="false">IF(N1137="","",IF(_xlfn.IFNA(VLOOKUP(CONCATENATE(N1137," ",1),Lotti!AS$7:AT$601,2,0),1)=1,"",1))</f>
        <v/>
      </c>
      <c r="N1137" s="36" t="str">
        <f aca="false">TRIM(B1137)</f>
        <v/>
      </c>
      <c r="O1137" s="36"/>
      <c r="P1137" s="36" t="str">
        <f aca="false">IF(K1137="","",1)</f>
        <v/>
      </c>
      <c r="Q1137" s="36" t="str">
        <f aca="false">IF(N1137="","",_xlfn.IFNA(VLOOKUP(N1137,Lotti!C$7:D$1000,2,0),1))</f>
        <v/>
      </c>
      <c r="S1137" s="36" t="str">
        <f aca="false">IF(N1137="","",IF(OR(AND(E1137="",LEN(TRIM(D1137))&lt;&gt;11,LEN(TRIM(D1137))&lt;&gt;16),AND(D1137="",E1137=""),AND(D1137&lt;&gt;"",E1137&lt;&gt;"")),1,""))</f>
        <v/>
      </c>
      <c r="U1137" s="36" t="str">
        <f aca="false">IF(N1137="","",IF(C1137="",1,""))</f>
        <v/>
      </c>
      <c r="V1137" s="36" t="str">
        <f aca="false">IF(N1137="","",_xlfn.IFNA(VLOOKUP(F1137,TabelleFisse!$B$33:$C$34,2,0),1))</f>
        <v/>
      </c>
      <c r="W1137" s="36" t="str">
        <f aca="false">IF(N1137="","",_xlfn.IFNA(IF(VLOOKUP(CONCATENATE(N1137," SI"),AC$10:AC$1203,1,0)=CONCATENATE(N1137," SI"),"",1),1))</f>
        <v/>
      </c>
      <c r="Y1137" s="36" t="str">
        <f aca="false">IF(OR(N1137="",G1137=""),"",_xlfn.IFNA(VLOOKUP(H1137,TabelleFisse!$B$25:$C$29,2,0),1))</f>
        <v/>
      </c>
      <c r="Z1137" s="36" t="str">
        <f aca="false">IF(AND(G1137="",H1137&lt;&gt;""),1,"")</f>
        <v/>
      </c>
      <c r="AA1137" s="36" t="str">
        <f aca="false">IF(N1137="","",IF(COUNTIF(AD$10:AD$1203,AD1137)=1,1,""))</f>
        <v/>
      </c>
      <c r="AC1137" s="37" t="str">
        <f aca="false">IF(N1137="","",CONCATENATE(N1137," ",F1137))</f>
        <v/>
      </c>
      <c r="AD1137" s="37" t="str">
        <f aca="false">IF(OR(N1137="",CONCATENATE(G1137,H1137)=""),"",CONCATENATE(N1137," ",G1137))</f>
        <v/>
      </c>
      <c r="AE1137" s="37" t="str">
        <f aca="false">IF(K1137=1,CONCATENATE(N1137," ",1),"")</f>
        <v/>
      </c>
    </row>
    <row r="1138" customFormat="false" ht="32.25" hidden="false" customHeight="true" outlineLevel="0" collapsed="false">
      <c r="A1138" s="21" t="str">
        <f aca="false">IF(J1138="","",J1138)</f>
        <v/>
      </c>
      <c r="B1138" s="69"/>
      <c r="C1138" s="44"/>
      <c r="D1138" s="42"/>
      <c r="E1138" s="42"/>
      <c r="F1138" s="68"/>
      <c r="G1138" s="42"/>
      <c r="H1138" s="42"/>
      <c r="J1138" s="20" t="str">
        <f aca="false">IF(AND(K1138="",L1138="",N1138=""),"",IF(OR(K1138=1,L1138=1),"ERRORI / ANOMALIE","OK"))</f>
        <v/>
      </c>
      <c r="K1138" s="20" t="str">
        <f aca="false">IF(N1138="","",IF(SUM(Q1138:AA1138)&gt;0,1,""))</f>
        <v/>
      </c>
      <c r="L1138" s="20" t="str">
        <f aca="false">IF(N1138="","",IF(_xlfn.IFNA(VLOOKUP(CONCATENATE(N1138," ",1),Lotti!AS$7:AT$601,2,0),1)=1,"",1))</f>
        <v/>
      </c>
      <c r="N1138" s="36" t="str">
        <f aca="false">TRIM(B1138)</f>
        <v/>
      </c>
      <c r="O1138" s="36"/>
      <c r="P1138" s="36" t="str">
        <f aca="false">IF(K1138="","",1)</f>
        <v/>
      </c>
      <c r="Q1138" s="36" t="str">
        <f aca="false">IF(N1138="","",_xlfn.IFNA(VLOOKUP(N1138,Lotti!C$7:D$1000,2,0),1))</f>
        <v/>
      </c>
      <c r="S1138" s="36" t="str">
        <f aca="false">IF(N1138="","",IF(OR(AND(E1138="",LEN(TRIM(D1138))&lt;&gt;11,LEN(TRIM(D1138))&lt;&gt;16),AND(D1138="",E1138=""),AND(D1138&lt;&gt;"",E1138&lt;&gt;"")),1,""))</f>
        <v/>
      </c>
      <c r="U1138" s="36" t="str">
        <f aca="false">IF(N1138="","",IF(C1138="",1,""))</f>
        <v/>
      </c>
      <c r="V1138" s="36" t="str">
        <f aca="false">IF(N1138="","",_xlfn.IFNA(VLOOKUP(F1138,TabelleFisse!$B$33:$C$34,2,0),1))</f>
        <v/>
      </c>
      <c r="W1138" s="36" t="str">
        <f aca="false">IF(N1138="","",_xlfn.IFNA(IF(VLOOKUP(CONCATENATE(N1138," SI"),AC$10:AC$1203,1,0)=CONCATENATE(N1138," SI"),"",1),1))</f>
        <v/>
      </c>
      <c r="Y1138" s="36" t="str">
        <f aca="false">IF(OR(N1138="",G1138=""),"",_xlfn.IFNA(VLOOKUP(H1138,TabelleFisse!$B$25:$C$29,2,0),1))</f>
        <v/>
      </c>
      <c r="Z1138" s="36" t="str">
        <f aca="false">IF(AND(G1138="",H1138&lt;&gt;""),1,"")</f>
        <v/>
      </c>
      <c r="AA1138" s="36" t="str">
        <f aca="false">IF(N1138="","",IF(COUNTIF(AD$10:AD$1203,AD1138)=1,1,""))</f>
        <v/>
      </c>
      <c r="AC1138" s="37" t="str">
        <f aca="false">IF(N1138="","",CONCATENATE(N1138," ",F1138))</f>
        <v/>
      </c>
      <c r="AD1138" s="37" t="str">
        <f aca="false">IF(OR(N1138="",CONCATENATE(G1138,H1138)=""),"",CONCATENATE(N1138," ",G1138))</f>
        <v/>
      </c>
      <c r="AE1138" s="37" t="str">
        <f aca="false">IF(K1138=1,CONCATENATE(N1138," ",1),"")</f>
        <v/>
      </c>
    </row>
    <row r="1139" customFormat="false" ht="32.25" hidden="false" customHeight="true" outlineLevel="0" collapsed="false">
      <c r="A1139" s="21" t="str">
        <f aca="false">IF(J1139="","",J1139)</f>
        <v/>
      </c>
      <c r="B1139" s="69"/>
      <c r="C1139" s="44"/>
      <c r="D1139" s="42"/>
      <c r="E1139" s="42"/>
      <c r="F1139" s="68"/>
      <c r="G1139" s="42"/>
      <c r="H1139" s="42"/>
      <c r="J1139" s="20" t="str">
        <f aca="false">IF(AND(K1139="",L1139="",N1139=""),"",IF(OR(K1139=1,L1139=1),"ERRORI / ANOMALIE","OK"))</f>
        <v/>
      </c>
      <c r="K1139" s="20" t="str">
        <f aca="false">IF(N1139="","",IF(SUM(Q1139:AA1139)&gt;0,1,""))</f>
        <v/>
      </c>
      <c r="L1139" s="20" t="str">
        <f aca="false">IF(N1139="","",IF(_xlfn.IFNA(VLOOKUP(CONCATENATE(N1139," ",1),Lotti!AS$7:AT$601,2,0),1)=1,"",1))</f>
        <v/>
      </c>
      <c r="N1139" s="36" t="str">
        <f aca="false">TRIM(B1139)</f>
        <v/>
      </c>
      <c r="O1139" s="36"/>
      <c r="P1139" s="36" t="str">
        <f aca="false">IF(K1139="","",1)</f>
        <v/>
      </c>
      <c r="Q1139" s="36" t="str">
        <f aca="false">IF(N1139="","",_xlfn.IFNA(VLOOKUP(N1139,Lotti!C$7:D$1000,2,0),1))</f>
        <v/>
      </c>
      <c r="S1139" s="36" t="str">
        <f aca="false">IF(N1139="","",IF(OR(AND(E1139="",LEN(TRIM(D1139))&lt;&gt;11,LEN(TRIM(D1139))&lt;&gt;16),AND(D1139="",E1139=""),AND(D1139&lt;&gt;"",E1139&lt;&gt;"")),1,""))</f>
        <v/>
      </c>
      <c r="U1139" s="36" t="str">
        <f aca="false">IF(N1139="","",IF(C1139="",1,""))</f>
        <v/>
      </c>
      <c r="V1139" s="36" t="str">
        <f aca="false">IF(N1139="","",_xlfn.IFNA(VLOOKUP(F1139,TabelleFisse!$B$33:$C$34,2,0),1))</f>
        <v/>
      </c>
      <c r="W1139" s="36" t="str">
        <f aca="false">IF(N1139="","",_xlfn.IFNA(IF(VLOOKUP(CONCATENATE(N1139," SI"),AC$10:AC$1203,1,0)=CONCATENATE(N1139," SI"),"",1),1))</f>
        <v/>
      </c>
      <c r="Y1139" s="36" t="str">
        <f aca="false">IF(OR(N1139="",G1139=""),"",_xlfn.IFNA(VLOOKUP(H1139,TabelleFisse!$B$25:$C$29,2,0),1))</f>
        <v/>
      </c>
      <c r="Z1139" s="36" t="str">
        <f aca="false">IF(AND(G1139="",H1139&lt;&gt;""),1,"")</f>
        <v/>
      </c>
      <c r="AA1139" s="36" t="str">
        <f aca="false">IF(N1139="","",IF(COUNTIF(AD$10:AD$1203,AD1139)=1,1,""))</f>
        <v/>
      </c>
      <c r="AC1139" s="37" t="str">
        <f aca="false">IF(N1139="","",CONCATENATE(N1139," ",F1139))</f>
        <v/>
      </c>
      <c r="AD1139" s="37" t="str">
        <f aca="false">IF(OR(N1139="",CONCATENATE(G1139,H1139)=""),"",CONCATENATE(N1139," ",G1139))</f>
        <v/>
      </c>
      <c r="AE1139" s="37" t="str">
        <f aca="false">IF(K1139=1,CONCATENATE(N1139," ",1),"")</f>
        <v/>
      </c>
    </row>
    <row r="1140" customFormat="false" ht="32.25" hidden="false" customHeight="true" outlineLevel="0" collapsed="false">
      <c r="A1140" s="21" t="str">
        <f aca="false">IF(J1140="","",J1140)</f>
        <v/>
      </c>
      <c r="B1140" s="69"/>
      <c r="C1140" s="44"/>
      <c r="D1140" s="42"/>
      <c r="E1140" s="42"/>
      <c r="F1140" s="68"/>
      <c r="G1140" s="42"/>
      <c r="H1140" s="42"/>
      <c r="J1140" s="20" t="str">
        <f aca="false">IF(AND(K1140="",L1140="",N1140=""),"",IF(OR(K1140=1,L1140=1),"ERRORI / ANOMALIE","OK"))</f>
        <v/>
      </c>
      <c r="K1140" s="20" t="str">
        <f aca="false">IF(N1140="","",IF(SUM(Q1140:AA1140)&gt;0,1,""))</f>
        <v/>
      </c>
      <c r="L1140" s="20" t="str">
        <f aca="false">IF(N1140="","",IF(_xlfn.IFNA(VLOOKUP(CONCATENATE(N1140," ",1),Lotti!AS$7:AT$601,2,0),1)=1,"",1))</f>
        <v/>
      </c>
      <c r="N1140" s="36" t="str">
        <f aca="false">TRIM(B1140)</f>
        <v/>
      </c>
      <c r="O1140" s="36"/>
      <c r="P1140" s="36" t="str">
        <f aca="false">IF(K1140="","",1)</f>
        <v/>
      </c>
      <c r="Q1140" s="36" t="str">
        <f aca="false">IF(N1140="","",_xlfn.IFNA(VLOOKUP(N1140,Lotti!C$7:D$1000,2,0),1))</f>
        <v/>
      </c>
      <c r="S1140" s="36" t="str">
        <f aca="false">IF(N1140="","",IF(OR(AND(E1140="",LEN(TRIM(D1140))&lt;&gt;11,LEN(TRIM(D1140))&lt;&gt;16),AND(D1140="",E1140=""),AND(D1140&lt;&gt;"",E1140&lt;&gt;"")),1,""))</f>
        <v/>
      </c>
      <c r="U1140" s="36" t="str">
        <f aca="false">IF(N1140="","",IF(C1140="",1,""))</f>
        <v/>
      </c>
      <c r="V1140" s="36" t="str">
        <f aca="false">IF(N1140="","",_xlfn.IFNA(VLOOKUP(F1140,TabelleFisse!$B$33:$C$34,2,0),1))</f>
        <v/>
      </c>
      <c r="W1140" s="36" t="str">
        <f aca="false">IF(N1140="","",_xlfn.IFNA(IF(VLOOKUP(CONCATENATE(N1140," SI"),AC$10:AC$1203,1,0)=CONCATENATE(N1140," SI"),"",1),1))</f>
        <v/>
      </c>
      <c r="Y1140" s="36" t="str">
        <f aca="false">IF(OR(N1140="",G1140=""),"",_xlfn.IFNA(VLOOKUP(H1140,TabelleFisse!$B$25:$C$29,2,0),1))</f>
        <v/>
      </c>
      <c r="Z1140" s="36" t="str">
        <f aca="false">IF(AND(G1140="",H1140&lt;&gt;""),1,"")</f>
        <v/>
      </c>
      <c r="AA1140" s="36" t="str">
        <f aca="false">IF(N1140="","",IF(COUNTIF(AD$10:AD$1203,AD1140)=1,1,""))</f>
        <v/>
      </c>
      <c r="AC1140" s="37" t="str">
        <f aca="false">IF(N1140="","",CONCATENATE(N1140," ",F1140))</f>
        <v/>
      </c>
      <c r="AD1140" s="37" t="str">
        <f aca="false">IF(OR(N1140="",CONCATENATE(G1140,H1140)=""),"",CONCATENATE(N1140," ",G1140))</f>
        <v/>
      </c>
      <c r="AE1140" s="37" t="str">
        <f aca="false">IF(K1140=1,CONCATENATE(N1140," ",1),"")</f>
        <v/>
      </c>
    </row>
    <row r="1141" customFormat="false" ht="32.25" hidden="false" customHeight="true" outlineLevel="0" collapsed="false">
      <c r="A1141" s="21" t="str">
        <f aca="false">IF(J1141="","",J1141)</f>
        <v/>
      </c>
      <c r="B1141" s="69"/>
      <c r="C1141" s="44"/>
      <c r="D1141" s="42"/>
      <c r="E1141" s="42"/>
      <c r="F1141" s="68"/>
      <c r="G1141" s="42"/>
      <c r="H1141" s="42"/>
      <c r="J1141" s="20" t="str">
        <f aca="false">IF(AND(K1141="",L1141="",N1141=""),"",IF(OR(K1141=1,L1141=1),"ERRORI / ANOMALIE","OK"))</f>
        <v/>
      </c>
      <c r="K1141" s="20" t="str">
        <f aca="false">IF(N1141="","",IF(SUM(Q1141:AA1141)&gt;0,1,""))</f>
        <v/>
      </c>
      <c r="L1141" s="20" t="str">
        <f aca="false">IF(N1141="","",IF(_xlfn.IFNA(VLOOKUP(CONCATENATE(N1141," ",1),Lotti!AS$7:AT$601,2,0),1)=1,"",1))</f>
        <v/>
      </c>
      <c r="N1141" s="36" t="str">
        <f aca="false">TRIM(B1141)</f>
        <v/>
      </c>
      <c r="O1141" s="36"/>
      <c r="P1141" s="36" t="str">
        <f aca="false">IF(K1141="","",1)</f>
        <v/>
      </c>
      <c r="Q1141" s="36" t="str">
        <f aca="false">IF(N1141="","",_xlfn.IFNA(VLOOKUP(N1141,Lotti!C$7:D$1000,2,0),1))</f>
        <v/>
      </c>
      <c r="S1141" s="36" t="str">
        <f aca="false">IF(N1141="","",IF(OR(AND(E1141="",LEN(TRIM(D1141))&lt;&gt;11,LEN(TRIM(D1141))&lt;&gt;16),AND(D1141="",E1141=""),AND(D1141&lt;&gt;"",E1141&lt;&gt;"")),1,""))</f>
        <v/>
      </c>
      <c r="U1141" s="36" t="str">
        <f aca="false">IF(N1141="","",IF(C1141="",1,""))</f>
        <v/>
      </c>
      <c r="V1141" s="36" t="str">
        <f aca="false">IF(N1141="","",_xlfn.IFNA(VLOOKUP(F1141,TabelleFisse!$B$33:$C$34,2,0),1))</f>
        <v/>
      </c>
      <c r="W1141" s="36" t="str">
        <f aca="false">IF(N1141="","",_xlfn.IFNA(IF(VLOOKUP(CONCATENATE(N1141," SI"),AC$10:AC$1203,1,0)=CONCATENATE(N1141," SI"),"",1),1))</f>
        <v/>
      </c>
      <c r="Y1141" s="36" t="str">
        <f aca="false">IF(OR(N1141="",G1141=""),"",_xlfn.IFNA(VLOOKUP(H1141,TabelleFisse!$B$25:$C$29,2,0),1))</f>
        <v/>
      </c>
      <c r="Z1141" s="36" t="str">
        <f aca="false">IF(AND(G1141="",H1141&lt;&gt;""),1,"")</f>
        <v/>
      </c>
      <c r="AA1141" s="36" t="str">
        <f aca="false">IF(N1141="","",IF(COUNTIF(AD$10:AD$1203,AD1141)=1,1,""))</f>
        <v/>
      </c>
      <c r="AC1141" s="37" t="str">
        <f aca="false">IF(N1141="","",CONCATENATE(N1141," ",F1141))</f>
        <v/>
      </c>
      <c r="AD1141" s="37" t="str">
        <f aca="false">IF(OR(N1141="",CONCATENATE(G1141,H1141)=""),"",CONCATENATE(N1141," ",G1141))</f>
        <v/>
      </c>
      <c r="AE1141" s="37" t="str">
        <f aca="false">IF(K1141=1,CONCATENATE(N1141," ",1),"")</f>
        <v/>
      </c>
    </row>
    <row r="1142" customFormat="false" ht="32.25" hidden="false" customHeight="true" outlineLevel="0" collapsed="false">
      <c r="A1142" s="21" t="str">
        <f aca="false">IF(J1142="","",J1142)</f>
        <v/>
      </c>
      <c r="B1142" s="69"/>
      <c r="C1142" s="44"/>
      <c r="D1142" s="42"/>
      <c r="E1142" s="42"/>
      <c r="F1142" s="68"/>
      <c r="G1142" s="42"/>
      <c r="H1142" s="42"/>
      <c r="J1142" s="20" t="str">
        <f aca="false">IF(AND(K1142="",L1142="",N1142=""),"",IF(OR(K1142=1,L1142=1),"ERRORI / ANOMALIE","OK"))</f>
        <v/>
      </c>
      <c r="K1142" s="20" t="str">
        <f aca="false">IF(N1142="","",IF(SUM(Q1142:AA1142)&gt;0,1,""))</f>
        <v/>
      </c>
      <c r="L1142" s="20" t="str">
        <f aca="false">IF(N1142="","",IF(_xlfn.IFNA(VLOOKUP(CONCATENATE(N1142," ",1),Lotti!AS$7:AT$601,2,0),1)=1,"",1))</f>
        <v/>
      </c>
      <c r="N1142" s="36" t="str">
        <f aca="false">TRIM(B1142)</f>
        <v/>
      </c>
      <c r="O1142" s="36"/>
      <c r="P1142" s="36" t="str">
        <f aca="false">IF(K1142="","",1)</f>
        <v/>
      </c>
      <c r="Q1142" s="36" t="str">
        <f aca="false">IF(N1142="","",_xlfn.IFNA(VLOOKUP(N1142,Lotti!C$7:D$1000,2,0),1))</f>
        <v/>
      </c>
      <c r="S1142" s="36" t="str">
        <f aca="false">IF(N1142="","",IF(OR(AND(E1142="",LEN(TRIM(D1142))&lt;&gt;11,LEN(TRIM(D1142))&lt;&gt;16),AND(D1142="",E1142=""),AND(D1142&lt;&gt;"",E1142&lt;&gt;"")),1,""))</f>
        <v/>
      </c>
      <c r="U1142" s="36" t="str">
        <f aca="false">IF(N1142="","",IF(C1142="",1,""))</f>
        <v/>
      </c>
      <c r="V1142" s="36" t="str">
        <f aca="false">IF(N1142="","",_xlfn.IFNA(VLOOKUP(F1142,TabelleFisse!$B$33:$C$34,2,0),1))</f>
        <v/>
      </c>
      <c r="W1142" s="36" t="str">
        <f aca="false">IF(N1142="","",_xlfn.IFNA(IF(VLOOKUP(CONCATENATE(N1142," SI"),AC$10:AC$1203,1,0)=CONCATENATE(N1142," SI"),"",1),1))</f>
        <v/>
      </c>
      <c r="Y1142" s="36" t="str">
        <f aca="false">IF(OR(N1142="",G1142=""),"",_xlfn.IFNA(VLOOKUP(H1142,TabelleFisse!$B$25:$C$29,2,0),1))</f>
        <v/>
      </c>
      <c r="Z1142" s="36" t="str">
        <f aca="false">IF(AND(G1142="",H1142&lt;&gt;""),1,"")</f>
        <v/>
      </c>
      <c r="AA1142" s="36" t="str">
        <f aca="false">IF(N1142="","",IF(COUNTIF(AD$10:AD$1203,AD1142)=1,1,""))</f>
        <v/>
      </c>
      <c r="AC1142" s="37" t="str">
        <f aca="false">IF(N1142="","",CONCATENATE(N1142," ",F1142))</f>
        <v/>
      </c>
      <c r="AD1142" s="37" t="str">
        <f aca="false">IF(OR(N1142="",CONCATENATE(G1142,H1142)=""),"",CONCATENATE(N1142," ",G1142))</f>
        <v/>
      </c>
      <c r="AE1142" s="37" t="str">
        <f aca="false">IF(K1142=1,CONCATENATE(N1142," ",1),"")</f>
        <v/>
      </c>
    </row>
    <row r="1143" customFormat="false" ht="32.25" hidden="false" customHeight="true" outlineLevel="0" collapsed="false">
      <c r="A1143" s="21" t="str">
        <f aca="false">IF(J1143="","",J1143)</f>
        <v/>
      </c>
      <c r="B1143" s="69"/>
      <c r="C1143" s="44"/>
      <c r="D1143" s="42"/>
      <c r="E1143" s="42"/>
      <c r="F1143" s="68"/>
      <c r="G1143" s="42"/>
      <c r="H1143" s="42"/>
      <c r="J1143" s="20" t="str">
        <f aca="false">IF(AND(K1143="",L1143="",N1143=""),"",IF(OR(K1143=1,L1143=1),"ERRORI / ANOMALIE","OK"))</f>
        <v/>
      </c>
      <c r="K1143" s="20" t="str">
        <f aca="false">IF(N1143="","",IF(SUM(Q1143:AA1143)&gt;0,1,""))</f>
        <v/>
      </c>
      <c r="L1143" s="20" t="str">
        <f aca="false">IF(N1143="","",IF(_xlfn.IFNA(VLOOKUP(CONCATENATE(N1143," ",1),Lotti!AS$7:AT$601,2,0),1)=1,"",1))</f>
        <v/>
      </c>
      <c r="N1143" s="36" t="str">
        <f aca="false">TRIM(B1143)</f>
        <v/>
      </c>
      <c r="O1143" s="36"/>
      <c r="P1143" s="36" t="str">
        <f aca="false">IF(K1143="","",1)</f>
        <v/>
      </c>
      <c r="Q1143" s="36" t="str">
        <f aca="false">IF(N1143="","",_xlfn.IFNA(VLOOKUP(N1143,Lotti!C$7:D$1000,2,0),1))</f>
        <v/>
      </c>
      <c r="S1143" s="36" t="str">
        <f aca="false">IF(N1143="","",IF(OR(AND(E1143="",LEN(TRIM(D1143))&lt;&gt;11,LEN(TRIM(D1143))&lt;&gt;16),AND(D1143="",E1143=""),AND(D1143&lt;&gt;"",E1143&lt;&gt;"")),1,""))</f>
        <v/>
      </c>
      <c r="U1143" s="36" t="str">
        <f aca="false">IF(N1143="","",IF(C1143="",1,""))</f>
        <v/>
      </c>
      <c r="V1143" s="36" t="str">
        <f aca="false">IF(N1143="","",_xlfn.IFNA(VLOOKUP(F1143,TabelleFisse!$B$33:$C$34,2,0),1))</f>
        <v/>
      </c>
      <c r="W1143" s="36" t="str">
        <f aca="false">IF(N1143="","",_xlfn.IFNA(IF(VLOOKUP(CONCATENATE(N1143," SI"),AC$10:AC$1203,1,0)=CONCATENATE(N1143," SI"),"",1),1))</f>
        <v/>
      </c>
      <c r="Y1143" s="36" t="str">
        <f aca="false">IF(OR(N1143="",G1143=""),"",_xlfn.IFNA(VLOOKUP(H1143,TabelleFisse!$B$25:$C$29,2,0),1))</f>
        <v/>
      </c>
      <c r="Z1143" s="36" t="str">
        <f aca="false">IF(AND(G1143="",H1143&lt;&gt;""),1,"")</f>
        <v/>
      </c>
      <c r="AA1143" s="36" t="str">
        <f aca="false">IF(N1143="","",IF(COUNTIF(AD$10:AD$1203,AD1143)=1,1,""))</f>
        <v/>
      </c>
      <c r="AC1143" s="37" t="str">
        <f aca="false">IF(N1143="","",CONCATENATE(N1143," ",F1143))</f>
        <v/>
      </c>
      <c r="AD1143" s="37" t="str">
        <f aca="false">IF(OR(N1143="",CONCATENATE(G1143,H1143)=""),"",CONCATENATE(N1143," ",G1143))</f>
        <v/>
      </c>
      <c r="AE1143" s="37" t="str">
        <f aca="false">IF(K1143=1,CONCATENATE(N1143," ",1),"")</f>
        <v/>
      </c>
    </row>
    <row r="1144" customFormat="false" ht="32.25" hidden="false" customHeight="true" outlineLevel="0" collapsed="false">
      <c r="A1144" s="21" t="str">
        <f aca="false">IF(J1144="","",J1144)</f>
        <v/>
      </c>
      <c r="B1144" s="69"/>
      <c r="C1144" s="44"/>
      <c r="D1144" s="42"/>
      <c r="E1144" s="42"/>
      <c r="F1144" s="68"/>
      <c r="G1144" s="42"/>
      <c r="H1144" s="42"/>
      <c r="J1144" s="20" t="str">
        <f aca="false">IF(AND(K1144="",L1144="",N1144=""),"",IF(OR(K1144=1,L1144=1),"ERRORI / ANOMALIE","OK"))</f>
        <v/>
      </c>
      <c r="K1144" s="20" t="str">
        <f aca="false">IF(N1144="","",IF(SUM(Q1144:AA1144)&gt;0,1,""))</f>
        <v/>
      </c>
      <c r="L1144" s="20" t="str">
        <f aca="false">IF(N1144="","",IF(_xlfn.IFNA(VLOOKUP(CONCATENATE(N1144," ",1),Lotti!AS$7:AT$601,2,0),1)=1,"",1))</f>
        <v/>
      </c>
      <c r="N1144" s="36" t="str">
        <f aca="false">TRIM(B1144)</f>
        <v/>
      </c>
      <c r="O1144" s="36"/>
      <c r="P1144" s="36" t="str">
        <f aca="false">IF(K1144="","",1)</f>
        <v/>
      </c>
      <c r="Q1144" s="36" t="str">
        <f aca="false">IF(N1144="","",_xlfn.IFNA(VLOOKUP(N1144,Lotti!C$7:D$1000,2,0),1))</f>
        <v/>
      </c>
      <c r="S1144" s="36" t="str">
        <f aca="false">IF(N1144="","",IF(OR(AND(E1144="",LEN(TRIM(D1144))&lt;&gt;11,LEN(TRIM(D1144))&lt;&gt;16),AND(D1144="",E1144=""),AND(D1144&lt;&gt;"",E1144&lt;&gt;"")),1,""))</f>
        <v/>
      </c>
      <c r="U1144" s="36" t="str">
        <f aca="false">IF(N1144="","",IF(C1144="",1,""))</f>
        <v/>
      </c>
      <c r="V1144" s="36" t="str">
        <f aca="false">IF(N1144="","",_xlfn.IFNA(VLOOKUP(F1144,TabelleFisse!$B$33:$C$34,2,0),1))</f>
        <v/>
      </c>
      <c r="W1144" s="36" t="str">
        <f aca="false">IF(N1144="","",_xlfn.IFNA(IF(VLOOKUP(CONCATENATE(N1144," SI"),AC$10:AC$1203,1,0)=CONCATENATE(N1144," SI"),"",1),1))</f>
        <v/>
      </c>
      <c r="Y1144" s="36" t="str">
        <f aca="false">IF(OR(N1144="",G1144=""),"",_xlfn.IFNA(VLOOKUP(H1144,TabelleFisse!$B$25:$C$29,2,0),1))</f>
        <v/>
      </c>
      <c r="Z1144" s="36" t="str">
        <f aca="false">IF(AND(G1144="",H1144&lt;&gt;""),1,"")</f>
        <v/>
      </c>
      <c r="AA1144" s="36" t="str">
        <f aca="false">IF(N1144="","",IF(COUNTIF(AD$10:AD$1203,AD1144)=1,1,""))</f>
        <v/>
      </c>
      <c r="AC1144" s="37" t="str">
        <f aca="false">IF(N1144="","",CONCATENATE(N1144," ",F1144))</f>
        <v/>
      </c>
      <c r="AD1144" s="37" t="str">
        <f aca="false">IF(OR(N1144="",CONCATENATE(G1144,H1144)=""),"",CONCATENATE(N1144," ",G1144))</f>
        <v/>
      </c>
      <c r="AE1144" s="37" t="str">
        <f aca="false">IF(K1144=1,CONCATENATE(N1144," ",1),"")</f>
        <v/>
      </c>
    </row>
    <row r="1145" customFormat="false" ht="32.25" hidden="false" customHeight="true" outlineLevel="0" collapsed="false">
      <c r="A1145" s="21" t="str">
        <f aca="false">IF(J1145="","",J1145)</f>
        <v/>
      </c>
      <c r="B1145" s="69"/>
      <c r="C1145" s="44"/>
      <c r="D1145" s="42"/>
      <c r="E1145" s="42"/>
      <c r="F1145" s="68"/>
      <c r="G1145" s="42"/>
      <c r="H1145" s="42"/>
      <c r="J1145" s="20" t="str">
        <f aca="false">IF(AND(K1145="",L1145="",N1145=""),"",IF(OR(K1145=1,L1145=1),"ERRORI / ANOMALIE","OK"))</f>
        <v/>
      </c>
      <c r="K1145" s="20" t="str">
        <f aca="false">IF(N1145="","",IF(SUM(Q1145:AA1145)&gt;0,1,""))</f>
        <v/>
      </c>
      <c r="L1145" s="20" t="str">
        <f aca="false">IF(N1145="","",IF(_xlfn.IFNA(VLOOKUP(CONCATENATE(N1145," ",1),Lotti!AS$7:AT$601,2,0),1)=1,"",1))</f>
        <v/>
      </c>
      <c r="N1145" s="36" t="str">
        <f aca="false">TRIM(B1145)</f>
        <v/>
      </c>
      <c r="O1145" s="36"/>
      <c r="P1145" s="36" t="str">
        <f aca="false">IF(K1145="","",1)</f>
        <v/>
      </c>
      <c r="Q1145" s="36" t="str">
        <f aca="false">IF(N1145="","",_xlfn.IFNA(VLOOKUP(N1145,Lotti!C$7:D$1000,2,0),1))</f>
        <v/>
      </c>
      <c r="S1145" s="36" t="str">
        <f aca="false">IF(N1145="","",IF(OR(AND(E1145="",LEN(TRIM(D1145))&lt;&gt;11,LEN(TRIM(D1145))&lt;&gt;16),AND(D1145="",E1145=""),AND(D1145&lt;&gt;"",E1145&lt;&gt;"")),1,""))</f>
        <v/>
      </c>
      <c r="U1145" s="36" t="str">
        <f aca="false">IF(N1145="","",IF(C1145="",1,""))</f>
        <v/>
      </c>
      <c r="V1145" s="36" t="str">
        <f aca="false">IF(N1145="","",_xlfn.IFNA(VLOOKUP(F1145,TabelleFisse!$B$33:$C$34,2,0),1))</f>
        <v/>
      </c>
      <c r="W1145" s="36" t="str">
        <f aca="false">IF(N1145="","",_xlfn.IFNA(IF(VLOOKUP(CONCATENATE(N1145," SI"),AC$10:AC$1203,1,0)=CONCATENATE(N1145," SI"),"",1),1))</f>
        <v/>
      </c>
      <c r="Y1145" s="36" t="str">
        <f aca="false">IF(OR(N1145="",G1145=""),"",_xlfn.IFNA(VLOOKUP(H1145,TabelleFisse!$B$25:$C$29,2,0),1))</f>
        <v/>
      </c>
      <c r="Z1145" s="36" t="str">
        <f aca="false">IF(AND(G1145="",H1145&lt;&gt;""),1,"")</f>
        <v/>
      </c>
      <c r="AA1145" s="36" t="str">
        <f aca="false">IF(N1145="","",IF(COUNTIF(AD$10:AD$1203,AD1145)=1,1,""))</f>
        <v/>
      </c>
      <c r="AC1145" s="37" t="str">
        <f aca="false">IF(N1145="","",CONCATENATE(N1145," ",F1145))</f>
        <v/>
      </c>
      <c r="AD1145" s="37" t="str">
        <f aca="false">IF(OR(N1145="",CONCATENATE(G1145,H1145)=""),"",CONCATENATE(N1145," ",G1145))</f>
        <v/>
      </c>
      <c r="AE1145" s="37" t="str">
        <f aca="false">IF(K1145=1,CONCATENATE(N1145," ",1),"")</f>
        <v/>
      </c>
    </row>
    <row r="1146" customFormat="false" ht="32.25" hidden="false" customHeight="true" outlineLevel="0" collapsed="false">
      <c r="A1146" s="21" t="str">
        <f aca="false">IF(J1146="","",J1146)</f>
        <v/>
      </c>
      <c r="B1146" s="69"/>
      <c r="C1146" s="44"/>
      <c r="D1146" s="42"/>
      <c r="E1146" s="42"/>
      <c r="F1146" s="68"/>
      <c r="G1146" s="42"/>
      <c r="H1146" s="42"/>
      <c r="J1146" s="20" t="str">
        <f aca="false">IF(AND(K1146="",L1146="",N1146=""),"",IF(OR(K1146=1,L1146=1),"ERRORI / ANOMALIE","OK"))</f>
        <v/>
      </c>
      <c r="K1146" s="20" t="str">
        <f aca="false">IF(N1146="","",IF(SUM(Q1146:AA1146)&gt;0,1,""))</f>
        <v/>
      </c>
      <c r="L1146" s="20" t="str">
        <f aca="false">IF(N1146="","",IF(_xlfn.IFNA(VLOOKUP(CONCATENATE(N1146," ",1),Lotti!AS$7:AT$601,2,0),1)=1,"",1))</f>
        <v/>
      </c>
      <c r="N1146" s="36" t="str">
        <f aca="false">TRIM(B1146)</f>
        <v/>
      </c>
      <c r="O1146" s="36"/>
      <c r="P1146" s="36" t="str">
        <f aca="false">IF(K1146="","",1)</f>
        <v/>
      </c>
      <c r="Q1146" s="36" t="str">
        <f aca="false">IF(N1146="","",_xlfn.IFNA(VLOOKUP(N1146,Lotti!C$7:D$1000,2,0),1))</f>
        <v/>
      </c>
      <c r="S1146" s="36" t="str">
        <f aca="false">IF(N1146="","",IF(OR(AND(E1146="",LEN(TRIM(D1146))&lt;&gt;11,LEN(TRIM(D1146))&lt;&gt;16),AND(D1146="",E1146=""),AND(D1146&lt;&gt;"",E1146&lt;&gt;"")),1,""))</f>
        <v/>
      </c>
      <c r="U1146" s="36" t="str">
        <f aca="false">IF(N1146="","",IF(C1146="",1,""))</f>
        <v/>
      </c>
      <c r="V1146" s="36" t="str">
        <f aca="false">IF(N1146="","",_xlfn.IFNA(VLOOKUP(F1146,TabelleFisse!$B$33:$C$34,2,0),1))</f>
        <v/>
      </c>
      <c r="W1146" s="36" t="str">
        <f aca="false">IF(N1146="","",_xlfn.IFNA(IF(VLOOKUP(CONCATENATE(N1146," SI"),AC$10:AC$1203,1,0)=CONCATENATE(N1146," SI"),"",1),1))</f>
        <v/>
      </c>
      <c r="Y1146" s="36" t="str">
        <f aca="false">IF(OR(N1146="",G1146=""),"",_xlfn.IFNA(VLOOKUP(H1146,TabelleFisse!$B$25:$C$29,2,0),1))</f>
        <v/>
      </c>
      <c r="Z1146" s="36" t="str">
        <f aca="false">IF(AND(G1146="",H1146&lt;&gt;""),1,"")</f>
        <v/>
      </c>
      <c r="AA1146" s="36" t="str">
        <f aca="false">IF(N1146="","",IF(COUNTIF(AD$10:AD$1203,AD1146)=1,1,""))</f>
        <v/>
      </c>
      <c r="AC1146" s="37" t="str">
        <f aca="false">IF(N1146="","",CONCATENATE(N1146," ",F1146))</f>
        <v/>
      </c>
      <c r="AD1146" s="37" t="str">
        <f aca="false">IF(OR(N1146="",CONCATENATE(G1146,H1146)=""),"",CONCATENATE(N1146," ",G1146))</f>
        <v/>
      </c>
      <c r="AE1146" s="37" t="str">
        <f aca="false">IF(K1146=1,CONCATENATE(N1146," ",1),"")</f>
        <v/>
      </c>
    </row>
    <row r="1147" customFormat="false" ht="32.25" hidden="false" customHeight="true" outlineLevel="0" collapsed="false">
      <c r="A1147" s="21" t="str">
        <f aca="false">IF(J1147="","",J1147)</f>
        <v/>
      </c>
      <c r="B1147" s="69"/>
      <c r="C1147" s="44"/>
      <c r="D1147" s="42"/>
      <c r="E1147" s="42"/>
      <c r="F1147" s="68"/>
      <c r="G1147" s="42"/>
      <c r="H1147" s="42"/>
      <c r="J1147" s="20" t="str">
        <f aca="false">IF(AND(K1147="",L1147="",N1147=""),"",IF(OR(K1147=1,L1147=1),"ERRORI / ANOMALIE","OK"))</f>
        <v/>
      </c>
      <c r="K1147" s="20" t="str">
        <f aca="false">IF(N1147="","",IF(SUM(Q1147:AA1147)&gt;0,1,""))</f>
        <v/>
      </c>
      <c r="L1147" s="20" t="str">
        <f aca="false">IF(N1147="","",IF(_xlfn.IFNA(VLOOKUP(CONCATENATE(N1147," ",1),Lotti!AS$7:AT$601,2,0),1)=1,"",1))</f>
        <v/>
      </c>
      <c r="N1147" s="36" t="str">
        <f aca="false">TRIM(B1147)</f>
        <v/>
      </c>
      <c r="O1147" s="36"/>
      <c r="P1147" s="36" t="str">
        <f aca="false">IF(K1147="","",1)</f>
        <v/>
      </c>
      <c r="Q1147" s="36" t="str">
        <f aca="false">IF(N1147="","",_xlfn.IFNA(VLOOKUP(N1147,Lotti!C$7:D$1000,2,0),1))</f>
        <v/>
      </c>
      <c r="S1147" s="36" t="str">
        <f aca="false">IF(N1147="","",IF(OR(AND(E1147="",LEN(TRIM(D1147))&lt;&gt;11,LEN(TRIM(D1147))&lt;&gt;16),AND(D1147="",E1147=""),AND(D1147&lt;&gt;"",E1147&lt;&gt;"")),1,""))</f>
        <v/>
      </c>
      <c r="U1147" s="36" t="str">
        <f aca="false">IF(N1147="","",IF(C1147="",1,""))</f>
        <v/>
      </c>
      <c r="V1147" s="36" t="str">
        <f aca="false">IF(N1147="","",_xlfn.IFNA(VLOOKUP(F1147,TabelleFisse!$B$33:$C$34,2,0),1))</f>
        <v/>
      </c>
      <c r="W1147" s="36" t="str">
        <f aca="false">IF(N1147="","",_xlfn.IFNA(IF(VLOOKUP(CONCATENATE(N1147," SI"),AC$10:AC$1203,1,0)=CONCATENATE(N1147," SI"),"",1),1))</f>
        <v/>
      </c>
      <c r="Y1147" s="36" t="str">
        <f aca="false">IF(OR(N1147="",G1147=""),"",_xlfn.IFNA(VLOOKUP(H1147,TabelleFisse!$B$25:$C$29,2,0),1))</f>
        <v/>
      </c>
      <c r="Z1147" s="36" t="str">
        <f aca="false">IF(AND(G1147="",H1147&lt;&gt;""),1,"")</f>
        <v/>
      </c>
      <c r="AA1147" s="36" t="str">
        <f aca="false">IF(N1147="","",IF(COUNTIF(AD$10:AD$1203,AD1147)=1,1,""))</f>
        <v/>
      </c>
      <c r="AC1147" s="37" t="str">
        <f aca="false">IF(N1147="","",CONCATENATE(N1147," ",F1147))</f>
        <v/>
      </c>
      <c r="AD1147" s="37" t="str">
        <f aca="false">IF(OR(N1147="",CONCATENATE(G1147,H1147)=""),"",CONCATENATE(N1147," ",G1147))</f>
        <v/>
      </c>
      <c r="AE1147" s="37" t="str">
        <f aca="false">IF(K1147=1,CONCATENATE(N1147," ",1),"")</f>
        <v/>
      </c>
    </row>
    <row r="1148" customFormat="false" ht="32.25" hidden="false" customHeight="true" outlineLevel="0" collapsed="false">
      <c r="A1148" s="21" t="str">
        <f aca="false">IF(J1148="","",J1148)</f>
        <v/>
      </c>
      <c r="B1148" s="69"/>
      <c r="C1148" s="44"/>
      <c r="D1148" s="42"/>
      <c r="E1148" s="42"/>
      <c r="F1148" s="68"/>
      <c r="G1148" s="42"/>
      <c r="H1148" s="42"/>
      <c r="J1148" s="20" t="str">
        <f aca="false">IF(AND(K1148="",L1148="",N1148=""),"",IF(OR(K1148=1,L1148=1),"ERRORI / ANOMALIE","OK"))</f>
        <v/>
      </c>
      <c r="K1148" s="20" t="str">
        <f aca="false">IF(N1148="","",IF(SUM(Q1148:AA1148)&gt;0,1,""))</f>
        <v/>
      </c>
      <c r="L1148" s="20" t="str">
        <f aca="false">IF(N1148="","",IF(_xlfn.IFNA(VLOOKUP(CONCATENATE(N1148," ",1),Lotti!AS$7:AT$601,2,0),1)=1,"",1))</f>
        <v/>
      </c>
      <c r="N1148" s="36" t="str">
        <f aca="false">TRIM(B1148)</f>
        <v/>
      </c>
      <c r="O1148" s="36"/>
      <c r="P1148" s="36" t="str">
        <f aca="false">IF(K1148="","",1)</f>
        <v/>
      </c>
      <c r="Q1148" s="36" t="str">
        <f aca="false">IF(N1148="","",_xlfn.IFNA(VLOOKUP(N1148,Lotti!C$7:D$1000,2,0),1))</f>
        <v/>
      </c>
      <c r="S1148" s="36" t="str">
        <f aca="false">IF(N1148="","",IF(OR(AND(E1148="",LEN(TRIM(D1148))&lt;&gt;11,LEN(TRIM(D1148))&lt;&gt;16),AND(D1148="",E1148=""),AND(D1148&lt;&gt;"",E1148&lt;&gt;"")),1,""))</f>
        <v/>
      </c>
      <c r="U1148" s="36" t="str">
        <f aca="false">IF(N1148="","",IF(C1148="",1,""))</f>
        <v/>
      </c>
      <c r="V1148" s="36" t="str">
        <f aca="false">IF(N1148="","",_xlfn.IFNA(VLOOKUP(F1148,TabelleFisse!$B$33:$C$34,2,0),1))</f>
        <v/>
      </c>
      <c r="W1148" s="36" t="str">
        <f aca="false">IF(N1148="","",_xlfn.IFNA(IF(VLOOKUP(CONCATENATE(N1148," SI"),AC$10:AC$1203,1,0)=CONCATENATE(N1148," SI"),"",1),1))</f>
        <v/>
      </c>
      <c r="Y1148" s="36" t="str">
        <f aca="false">IF(OR(N1148="",G1148=""),"",_xlfn.IFNA(VLOOKUP(H1148,TabelleFisse!$B$25:$C$29,2,0),1))</f>
        <v/>
      </c>
      <c r="Z1148" s="36" t="str">
        <f aca="false">IF(AND(G1148="",H1148&lt;&gt;""),1,"")</f>
        <v/>
      </c>
      <c r="AA1148" s="36" t="str">
        <f aca="false">IF(N1148="","",IF(COUNTIF(AD$10:AD$1203,AD1148)=1,1,""))</f>
        <v/>
      </c>
      <c r="AC1148" s="37" t="str">
        <f aca="false">IF(N1148="","",CONCATENATE(N1148," ",F1148))</f>
        <v/>
      </c>
      <c r="AD1148" s="37" t="str">
        <f aca="false">IF(OR(N1148="",CONCATENATE(G1148,H1148)=""),"",CONCATENATE(N1148," ",G1148))</f>
        <v/>
      </c>
      <c r="AE1148" s="37" t="str">
        <f aca="false">IF(K1148=1,CONCATENATE(N1148," ",1),"")</f>
        <v/>
      </c>
    </row>
    <row r="1149" customFormat="false" ht="32.25" hidden="false" customHeight="true" outlineLevel="0" collapsed="false">
      <c r="A1149" s="21" t="str">
        <f aca="false">IF(J1149="","",J1149)</f>
        <v/>
      </c>
      <c r="B1149" s="69"/>
      <c r="C1149" s="44"/>
      <c r="D1149" s="42"/>
      <c r="E1149" s="42"/>
      <c r="F1149" s="68"/>
      <c r="G1149" s="42"/>
      <c r="H1149" s="42"/>
      <c r="J1149" s="20" t="str">
        <f aca="false">IF(AND(K1149="",L1149="",N1149=""),"",IF(OR(K1149=1,L1149=1),"ERRORI / ANOMALIE","OK"))</f>
        <v/>
      </c>
      <c r="K1149" s="20" t="str">
        <f aca="false">IF(N1149="","",IF(SUM(Q1149:AA1149)&gt;0,1,""))</f>
        <v/>
      </c>
      <c r="L1149" s="20" t="str">
        <f aca="false">IF(N1149="","",IF(_xlfn.IFNA(VLOOKUP(CONCATENATE(N1149," ",1),Lotti!AS$7:AT$601,2,0),1)=1,"",1))</f>
        <v/>
      </c>
      <c r="N1149" s="36" t="str">
        <f aca="false">TRIM(B1149)</f>
        <v/>
      </c>
      <c r="O1149" s="36"/>
      <c r="P1149" s="36" t="str">
        <f aca="false">IF(K1149="","",1)</f>
        <v/>
      </c>
      <c r="Q1149" s="36" t="str">
        <f aca="false">IF(N1149="","",_xlfn.IFNA(VLOOKUP(N1149,Lotti!C$7:D$1000,2,0),1))</f>
        <v/>
      </c>
      <c r="S1149" s="36" t="str">
        <f aca="false">IF(N1149="","",IF(OR(AND(E1149="",LEN(TRIM(D1149))&lt;&gt;11,LEN(TRIM(D1149))&lt;&gt;16),AND(D1149="",E1149=""),AND(D1149&lt;&gt;"",E1149&lt;&gt;"")),1,""))</f>
        <v/>
      </c>
      <c r="U1149" s="36" t="str">
        <f aca="false">IF(N1149="","",IF(C1149="",1,""))</f>
        <v/>
      </c>
      <c r="V1149" s="36" t="str">
        <f aca="false">IF(N1149="","",_xlfn.IFNA(VLOOKUP(F1149,TabelleFisse!$B$33:$C$34,2,0),1))</f>
        <v/>
      </c>
      <c r="W1149" s="36" t="str">
        <f aca="false">IF(N1149="","",_xlfn.IFNA(IF(VLOOKUP(CONCATENATE(N1149," SI"),AC$10:AC$1203,1,0)=CONCATENATE(N1149," SI"),"",1),1))</f>
        <v/>
      </c>
      <c r="Y1149" s="36" t="str">
        <f aca="false">IF(OR(N1149="",G1149=""),"",_xlfn.IFNA(VLOOKUP(H1149,TabelleFisse!$B$25:$C$29,2,0),1))</f>
        <v/>
      </c>
      <c r="Z1149" s="36" t="str">
        <f aca="false">IF(AND(G1149="",H1149&lt;&gt;""),1,"")</f>
        <v/>
      </c>
      <c r="AA1149" s="36" t="str">
        <f aca="false">IF(N1149="","",IF(COUNTIF(AD$10:AD$1203,AD1149)=1,1,""))</f>
        <v/>
      </c>
      <c r="AC1149" s="37" t="str">
        <f aca="false">IF(N1149="","",CONCATENATE(N1149," ",F1149))</f>
        <v/>
      </c>
      <c r="AD1149" s="37" t="str">
        <f aca="false">IF(OR(N1149="",CONCATENATE(G1149,H1149)=""),"",CONCATENATE(N1149," ",G1149))</f>
        <v/>
      </c>
      <c r="AE1149" s="37" t="str">
        <f aca="false">IF(K1149=1,CONCATENATE(N1149," ",1),"")</f>
        <v/>
      </c>
    </row>
    <row r="1150" customFormat="false" ht="32.25" hidden="false" customHeight="true" outlineLevel="0" collapsed="false">
      <c r="A1150" s="21" t="str">
        <f aca="false">IF(J1150="","",J1150)</f>
        <v/>
      </c>
      <c r="B1150" s="69"/>
      <c r="C1150" s="44"/>
      <c r="D1150" s="42"/>
      <c r="E1150" s="42"/>
      <c r="F1150" s="68"/>
      <c r="G1150" s="42"/>
      <c r="H1150" s="42"/>
      <c r="J1150" s="20" t="str">
        <f aca="false">IF(AND(K1150="",L1150="",N1150=""),"",IF(OR(K1150=1,L1150=1),"ERRORI / ANOMALIE","OK"))</f>
        <v/>
      </c>
      <c r="K1150" s="20" t="str">
        <f aca="false">IF(N1150="","",IF(SUM(Q1150:AA1150)&gt;0,1,""))</f>
        <v/>
      </c>
      <c r="L1150" s="20" t="str">
        <f aca="false">IF(N1150="","",IF(_xlfn.IFNA(VLOOKUP(CONCATENATE(N1150," ",1),Lotti!AS$7:AT$601,2,0),1)=1,"",1))</f>
        <v/>
      </c>
      <c r="N1150" s="36" t="str">
        <f aca="false">TRIM(B1150)</f>
        <v/>
      </c>
      <c r="O1150" s="36"/>
      <c r="P1150" s="36" t="str">
        <f aca="false">IF(K1150="","",1)</f>
        <v/>
      </c>
      <c r="Q1150" s="36" t="str">
        <f aca="false">IF(N1150="","",_xlfn.IFNA(VLOOKUP(N1150,Lotti!C$7:D$1000,2,0),1))</f>
        <v/>
      </c>
      <c r="S1150" s="36" t="str">
        <f aca="false">IF(N1150="","",IF(OR(AND(E1150="",LEN(TRIM(D1150))&lt;&gt;11,LEN(TRIM(D1150))&lt;&gt;16),AND(D1150="",E1150=""),AND(D1150&lt;&gt;"",E1150&lt;&gt;"")),1,""))</f>
        <v/>
      </c>
      <c r="U1150" s="36" t="str">
        <f aca="false">IF(N1150="","",IF(C1150="",1,""))</f>
        <v/>
      </c>
      <c r="V1150" s="36" t="str">
        <f aca="false">IF(N1150="","",_xlfn.IFNA(VLOOKUP(F1150,TabelleFisse!$B$33:$C$34,2,0),1))</f>
        <v/>
      </c>
      <c r="W1150" s="36" t="str">
        <f aca="false">IF(N1150="","",_xlfn.IFNA(IF(VLOOKUP(CONCATENATE(N1150," SI"),AC$10:AC$1203,1,0)=CONCATENATE(N1150," SI"),"",1),1))</f>
        <v/>
      </c>
      <c r="Y1150" s="36" t="str">
        <f aca="false">IF(OR(N1150="",G1150=""),"",_xlfn.IFNA(VLOOKUP(H1150,TabelleFisse!$B$25:$C$29,2,0),1))</f>
        <v/>
      </c>
      <c r="Z1150" s="36" t="str">
        <f aca="false">IF(AND(G1150="",H1150&lt;&gt;""),1,"")</f>
        <v/>
      </c>
      <c r="AA1150" s="36" t="str">
        <f aca="false">IF(N1150="","",IF(COUNTIF(AD$10:AD$1203,AD1150)=1,1,""))</f>
        <v/>
      </c>
      <c r="AC1150" s="37" t="str">
        <f aca="false">IF(N1150="","",CONCATENATE(N1150," ",F1150))</f>
        <v/>
      </c>
      <c r="AD1150" s="37" t="str">
        <f aca="false">IF(OR(N1150="",CONCATENATE(G1150,H1150)=""),"",CONCATENATE(N1150," ",G1150))</f>
        <v/>
      </c>
      <c r="AE1150" s="37" t="str">
        <f aca="false">IF(K1150=1,CONCATENATE(N1150," ",1),"")</f>
        <v/>
      </c>
    </row>
    <row r="1151" customFormat="false" ht="32.25" hidden="false" customHeight="true" outlineLevel="0" collapsed="false">
      <c r="A1151" s="21" t="str">
        <f aca="false">IF(J1151="","",J1151)</f>
        <v/>
      </c>
      <c r="B1151" s="69"/>
      <c r="C1151" s="44"/>
      <c r="D1151" s="42"/>
      <c r="E1151" s="42"/>
      <c r="F1151" s="68"/>
      <c r="G1151" s="42"/>
      <c r="H1151" s="42"/>
      <c r="J1151" s="20" t="str">
        <f aca="false">IF(AND(K1151="",L1151="",N1151=""),"",IF(OR(K1151=1,L1151=1),"ERRORI / ANOMALIE","OK"))</f>
        <v/>
      </c>
      <c r="K1151" s="20" t="str">
        <f aca="false">IF(N1151="","",IF(SUM(Q1151:AA1151)&gt;0,1,""))</f>
        <v/>
      </c>
      <c r="L1151" s="20" t="str">
        <f aca="false">IF(N1151="","",IF(_xlfn.IFNA(VLOOKUP(CONCATENATE(N1151," ",1),Lotti!AS$7:AT$601,2,0),1)=1,"",1))</f>
        <v/>
      </c>
      <c r="N1151" s="36" t="str">
        <f aca="false">TRIM(B1151)</f>
        <v/>
      </c>
      <c r="O1151" s="36"/>
      <c r="P1151" s="36" t="str">
        <f aca="false">IF(K1151="","",1)</f>
        <v/>
      </c>
      <c r="Q1151" s="36" t="str">
        <f aca="false">IF(N1151="","",_xlfn.IFNA(VLOOKUP(N1151,Lotti!C$7:D$1000,2,0),1))</f>
        <v/>
      </c>
      <c r="S1151" s="36" t="str">
        <f aca="false">IF(N1151="","",IF(OR(AND(E1151="",LEN(TRIM(D1151))&lt;&gt;11,LEN(TRIM(D1151))&lt;&gt;16),AND(D1151="",E1151=""),AND(D1151&lt;&gt;"",E1151&lt;&gt;"")),1,""))</f>
        <v/>
      </c>
      <c r="U1151" s="36" t="str">
        <f aca="false">IF(N1151="","",IF(C1151="",1,""))</f>
        <v/>
      </c>
      <c r="V1151" s="36" t="str">
        <f aca="false">IF(N1151="","",_xlfn.IFNA(VLOOKUP(F1151,TabelleFisse!$B$33:$C$34,2,0),1))</f>
        <v/>
      </c>
      <c r="W1151" s="36" t="str">
        <f aca="false">IF(N1151="","",_xlfn.IFNA(IF(VLOOKUP(CONCATENATE(N1151," SI"),AC$10:AC$1203,1,0)=CONCATENATE(N1151," SI"),"",1),1))</f>
        <v/>
      </c>
      <c r="Y1151" s="36" t="str">
        <f aca="false">IF(OR(N1151="",G1151=""),"",_xlfn.IFNA(VLOOKUP(H1151,TabelleFisse!$B$25:$C$29,2,0),1))</f>
        <v/>
      </c>
      <c r="Z1151" s="36" t="str">
        <f aca="false">IF(AND(G1151="",H1151&lt;&gt;""),1,"")</f>
        <v/>
      </c>
      <c r="AA1151" s="36" t="str">
        <f aca="false">IF(N1151="","",IF(COUNTIF(AD$10:AD$1203,AD1151)=1,1,""))</f>
        <v/>
      </c>
      <c r="AC1151" s="37" t="str">
        <f aca="false">IF(N1151="","",CONCATENATE(N1151," ",F1151))</f>
        <v/>
      </c>
      <c r="AD1151" s="37" t="str">
        <f aca="false">IF(OR(N1151="",CONCATENATE(G1151,H1151)=""),"",CONCATENATE(N1151," ",G1151))</f>
        <v/>
      </c>
      <c r="AE1151" s="37" t="str">
        <f aca="false">IF(K1151=1,CONCATENATE(N1151," ",1),"")</f>
        <v/>
      </c>
    </row>
    <row r="1152" customFormat="false" ht="32.25" hidden="false" customHeight="true" outlineLevel="0" collapsed="false">
      <c r="A1152" s="21" t="str">
        <f aca="false">IF(J1152="","",J1152)</f>
        <v/>
      </c>
      <c r="B1152" s="69"/>
      <c r="C1152" s="44"/>
      <c r="D1152" s="42"/>
      <c r="E1152" s="42"/>
      <c r="F1152" s="68"/>
      <c r="G1152" s="42"/>
      <c r="H1152" s="42"/>
      <c r="J1152" s="20" t="str">
        <f aca="false">IF(AND(K1152="",L1152="",N1152=""),"",IF(OR(K1152=1,L1152=1),"ERRORI / ANOMALIE","OK"))</f>
        <v/>
      </c>
      <c r="K1152" s="20" t="str">
        <f aca="false">IF(N1152="","",IF(SUM(Q1152:AA1152)&gt;0,1,""))</f>
        <v/>
      </c>
      <c r="L1152" s="20" t="str">
        <f aca="false">IF(N1152="","",IF(_xlfn.IFNA(VLOOKUP(CONCATENATE(N1152," ",1),Lotti!AS$7:AT$601,2,0),1)=1,"",1))</f>
        <v/>
      </c>
      <c r="N1152" s="36" t="str">
        <f aca="false">TRIM(B1152)</f>
        <v/>
      </c>
      <c r="O1152" s="36"/>
      <c r="P1152" s="36" t="str">
        <f aca="false">IF(K1152="","",1)</f>
        <v/>
      </c>
      <c r="Q1152" s="36" t="str">
        <f aca="false">IF(N1152="","",_xlfn.IFNA(VLOOKUP(N1152,Lotti!C$7:D$1000,2,0),1))</f>
        <v/>
      </c>
      <c r="S1152" s="36" t="str">
        <f aca="false">IF(N1152="","",IF(OR(AND(E1152="",LEN(TRIM(D1152))&lt;&gt;11,LEN(TRIM(D1152))&lt;&gt;16),AND(D1152="",E1152=""),AND(D1152&lt;&gt;"",E1152&lt;&gt;"")),1,""))</f>
        <v/>
      </c>
      <c r="U1152" s="36" t="str">
        <f aca="false">IF(N1152="","",IF(C1152="",1,""))</f>
        <v/>
      </c>
      <c r="V1152" s="36" t="str">
        <f aca="false">IF(N1152="","",_xlfn.IFNA(VLOOKUP(F1152,TabelleFisse!$B$33:$C$34,2,0),1))</f>
        <v/>
      </c>
      <c r="W1152" s="36" t="str">
        <f aca="false">IF(N1152="","",_xlfn.IFNA(IF(VLOOKUP(CONCATENATE(N1152," SI"),AC$10:AC$1203,1,0)=CONCATENATE(N1152," SI"),"",1),1))</f>
        <v/>
      </c>
      <c r="Y1152" s="36" t="str">
        <f aca="false">IF(OR(N1152="",G1152=""),"",_xlfn.IFNA(VLOOKUP(H1152,TabelleFisse!$B$25:$C$29,2,0),1))</f>
        <v/>
      </c>
      <c r="Z1152" s="36" t="str">
        <f aca="false">IF(AND(G1152="",H1152&lt;&gt;""),1,"")</f>
        <v/>
      </c>
      <c r="AA1152" s="36" t="str">
        <f aca="false">IF(N1152="","",IF(COUNTIF(AD$10:AD$1203,AD1152)=1,1,""))</f>
        <v/>
      </c>
      <c r="AC1152" s="37" t="str">
        <f aca="false">IF(N1152="","",CONCATENATE(N1152," ",F1152))</f>
        <v/>
      </c>
      <c r="AD1152" s="37" t="str">
        <f aca="false">IF(OR(N1152="",CONCATENATE(G1152,H1152)=""),"",CONCATENATE(N1152," ",G1152))</f>
        <v/>
      </c>
      <c r="AE1152" s="37" t="str">
        <f aca="false">IF(K1152=1,CONCATENATE(N1152," ",1),"")</f>
        <v/>
      </c>
    </row>
    <row r="1153" customFormat="false" ht="32.25" hidden="false" customHeight="true" outlineLevel="0" collapsed="false">
      <c r="A1153" s="21" t="str">
        <f aca="false">IF(J1153="","",J1153)</f>
        <v/>
      </c>
      <c r="B1153" s="69"/>
      <c r="C1153" s="44"/>
      <c r="D1153" s="42"/>
      <c r="E1153" s="42"/>
      <c r="F1153" s="68"/>
      <c r="G1153" s="42"/>
      <c r="H1153" s="42"/>
      <c r="J1153" s="20" t="str">
        <f aca="false">IF(AND(K1153="",L1153="",N1153=""),"",IF(OR(K1153=1,L1153=1),"ERRORI / ANOMALIE","OK"))</f>
        <v/>
      </c>
      <c r="K1153" s="20" t="str">
        <f aca="false">IF(N1153="","",IF(SUM(Q1153:AA1153)&gt;0,1,""))</f>
        <v/>
      </c>
      <c r="L1153" s="20" t="str">
        <f aca="false">IF(N1153="","",IF(_xlfn.IFNA(VLOOKUP(CONCATENATE(N1153," ",1),Lotti!AS$7:AT$601,2,0),1)=1,"",1))</f>
        <v/>
      </c>
      <c r="N1153" s="36" t="str">
        <f aca="false">TRIM(B1153)</f>
        <v/>
      </c>
      <c r="O1153" s="36"/>
      <c r="P1153" s="36" t="str">
        <f aca="false">IF(K1153="","",1)</f>
        <v/>
      </c>
      <c r="Q1153" s="36" t="str">
        <f aca="false">IF(N1153="","",_xlfn.IFNA(VLOOKUP(N1153,Lotti!C$7:D$1000,2,0),1))</f>
        <v/>
      </c>
      <c r="S1153" s="36" t="str">
        <f aca="false">IF(N1153="","",IF(OR(AND(E1153="",LEN(TRIM(D1153))&lt;&gt;11,LEN(TRIM(D1153))&lt;&gt;16),AND(D1153="",E1153=""),AND(D1153&lt;&gt;"",E1153&lt;&gt;"")),1,""))</f>
        <v/>
      </c>
      <c r="U1153" s="36" t="str">
        <f aca="false">IF(N1153="","",IF(C1153="",1,""))</f>
        <v/>
      </c>
      <c r="V1153" s="36" t="str">
        <f aca="false">IF(N1153="","",_xlfn.IFNA(VLOOKUP(F1153,TabelleFisse!$B$33:$C$34,2,0),1))</f>
        <v/>
      </c>
      <c r="W1153" s="36" t="str">
        <f aca="false">IF(N1153="","",_xlfn.IFNA(IF(VLOOKUP(CONCATENATE(N1153," SI"),AC$10:AC$1203,1,0)=CONCATENATE(N1153," SI"),"",1),1))</f>
        <v/>
      </c>
      <c r="Y1153" s="36" t="str">
        <f aca="false">IF(OR(N1153="",G1153=""),"",_xlfn.IFNA(VLOOKUP(H1153,TabelleFisse!$B$25:$C$29,2,0),1))</f>
        <v/>
      </c>
      <c r="Z1153" s="36" t="str">
        <f aca="false">IF(AND(G1153="",H1153&lt;&gt;""),1,"")</f>
        <v/>
      </c>
      <c r="AA1153" s="36" t="str">
        <f aca="false">IF(N1153="","",IF(COUNTIF(AD$10:AD$1203,AD1153)=1,1,""))</f>
        <v/>
      </c>
      <c r="AC1153" s="37" t="str">
        <f aca="false">IF(N1153="","",CONCATENATE(N1153," ",F1153))</f>
        <v/>
      </c>
      <c r="AD1153" s="37" t="str">
        <f aca="false">IF(OR(N1153="",CONCATENATE(G1153,H1153)=""),"",CONCATENATE(N1153," ",G1153))</f>
        <v/>
      </c>
      <c r="AE1153" s="37" t="str">
        <f aca="false">IF(K1153=1,CONCATENATE(N1153," ",1),"")</f>
        <v/>
      </c>
    </row>
    <row r="1154" customFormat="false" ht="32.25" hidden="false" customHeight="true" outlineLevel="0" collapsed="false">
      <c r="A1154" s="21" t="str">
        <f aca="false">IF(J1154="","",J1154)</f>
        <v/>
      </c>
      <c r="B1154" s="69"/>
      <c r="C1154" s="44"/>
      <c r="D1154" s="42"/>
      <c r="E1154" s="42"/>
      <c r="F1154" s="68"/>
      <c r="G1154" s="42"/>
      <c r="H1154" s="42"/>
      <c r="J1154" s="20" t="str">
        <f aca="false">IF(AND(K1154="",L1154="",N1154=""),"",IF(OR(K1154=1,L1154=1),"ERRORI / ANOMALIE","OK"))</f>
        <v/>
      </c>
      <c r="K1154" s="20" t="str">
        <f aca="false">IF(N1154="","",IF(SUM(Q1154:AA1154)&gt;0,1,""))</f>
        <v/>
      </c>
      <c r="L1154" s="20" t="str">
        <f aca="false">IF(N1154="","",IF(_xlfn.IFNA(VLOOKUP(CONCATENATE(N1154," ",1),Lotti!AS$7:AT$601,2,0),1)=1,"",1))</f>
        <v/>
      </c>
      <c r="N1154" s="36" t="str">
        <f aca="false">TRIM(B1154)</f>
        <v/>
      </c>
      <c r="O1154" s="36"/>
      <c r="P1154" s="36" t="str">
        <f aca="false">IF(K1154="","",1)</f>
        <v/>
      </c>
      <c r="Q1154" s="36" t="str">
        <f aca="false">IF(N1154="","",_xlfn.IFNA(VLOOKUP(N1154,Lotti!C$7:D$1000,2,0),1))</f>
        <v/>
      </c>
      <c r="S1154" s="36" t="str">
        <f aca="false">IF(N1154="","",IF(OR(AND(E1154="",LEN(TRIM(D1154))&lt;&gt;11,LEN(TRIM(D1154))&lt;&gt;16),AND(D1154="",E1154=""),AND(D1154&lt;&gt;"",E1154&lt;&gt;"")),1,""))</f>
        <v/>
      </c>
      <c r="U1154" s="36" t="str">
        <f aca="false">IF(N1154="","",IF(C1154="",1,""))</f>
        <v/>
      </c>
      <c r="V1154" s="36" t="str">
        <f aca="false">IF(N1154="","",_xlfn.IFNA(VLOOKUP(F1154,TabelleFisse!$B$33:$C$34,2,0),1))</f>
        <v/>
      </c>
      <c r="W1154" s="36" t="str">
        <f aca="false">IF(N1154="","",_xlfn.IFNA(IF(VLOOKUP(CONCATENATE(N1154," SI"),AC$10:AC$1203,1,0)=CONCATENATE(N1154," SI"),"",1),1))</f>
        <v/>
      </c>
      <c r="Y1154" s="36" t="str">
        <f aca="false">IF(OR(N1154="",G1154=""),"",_xlfn.IFNA(VLOOKUP(H1154,TabelleFisse!$B$25:$C$29,2,0),1))</f>
        <v/>
      </c>
      <c r="Z1154" s="36" t="str">
        <f aca="false">IF(AND(G1154="",H1154&lt;&gt;""),1,"")</f>
        <v/>
      </c>
      <c r="AA1154" s="36" t="str">
        <f aca="false">IF(N1154="","",IF(COUNTIF(AD$10:AD$1203,AD1154)=1,1,""))</f>
        <v/>
      </c>
      <c r="AC1154" s="37" t="str">
        <f aca="false">IF(N1154="","",CONCATENATE(N1154," ",F1154))</f>
        <v/>
      </c>
      <c r="AD1154" s="37" t="str">
        <f aca="false">IF(OR(N1154="",CONCATENATE(G1154,H1154)=""),"",CONCATENATE(N1154," ",G1154))</f>
        <v/>
      </c>
      <c r="AE1154" s="37" t="str">
        <f aca="false">IF(K1154=1,CONCATENATE(N1154," ",1),"")</f>
        <v/>
      </c>
    </row>
    <row r="1155" customFormat="false" ht="32.25" hidden="false" customHeight="true" outlineLevel="0" collapsed="false">
      <c r="A1155" s="21" t="str">
        <f aca="false">IF(J1155="","",J1155)</f>
        <v/>
      </c>
      <c r="B1155" s="69"/>
      <c r="C1155" s="44"/>
      <c r="D1155" s="42"/>
      <c r="E1155" s="42"/>
      <c r="F1155" s="68"/>
      <c r="G1155" s="42"/>
      <c r="H1155" s="42"/>
      <c r="J1155" s="20" t="str">
        <f aca="false">IF(AND(K1155="",L1155="",N1155=""),"",IF(OR(K1155=1,L1155=1),"ERRORI / ANOMALIE","OK"))</f>
        <v/>
      </c>
      <c r="K1155" s="20" t="str">
        <f aca="false">IF(N1155="","",IF(SUM(Q1155:AA1155)&gt;0,1,""))</f>
        <v/>
      </c>
      <c r="L1155" s="20" t="str">
        <f aca="false">IF(N1155="","",IF(_xlfn.IFNA(VLOOKUP(CONCATENATE(N1155," ",1),Lotti!AS$7:AT$601,2,0),1)=1,"",1))</f>
        <v/>
      </c>
      <c r="N1155" s="36" t="str">
        <f aca="false">TRIM(B1155)</f>
        <v/>
      </c>
      <c r="O1155" s="36"/>
      <c r="P1155" s="36" t="str">
        <f aca="false">IF(K1155="","",1)</f>
        <v/>
      </c>
      <c r="Q1155" s="36" t="str">
        <f aca="false">IF(N1155="","",_xlfn.IFNA(VLOOKUP(N1155,Lotti!C$7:D$1000,2,0),1))</f>
        <v/>
      </c>
      <c r="S1155" s="36" t="str">
        <f aca="false">IF(N1155="","",IF(OR(AND(E1155="",LEN(TRIM(D1155))&lt;&gt;11,LEN(TRIM(D1155))&lt;&gt;16),AND(D1155="",E1155=""),AND(D1155&lt;&gt;"",E1155&lt;&gt;"")),1,""))</f>
        <v/>
      </c>
      <c r="U1155" s="36" t="str">
        <f aca="false">IF(N1155="","",IF(C1155="",1,""))</f>
        <v/>
      </c>
      <c r="V1155" s="36" t="str">
        <f aca="false">IF(N1155="","",_xlfn.IFNA(VLOOKUP(F1155,TabelleFisse!$B$33:$C$34,2,0),1))</f>
        <v/>
      </c>
      <c r="W1155" s="36" t="str">
        <f aca="false">IF(N1155="","",_xlfn.IFNA(IF(VLOOKUP(CONCATENATE(N1155," SI"),AC$10:AC$1203,1,0)=CONCATENATE(N1155," SI"),"",1),1))</f>
        <v/>
      </c>
      <c r="Y1155" s="36" t="str">
        <f aca="false">IF(OR(N1155="",G1155=""),"",_xlfn.IFNA(VLOOKUP(H1155,TabelleFisse!$B$25:$C$29,2,0),1))</f>
        <v/>
      </c>
      <c r="Z1155" s="36" t="str">
        <f aca="false">IF(AND(G1155="",H1155&lt;&gt;""),1,"")</f>
        <v/>
      </c>
      <c r="AA1155" s="36" t="str">
        <f aca="false">IF(N1155="","",IF(COUNTIF(AD$10:AD$1203,AD1155)=1,1,""))</f>
        <v/>
      </c>
      <c r="AC1155" s="37" t="str">
        <f aca="false">IF(N1155="","",CONCATENATE(N1155," ",F1155))</f>
        <v/>
      </c>
      <c r="AD1155" s="37" t="str">
        <f aca="false">IF(OR(N1155="",CONCATENATE(G1155,H1155)=""),"",CONCATENATE(N1155," ",G1155))</f>
        <v/>
      </c>
      <c r="AE1155" s="37" t="str">
        <f aca="false">IF(K1155=1,CONCATENATE(N1155," ",1),"")</f>
        <v/>
      </c>
    </row>
    <row r="1156" customFormat="false" ht="32.25" hidden="false" customHeight="true" outlineLevel="0" collapsed="false">
      <c r="A1156" s="21" t="str">
        <f aca="false">IF(J1156="","",J1156)</f>
        <v/>
      </c>
      <c r="B1156" s="69"/>
      <c r="C1156" s="44"/>
      <c r="D1156" s="42"/>
      <c r="E1156" s="42"/>
      <c r="F1156" s="68"/>
      <c r="G1156" s="42"/>
      <c r="H1156" s="42"/>
      <c r="J1156" s="20" t="str">
        <f aca="false">IF(AND(K1156="",L1156="",N1156=""),"",IF(OR(K1156=1,L1156=1),"ERRORI / ANOMALIE","OK"))</f>
        <v/>
      </c>
      <c r="K1156" s="20" t="str">
        <f aca="false">IF(N1156="","",IF(SUM(Q1156:AA1156)&gt;0,1,""))</f>
        <v/>
      </c>
      <c r="L1156" s="20" t="str">
        <f aca="false">IF(N1156="","",IF(_xlfn.IFNA(VLOOKUP(CONCATENATE(N1156," ",1),Lotti!AS$7:AT$601,2,0),1)=1,"",1))</f>
        <v/>
      </c>
      <c r="N1156" s="36" t="str">
        <f aca="false">TRIM(B1156)</f>
        <v/>
      </c>
      <c r="O1156" s="36"/>
      <c r="P1156" s="36" t="str">
        <f aca="false">IF(K1156="","",1)</f>
        <v/>
      </c>
      <c r="Q1156" s="36" t="str">
        <f aca="false">IF(N1156="","",_xlfn.IFNA(VLOOKUP(N1156,Lotti!C$7:D$1000,2,0),1))</f>
        <v/>
      </c>
      <c r="S1156" s="36" t="str">
        <f aca="false">IF(N1156="","",IF(OR(AND(E1156="",LEN(TRIM(D1156))&lt;&gt;11,LEN(TRIM(D1156))&lt;&gt;16),AND(D1156="",E1156=""),AND(D1156&lt;&gt;"",E1156&lt;&gt;"")),1,""))</f>
        <v/>
      </c>
      <c r="U1156" s="36" t="str">
        <f aca="false">IF(N1156="","",IF(C1156="",1,""))</f>
        <v/>
      </c>
      <c r="V1156" s="36" t="str">
        <f aca="false">IF(N1156="","",_xlfn.IFNA(VLOOKUP(F1156,TabelleFisse!$B$33:$C$34,2,0),1))</f>
        <v/>
      </c>
      <c r="W1156" s="36" t="str">
        <f aca="false">IF(N1156="","",_xlfn.IFNA(IF(VLOOKUP(CONCATENATE(N1156," SI"),AC$10:AC$1203,1,0)=CONCATENATE(N1156," SI"),"",1),1))</f>
        <v/>
      </c>
      <c r="Y1156" s="36" t="str">
        <f aca="false">IF(OR(N1156="",G1156=""),"",_xlfn.IFNA(VLOOKUP(H1156,TabelleFisse!$B$25:$C$29,2,0),1))</f>
        <v/>
      </c>
      <c r="Z1156" s="36" t="str">
        <f aca="false">IF(AND(G1156="",H1156&lt;&gt;""),1,"")</f>
        <v/>
      </c>
      <c r="AA1156" s="36" t="str">
        <f aca="false">IF(N1156="","",IF(COUNTIF(AD$10:AD$1203,AD1156)=1,1,""))</f>
        <v/>
      </c>
      <c r="AC1156" s="37" t="str">
        <f aca="false">IF(N1156="","",CONCATENATE(N1156," ",F1156))</f>
        <v/>
      </c>
      <c r="AD1156" s="37" t="str">
        <f aca="false">IF(OR(N1156="",CONCATENATE(G1156,H1156)=""),"",CONCATENATE(N1156," ",G1156))</f>
        <v/>
      </c>
      <c r="AE1156" s="37" t="str">
        <f aca="false">IF(K1156=1,CONCATENATE(N1156," ",1),"")</f>
        <v/>
      </c>
    </row>
    <row r="1157" customFormat="false" ht="32.25" hidden="false" customHeight="true" outlineLevel="0" collapsed="false">
      <c r="A1157" s="21" t="str">
        <f aca="false">IF(J1157="","",J1157)</f>
        <v/>
      </c>
      <c r="B1157" s="69"/>
      <c r="C1157" s="44"/>
      <c r="D1157" s="42"/>
      <c r="E1157" s="42"/>
      <c r="F1157" s="68"/>
      <c r="G1157" s="42"/>
      <c r="H1157" s="42"/>
      <c r="J1157" s="20" t="str">
        <f aca="false">IF(AND(K1157="",L1157="",N1157=""),"",IF(OR(K1157=1,L1157=1),"ERRORI / ANOMALIE","OK"))</f>
        <v/>
      </c>
      <c r="K1157" s="20" t="str">
        <f aca="false">IF(N1157="","",IF(SUM(Q1157:AA1157)&gt;0,1,""))</f>
        <v/>
      </c>
      <c r="L1157" s="20" t="str">
        <f aca="false">IF(N1157="","",IF(_xlfn.IFNA(VLOOKUP(CONCATENATE(N1157," ",1),Lotti!AS$7:AT$601,2,0),1)=1,"",1))</f>
        <v/>
      </c>
      <c r="N1157" s="36" t="str">
        <f aca="false">TRIM(B1157)</f>
        <v/>
      </c>
      <c r="O1157" s="36"/>
      <c r="P1157" s="36" t="str">
        <f aca="false">IF(K1157="","",1)</f>
        <v/>
      </c>
      <c r="Q1157" s="36" t="str">
        <f aca="false">IF(N1157="","",_xlfn.IFNA(VLOOKUP(N1157,Lotti!C$7:D$1000,2,0),1))</f>
        <v/>
      </c>
      <c r="S1157" s="36" t="str">
        <f aca="false">IF(N1157="","",IF(OR(AND(E1157="",LEN(TRIM(D1157))&lt;&gt;11,LEN(TRIM(D1157))&lt;&gt;16),AND(D1157="",E1157=""),AND(D1157&lt;&gt;"",E1157&lt;&gt;"")),1,""))</f>
        <v/>
      </c>
      <c r="U1157" s="36" t="str">
        <f aca="false">IF(N1157="","",IF(C1157="",1,""))</f>
        <v/>
      </c>
      <c r="V1157" s="36" t="str">
        <f aca="false">IF(N1157="","",_xlfn.IFNA(VLOOKUP(F1157,TabelleFisse!$B$33:$C$34,2,0),1))</f>
        <v/>
      </c>
      <c r="W1157" s="36" t="str">
        <f aca="false">IF(N1157="","",_xlfn.IFNA(IF(VLOOKUP(CONCATENATE(N1157," SI"),AC$10:AC$1203,1,0)=CONCATENATE(N1157," SI"),"",1),1))</f>
        <v/>
      </c>
      <c r="Y1157" s="36" t="str">
        <f aca="false">IF(OR(N1157="",G1157=""),"",_xlfn.IFNA(VLOOKUP(H1157,TabelleFisse!$B$25:$C$29,2,0),1))</f>
        <v/>
      </c>
      <c r="Z1157" s="36" t="str">
        <f aca="false">IF(AND(G1157="",H1157&lt;&gt;""),1,"")</f>
        <v/>
      </c>
      <c r="AA1157" s="36" t="str">
        <f aca="false">IF(N1157="","",IF(COUNTIF(AD$10:AD$1203,AD1157)=1,1,""))</f>
        <v/>
      </c>
      <c r="AC1157" s="37" t="str">
        <f aca="false">IF(N1157="","",CONCATENATE(N1157," ",F1157))</f>
        <v/>
      </c>
      <c r="AD1157" s="37" t="str">
        <f aca="false">IF(OR(N1157="",CONCATENATE(G1157,H1157)=""),"",CONCATENATE(N1157," ",G1157))</f>
        <v/>
      </c>
      <c r="AE1157" s="37" t="str">
        <f aca="false">IF(K1157=1,CONCATENATE(N1157," ",1),"")</f>
        <v/>
      </c>
    </row>
    <row r="1158" customFormat="false" ht="32.25" hidden="false" customHeight="true" outlineLevel="0" collapsed="false">
      <c r="A1158" s="21" t="str">
        <f aca="false">IF(J1158="","",J1158)</f>
        <v/>
      </c>
      <c r="B1158" s="69"/>
      <c r="C1158" s="44"/>
      <c r="D1158" s="42"/>
      <c r="E1158" s="42"/>
      <c r="F1158" s="68"/>
      <c r="G1158" s="42"/>
      <c r="H1158" s="42"/>
      <c r="J1158" s="20" t="str">
        <f aca="false">IF(AND(K1158="",L1158="",N1158=""),"",IF(OR(K1158=1,L1158=1),"ERRORI / ANOMALIE","OK"))</f>
        <v/>
      </c>
      <c r="K1158" s="20" t="str">
        <f aca="false">IF(N1158="","",IF(SUM(Q1158:AA1158)&gt;0,1,""))</f>
        <v/>
      </c>
      <c r="L1158" s="20" t="str">
        <f aca="false">IF(N1158="","",IF(_xlfn.IFNA(VLOOKUP(CONCATENATE(N1158," ",1),Lotti!AS$7:AT$601,2,0),1)=1,"",1))</f>
        <v/>
      </c>
      <c r="N1158" s="36" t="str">
        <f aca="false">TRIM(B1158)</f>
        <v/>
      </c>
      <c r="O1158" s="36"/>
      <c r="P1158" s="36" t="str">
        <f aca="false">IF(K1158="","",1)</f>
        <v/>
      </c>
      <c r="Q1158" s="36" t="str">
        <f aca="false">IF(N1158="","",_xlfn.IFNA(VLOOKUP(N1158,Lotti!C$7:D$1000,2,0),1))</f>
        <v/>
      </c>
      <c r="S1158" s="36" t="str">
        <f aca="false">IF(N1158="","",IF(OR(AND(E1158="",LEN(TRIM(D1158))&lt;&gt;11,LEN(TRIM(D1158))&lt;&gt;16),AND(D1158="",E1158=""),AND(D1158&lt;&gt;"",E1158&lt;&gt;"")),1,""))</f>
        <v/>
      </c>
      <c r="U1158" s="36" t="str">
        <f aca="false">IF(N1158="","",IF(C1158="",1,""))</f>
        <v/>
      </c>
      <c r="V1158" s="36" t="str">
        <f aca="false">IF(N1158="","",_xlfn.IFNA(VLOOKUP(F1158,TabelleFisse!$B$33:$C$34,2,0),1))</f>
        <v/>
      </c>
      <c r="W1158" s="36" t="str">
        <f aca="false">IF(N1158="","",_xlfn.IFNA(IF(VLOOKUP(CONCATENATE(N1158," SI"),AC$10:AC$1203,1,0)=CONCATENATE(N1158," SI"),"",1),1))</f>
        <v/>
      </c>
      <c r="Y1158" s="36" t="str">
        <f aca="false">IF(OR(N1158="",G1158=""),"",_xlfn.IFNA(VLOOKUP(H1158,TabelleFisse!$B$25:$C$29,2,0),1))</f>
        <v/>
      </c>
      <c r="Z1158" s="36" t="str">
        <f aca="false">IF(AND(G1158="",H1158&lt;&gt;""),1,"")</f>
        <v/>
      </c>
      <c r="AA1158" s="36" t="str">
        <f aca="false">IF(N1158="","",IF(COUNTIF(AD$10:AD$1203,AD1158)=1,1,""))</f>
        <v/>
      </c>
      <c r="AC1158" s="37" t="str">
        <f aca="false">IF(N1158="","",CONCATENATE(N1158," ",F1158))</f>
        <v/>
      </c>
      <c r="AD1158" s="37" t="str">
        <f aca="false">IF(OR(N1158="",CONCATENATE(G1158,H1158)=""),"",CONCATENATE(N1158," ",G1158))</f>
        <v/>
      </c>
      <c r="AE1158" s="37" t="str">
        <f aca="false">IF(K1158=1,CONCATENATE(N1158," ",1),"")</f>
        <v/>
      </c>
    </row>
    <row r="1159" customFormat="false" ht="32.25" hidden="false" customHeight="true" outlineLevel="0" collapsed="false">
      <c r="A1159" s="21" t="str">
        <f aca="false">IF(J1159="","",J1159)</f>
        <v/>
      </c>
      <c r="B1159" s="69"/>
      <c r="C1159" s="44"/>
      <c r="D1159" s="42"/>
      <c r="E1159" s="42"/>
      <c r="F1159" s="68"/>
      <c r="G1159" s="42"/>
      <c r="H1159" s="42"/>
      <c r="J1159" s="20" t="str">
        <f aca="false">IF(AND(K1159="",L1159="",N1159=""),"",IF(OR(K1159=1,L1159=1),"ERRORI / ANOMALIE","OK"))</f>
        <v/>
      </c>
      <c r="K1159" s="20" t="str">
        <f aca="false">IF(N1159="","",IF(SUM(Q1159:AA1159)&gt;0,1,""))</f>
        <v/>
      </c>
      <c r="L1159" s="20" t="str">
        <f aca="false">IF(N1159="","",IF(_xlfn.IFNA(VLOOKUP(CONCATENATE(N1159," ",1),Lotti!AS$7:AT$601,2,0),1)=1,"",1))</f>
        <v/>
      </c>
      <c r="N1159" s="36" t="str">
        <f aca="false">TRIM(B1159)</f>
        <v/>
      </c>
      <c r="O1159" s="36"/>
      <c r="P1159" s="36" t="str">
        <f aca="false">IF(K1159="","",1)</f>
        <v/>
      </c>
      <c r="Q1159" s="36" t="str">
        <f aca="false">IF(N1159="","",_xlfn.IFNA(VLOOKUP(N1159,Lotti!C$7:D$1000,2,0),1))</f>
        <v/>
      </c>
      <c r="S1159" s="36" t="str">
        <f aca="false">IF(N1159="","",IF(OR(AND(E1159="",LEN(TRIM(D1159))&lt;&gt;11,LEN(TRIM(D1159))&lt;&gt;16),AND(D1159="",E1159=""),AND(D1159&lt;&gt;"",E1159&lt;&gt;"")),1,""))</f>
        <v/>
      </c>
      <c r="U1159" s="36" t="str">
        <f aca="false">IF(N1159="","",IF(C1159="",1,""))</f>
        <v/>
      </c>
      <c r="V1159" s="36" t="str">
        <f aca="false">IF(N1159="","",_xlfn.IFNA(VLOOKUP(F1159,TabelleFisse!$B$33:$C$34,2,0),1))</f>
        <v/>
      </c>
      <c r="W1159" s="36" t="str">
        <f aca="false">IF(N1159="","",_xlfn.IFNA(IF(VLOOKUP(CONCATENATE(N1159," SI"),AC$10:AC$1203,1,0)=CONCATENATE(N1159," SI"),"",1),1))</f>
        <v/>
      </c>
      <c r="Y1159" s="36" t="str">
        <f aca="false">IF(OR(N1159="",G1159=""),"",_xlfn.IFNA(VLOOKUP(H1159,TabelleFisse!$B$25:$C$29,2,0),1))</f>
        <v/>
      </c>
      <c r="Z1159" s="36" t="str">
        <f aca="false">IF(AND(G1159="",H1159&lt;&gt;""),1,"")</f>
        <v/>
      </c>
      <c r="AA1159" s="36" t="str">
        <f aca="false">IF(N1159="","",IF(COUNTIF(AD$10:AD$1203,AD1159)=1,1,""))</f>
        <v/>
      </c>
      <c r="AC1159" s="37" t="str">
        <f aca="false">IF(N1159="","",CONCATENATE(N1159," ",F1159))</f>
        <v/>
      </c>
      <c r="AD1159" s="37" t="str">
        <f aca="false">IF(OR(N1159="",CONCATENATE(G1159,H1159)=""),"",CONCATENATE(N1159," ",G1159))</f>
        <v/>
      </c>
      <c r="AE1159" s="37" t="str">
        <f aca="false">IF(K1159=1,CONCATENATE(N1159," ",1),"")</f>
        <v/>
      </c>
    </row>
    <row r="1160" customFormat="false" ht="32.25" hidden="false" customHeight="true" outlineLevel="0" collapsed="false">
      <c r="A1160" s="21" t="str">
        <f aca="false">IF(J1160="","",J1160)</f>
        <v/>
      </c>
      <c r="B1160" s="69"/>
      <c r="C1160" s="44"/>
      <c r="D1160" s="42"/>
      <c r="E1160" s="42"/>
      <c r="F1160" s="68"/>
      <c r="G1160" s="42"/>
      <c r="H1160" s="42"/>
      <c r="J1160" s="20" t="str">
        <f aca="false">IF(AND(K1160="",L1160="",N1160=""),"",IF(OR(K1160=1,L1160=1),"ERRORI / ANOMALIE","OK"))</f>
        <v/>
      </c>
      <c r="K1160" s="20" t="str">
        <f aca="false">IF(N1160="","",IF(SUM(Q1160:AA1160)&gt;0,1,""))</f>
        <v/>
      </c>
      <c r="L1160" s="20" t="str">
        <f aca="false">IF(N1160="","",IF(_xlfn.IFNA(VLOOKUP(CONCATENATE(N1160," ",1),Lotti!AS$7:AT$601,2,0),1)=1,"",1))</f>
        <v/>
      </c>
      <c r="N1160" s="36" t="str">
        <f aca="false">TRIM(B1160)</f>
        <v/>
      </c>
      <c r="O1160" s="36"/>
      <c r="P1160" s="36" t="str">
        <f aca="false">IF(K1160="","",1)</f>
        <v/>
      </c>
      <c r="Q1160" s="36" t="str">
        <f aca="false">IF(N1160="","",_xlfn.IFNA(VLOOKUP(N1160,Lotti!C$7:D$1000,2,0),1))</f>
        <v/>
      </c>
      <c r="S1160" s="36" t="str">
        <f aca="false">IF(N1160="","",IF(OR(AND(E1160="",LEN(TRIM(D1160))&lt;&gt;11,LEN(TRIM(D1160))&lt;&gt;16),AND(D1160="",E1160=""),AND(D1160&lt;&gt;"",E1160&lt;&gt;"")),1,""))</f>
        <v/>
      </c>
      <c r="U1160" s="36" t="str">
        <f aca="false">IF(N1160="","",IF(C1160="",1,""))</f>
        <v/>
      </c>
      <c r="V1160" s="36" t="str">
        <f aca="false">IF(N1160="","",_xlfn.IFNA(VLOOKUP(F1160,TabelleFisse!$B$33:$C$34,2,0),1))</f>
        <v/>
      </c>
      <c r="W1160" s="36" t="str">
        <f aca="false">IF(N1160="","",_xlfn.IFNA(IF(VLOOKUP(CONCATENATE(N1160," SI"),AC$10:AC$1203,1,0)=CONCATENATE(N1160," SI"),"",1),1))</f>
        <v/>
      </c>
      <c r="Y1160" s="36" t="str">
        <f aca="false">IF(OR(N1160="",G1160=""),"",_xlfn.IFNA(VLOOKUP(H1160,TabelleFisse!$B$25:$C$29,2,0),1))</f>
        <v/>
      </c>
      <c r="Z1160" s="36" t="str">
        <f aca="false">IF(AND(G1160="",H1160&lt;&gt;""),1,"")</f>
        <v/>
      </c>
      <c r="AA1160" s="36" t="str">
        <f aca="false">IF(N1160="","",IF(COUNTIF(AD$10:AD$1203,AD1160)=1,1,""))</f>
        <v/>
      </c>
      <c r="AC1160" s="37" t="str">
        <f aca="false">IF(N1160="","",CONCATENATE(N1160," ",F1160))</f>
        <v/>
      </c>
      <c r="AD1160" s="37" t="str">
        <f aca="false">IF(OR(N1160="",CONCATENATE(G1160,H1160)=""),"",CONCATENATE(N1160," ",G1160))</f>
        <v/>
      </c>
      <c r="AE1160" s="37" t="str">
        <f aca="false">IF(K1160=1,CONCATENATE(N1160," ",1),"")</f>
        <v/>
      </c>
    </row>
    <row r="1161" customFormat="false" ht="32.25" hidden="false" customHeight="true" outlineLevel="0" collapsed="false">
      <c r="A1161" s="21" t="str">
        <f aca="false">IF(J1161="","",J1161)</f>
        <v/>
      </c>
      <c r="B1161" s="69"/>
      <c r="C1161" s="44"/>
      <c r="D1161" s="42"/>
      <c r="E1161" s="42"/>
      <c r="F1161" s="68"/>
      <c r="G1161" s="42"/>
      <c r="H1161" s="42"/>
      <c r="J1161" s="20" t="str">
        <f aca="false">IF(AND(K1161="",L1161="",N1161=""),"",IF(OR(K1161=1,L1161=1),"ERRORI / ANOMALIE","OK"))</f>
        <v/>
      </c>
      <c r="K1161" s="20" t="str">
        <f aca="false">IF(N1161="","",IF(SUM(Q1161:AA1161)&gt;0,1,""))</f>
        <v/>
      </c>
      <c r="L1161" s="20" t="str">
        <f aca="false">IF(N1161="","",IF(_xlfn.IFNA(VLOOKUP(CONCATENATE(N1161," ",1),Lotti!AS$7:AT$601,2,0),1)=1,"",1))</f>
        <v/>
      </c>
      <c r="N1161" s="36" t="str">
        <f aca="false">TRIM(B1161)</f>
        <v/>
      </c>
      <c r="O1161" s="36"/>
      <c r="P1161" s="36" t="str">
        <f aca="false">IF(K1161="","",1)</f>
        <v/>
      </c>
      <c r="Q1161" s="36" t="str">
        <f aca="false">IF(N1161="","",_xlfn.IFNA(VLOOKUP(N1161,Lotti!C$7:D$1000,2,0),1))</f>
        <v/>
      </c>
      <c r="S1161" s="36" t="str">
        <f aca="false">IF(N1161="","",IF(OR(AND(E1161="",LEN(TRIM(D1161))&lt;&gt;11,LEN(TRIM(D1161))&lt;&gt;16),AND(D1161="",E1161=""),AND(D1161&lt;&gt;"",E1161&lt;&gt;"")),1,""))</f>
        <v/>
      </c>
      <c r="U1161" s="36" t="str">
        <f aca="false">IF(N1161="","",IF(C1161="",1,""))</f>
        <v/>
      </c>
      <c r="V1161" s="36" t="str">
        <f aca="false">IF(N1161="","",_xlfn.IFNA(VLOOKUP(F1161,TabelleFisse!$B$33:$C$34,2,0),1))</f>
        <v/>
      </c>
      <c r="W1161" s="36" t="str">
        <f aca="false">IF(N1161="","",_xlfn.IFNA(IF(VLOOKUP(CONCATENATE(N1161," SI"),AC$10:AC$1203,1,0)=CONCATENATE(N1161," SI"),"",1),1))</f>
        <v/>
      </c>
      <c r="Y1161" s="36" t="str">
        <f aca="false">IF(OR(N1161="",G1161=""),"",_xlfn.IFNA(VLOOKUP(H1161,TabelleFisse!$B$25:$C$29,2,0),1))</f>
        <v/>
      </c>
      <c r="Z1161" s="36" t="str">
        <f aca="false">IF(AND(G1161="",H1161&lt;&gt;""),1,"")</f>
        <v/>
      </c>
      <c r="AA1161" s="36" t="str">
        <f aca="false">IF(N1161="","",IF(COUNTIF(AD$10:AD$1203,AD1161)=1,1,""))</f>
        <v/>
      </c>
      <c r="AC1161" s="37" t="str">
        <f aca="false">IF(N1161="","",CONCATENATE(N1161," ",F1161))</f>
        <v/>
      </c>
      <c r="AD1161" s="37" t="str">
        <f aca="false">IF(OR(N1161="",CONCATENATE(G1161,H1161)=""),"",CONCATENATE(N1161," ",G1161))</f>
        <v/>
      </c>
      <c r="AE1161" s="37" t="str">
        <f aca="false">IF(K1161=1,CONCATENATE(N1161," ",1),"")</f>
        <v/>
      </c>
    </row>
    <row r="1162" customFormat="false" ht="32.25" hidden="false" customHeight="true" outlineLevel="0" collapsed="false">
      <c r="A1162" s="21" t="str">
        <f aca="false">IF(J1162="","",J1162)</f>
        <v/>
      </c>
      <c r="B1162" s="69"/>
      <c r="C1162" s="44"/>
      <c r="D1162" s="42"/>
      <c r="E1162" s="42"/>
      <c r="F1162" s="68"/>
      <c r="G1162" s="42"/>
      <c r="H1162" s="42"/>
      <c r="J1162" s="20" t="str">
        <f aca="false">IF(AND(K1162="",L1162="",N1162=""),"",IF(OR(K1162=1,L1162=1),"ERRORI / ANOMALIE","OK"))</f>
        <v/>
      </c>
      <c r="K1162" s="20" t="str">
        <f aca="false">IF(N1162="","",IF(SUM(Q1162:AA1162)&gt;0,1,""))</f>
        <v/>
      </c>
      <c r="L1162" s="20" t="str">
        <f aca="false">IF(N1162="","",IF(_xlfn.IFNA(VLOOKUP(CONCATENATE(N1162," ",1),Lotti!AS$7:AT$601,2,0),1)=1,"",1))</f>
        <v/>
      </c>
      <c r="N1162" s="36" t="str">
        <f aca="false">TRIM(B1162)</f>
        <v/>
      </c>
      <c r="O1162" s="36"/>
      <c r="P1162" s="36" t="str">
        <f aca="false">IF(K1162="","",1)</f>
        <v/>
      </c>
      <c r="Q1162" s="36" t="str">
        <f aca="false">IF(N1162="","",_xlfn.IFNA(VLOOKUP(N1162,Lotti!C$7:D$1000,2,0),1))</f>
        <v/>
      </c>
      <c r="S1162" s="36" t="str">
        <f aca="false">IF(N1162="","",IF(OR(AND(E1162="",LEN(TRIM(D1162))&lt;&gt;11,LEN(TRIM(D1162))&lt;&gt;16),AND(D1162="",E1162=""),AND(D1162&lt;&gt;"",E1162&lt;&gt;"")),1,""))</f>
        <v/>
      </c>
      <c r="U1162" s="36" t="str">
        <f aca="false">IF(N1162="","",IF(C1162="",1,""))</f>
        <v/>
      </c>
      <c r="V1162" s="36" t="str">
        <f aca="false">IF(N1162="","",_xlfn.IFNA(VLOOKUP(F1162,TabelleFisse!$B$33:$C$34,2,0),1))</f>
        <v/>
      </c>
      <c r="W1162" s="36" t="str">
        <f aca="false">IF(N1162="","",_xlfn.IFNA(IF(VLOOKUP(CONCATENATE(N1162," SI"),AC$10:AC$1203,1,0)=CONCATENATE(N1162," SI"),"",1),1))</f>
        <v/>
      </c>
      <c r="Y1162" s="36" t="str">
        <f aca="false">IF(OR(N1162="",G1162=""),"",_xlfn.IFNA(VLOOKUP(H1162,TabelleFisse!$B$25:$C$29,2,0),1))</f>
        <v/>
      </c>
      <c r="Z1162" s="36" t="str">
        <f aca="false">IF(AND(G1162="",H1162&lt;&gt;""),1,"")</f>
        <v/>
      </c>
      <c r="AA1162" s="36" t="str">
        <f aca="false">IF(N1162="","",IF(COUNTIF(AD$10:AD$1203,AD1162)=1,1,""))</f>
        <v/>
      </c>
      <c r="AC1162" s="37" t="str">
        <f aca="false">IF(N1162="","",CONCATENATE(N1162," ",F1162))</f>
        <v/>
      </c>
      <c r="AD1162" s="37" t="str">
        <f aca="false">IF(OR(N1162="",CONCATENATE(G1162,H1162)=""),"",CONCATENATE(N1162," ",G1162))</f>
        <v/>
      </c>
      <c r="AE1162" s="37" t="str">
        <f aca="false">IF(K1162=1,CONCATENATE(N1162," ",1),"")</f>
        <v/>
      </c>
    </row>
    <row r="1163" customFormat="false" ht="32.25" hidden="false" customHeight="true" outlineLevel="0" collapsed="false">
      <c r="A1163" s="21" t="str">
        <f aca="false">IF(J1163="","",J1163)</f>
        <v/>
      </c>
      <c r="B1163" s="69"/>
      <c r="C1163" s="44"/>
      <c r="D1163" s="42"/>
      <c r="E1163" s="42"/>
      <c r="F1163" s="68"/>
      <c r="G1163" s="42"/>
      <c r="H1163" s="42"/>
      <c r="J1163" s="20" t="str">
        <f aca="false">IF(AND(K1163="",L1163="",N1163=""),"",IF(OR(K1163=1,L1163=1),"ERRORI / ANOMALIE","OK"))</f>
        <v/>
      </c>
      <c r="K1163" s="20" t="str">
        <f aca="false">IF(N1163="","",IF(SUM(Q1163:AA1163)&gt;0,1,""))</f>
        <v/>
      </c>
      <c r="L1163" s="20" t="str">
        <f aca="false">IF(N1163="","",IF(_xlfn.IFNA(VLOOKUP(CONCATENATE(N1163," ",1),Lotti!AS$7:AT$601,2,0),1)=1,"",1))</f>
        <v/>
      </c>
      <c r="N1163" s="36" t="str">
        <f aca="false">TRIM(B1163)</f>
        <v/>
      </c>
      <c r="O1163" s="36"/>
      <c r="P1163" s="36" t="str">
        <f aca="false">IF(K1163="","",1)</f>
        <v/>
      </c>
      <c r="Q1163" s="36" t="str">
        <f aca="false">IF(N1163="","",_xlfn.IFNA(VLOOKUP(N1163,Lotti!C$7:D$1000,2,0),1))</f>
        <v/>
      </c>
      <c r="S1163" s="36" t="str">
        <f aca="false">IF(N1163="","",IF(OR(AND(E1163="",LEN(TRIM(D1163))&lt;&gt;11,LEN(TRIM(D1163))&lt;&gt;16),AND(D1163="",E1163=""),AND(D1163&lt;&gt;"",E1163&lt;&gt;"")),1,""))</f>
        <v/>
      </c>
      <c r="U1163" s="36" t="str">
        <f aca="false">IF(N1163="","",IF(C1163="",1,""))</f>
        <v/>
      </c>
      <c r="V1163" s="36" t="str">
        <f aca="false">IF(N1163="","",_xlfn.IFNA(VLOOKUP(F1163,TabelleFisse!$B$33:$C$34,2,0),1))</f>
        <v/>
      </c>
      <c r="W1163" s="36" t="str">
        <f aca="false">IF(N1163="","",_xlfn.IFNA(IF(VLOOKUP(CONCATENATE(N1163," SI"),AC$10:AC$1203,1,0)=CONCATENATE(N1163," SI"),"",1),1))</f>
        <v/>
      </c>
      <c r="Y1163" s="36" t="str">
        <f aca="false">IF(OR(N1163="",G1163=""),"",_xlfn.IFNA(VLOOKUP(H1163,TabelleFisse!$B$25:$C$29,2,0),1))</f>
        <v/>
      </c>
      <c r="Z1163" s="36" t="str">
        <f aca="false">IF(AND(G1163="",H1163&lt;&gt;""),1,"")</f>
        <v/>
      </c>
      <c r="AA1163" s="36" t="str">
        <f aca="false">IF(N1163="","",IF(COUNTIF(AD$10:AD$1203,AD1163)=1,1,""))</f>
        <v/>
      </c>
      <c r="AC1163" s="37" t="str">
        <f aca="false">IF(N1163="","",CONCATENATE(N1163," ",F1163))</f>
        <v/>
      </c>
      <c r="AD1163" s="37" t="str">
        <f aca="false">IF(OR(N1163="",CONCATENATE(G1163,H1163)=""),"",CONCATENATE(N1163," ",G1163))</f>
        <v/>
      </c>
      <c r="AE1163" s="37" t="str">
        <f aca="false">IF(K1163=1,CONCATENATE(N1163," ",1),"")</f>
        <v/>
      </c>
    </row>
    <row r="1164" customFormat="false" ht="32.25" hidden="false" customHeight="true" outlineLevel="0" collapsed="false">
      <c r="A1164" s="21" t="str">
        <f aca="false">IF(J1164="","",J1164)</f>
        <v/>
      </c>
      <c r="B1164" s="69"/>
      <c r="C1164" s="44"/>
      <c r="D1164" s="42"/>
      <c r="E1164" s="42"/>
      <c r="F1164" s="68"/>
      <c r="G1164" s="42"/>
      <c r="H1164" s="42"/>
      <c r="J1164" s="20" t="str">
        <f aca="false">IF(AND(K1164="",L1164="",N1164=""),"",IF(OR(K1164=1,L1164=1),"ERRORI / ANOMALIE","OK"))</f>
        <v/>
      </c>
      <c r="K1164" s="20" t="str">
        <f aca="false">IF(N1164="","",IF(SUM(Q1164:AA1164)&gt;0,1,""))</f>
        <v/>
      </c>
      <c r="L1164" s="20" t="str">
        <f aca="false">IF(N1164="","",IF(_xlfn.IFNA(VLOOKUP(CONCATENATE(N1164," ",1),Lotti!AS$7:AT$601,2,0),1)=1,"",1))</f>
        <v/>
      </c>
      <c r="N1164" s="36" t="str">
        <f aca="false">TRIM(B1164)</f>
        <v/>
      </c>
      <c r="O1164" s="36"/>
      <c r="P1164" s="36" t="str">
        <f aca="false">IF(K1164="","",1)</f>
        <v/>
      </c>
      <c r="Q1164" s="36" t="str">
        <f aca="false">IF(N1164="","",_xlfn.IFNA(VLOOKUP(N1164,Lotti!C$7:D$1000,2,0),1))</f>
        <v/>
      </c>
      <c r="S1164" s="36" t="str">
        <f aca="false">IF(N1164="","",IF(OR(AND(E1164="",LEN(TRIM(D1164))&lt;&gt;11,LEN(TRIM(D1164))&lt;&gt;16),AND(D1164="",E1164=""),AND(D1164&lt;&gt;"",E1164&lt;&gt;"")),1,""))</f>
        <v/>
      </c>
      <c r="U1164" s="36" t="str">
        <f aca="false">IF(N1164="","",IF(C1164="",1,""))</f>
        <v/>
      </c>
      <c r="V1164" s="36" t="str">
        <f aca="false">IF(N1164="","",_xlfn.IFNA(VLOOKUP(F1164,TabelleFisse!$B$33:$C$34,2,0),1))</f>
        <v/>
      </c>
      <c r="W1164" s="36" t="str">
        <f aca="false">IF(N1164="","",_xlfn.IFNA(IF(VLOOKUP(CONCATENATE(N1164," SI"),AC$10:AC$1203,1,0)=CONCATENATE(N1164," SI"),"",1),1))</f>
        <v/>
      </c>
      <c r="Y1164" s="36" t="str">
        <f aca="false">IF(OR(N1164="",G1164=""),"",_xlfn.IFNA(VLOOKUP(H1164,TabelleFisse!$B$25:$C$29,2,0),1))</f>
        <v/>
      </c>
      <c r="Z1164" s="36" t="str">
        <f aca="false">IF(AND(G1164="",H1164&lt;&gt;""),1,"")</f>
        <v/>
      </c>
      <c r="AA1164" s="36" t="str">
        <f aca="false">IF(N1164="","",IF(COUNTIF(AD$10:AD$1203,AD1164)=1,1,""))</f>
        <v/>
      </c>
      <c r="AC1164" s="37" t="str">
        <f aca="false">IF(N1164="","",CONCATENATE(N1164," ",F1164))</f>
        <v/>
      </c>
      <c r="AD1164" s="37" t="str">
        <f aca="false">IF(OR(N1164="",CONCATENATE(G1164,H1164)=""),"",CONCATENATE(N1164," ",G1164))</f>
        <v/>
      </c>
      <c r="AE1164" s="37" t="str">
        <f aca="false">IF(K1164=1,CONCATENATE(N1164," ",1),"")</f>
        <v/>
      </c>
    </row>
    <row r="1165" customFormat="false" ht="32.25" hidden="false" customHeight="true" outlineLevel="0" collapsed="false">
      <c r="A1165" s="21" t="str">
        <f aca="false">IF(J1165="","",J1165)</f>
        <v/>
      </c>
      <c r="B1165" s="69"/>
      <c r="C1165" s="44"/>
      <c r="D1165" s="42"/>
      <c r="E1165" s="42"/>
      <c r="F1165" s="68"/>
      <c r="G1165" s="42"/>
      <c r="H1165" s="42"/>
      <c r="J1165" s="20" t="str">
        <f aca="false">IF(AND(K1165="",L1165="",N1165=""),"",IF(OR(K1165=1,L1165=1),"ERRORI / ANOMALIE","OK"))</f>
        <v/>
      </c>
      <c r="K1165" s="20" t="str">
        <f aca="false">IF(N1165="","",IF(SUM(Q1165:AA1165)&gt;0,1,""))</f>
        <v/>
      </c>
      <c r="L1165" s="20" t="str">
        <f aca="false">IF(N1165="","",IF(_xlfn.IFNA(VLOOKUP(CONCATENATE(N1165," ",1),Lotti!AS$7:AT$601,2,0),1)=1,"",1))</f>
        <v/>
      </c>
      <c r="N1165" s="36" t="str">
        <f aca="false">TRIM(B1165)</f>
        <v/>
      </c>
      <c r="O1165" s="36"/>
      <c r="P1165" s="36" t="str">
        <f aca="false">IF(K1165="","",1)</f>
        <v/>
      </c>
      <c r="Q1165" s="36" t="str">
        <f aca="false">IF(N1165="","",_xlfn.IFNA(VLOOKUP(N1165,Lotti!C$7:D$1000,2,0),1))</f>
        <v/>
      </c>
      <c r="S1165" s="36" t="str">
        <f aca="false">IF(N1165="","",IF(OR(AND(E1165="",LEN(TRIM(D1165))&lt;&gt;11,LEN(TRIM(D1165))&lt;&gt;16),AND(D1165="",E1165=""),AND(D1165&lt;&gt;"",E1165&lt;&gt;"")),1,""))</f>
        <v/>
      </c>
      <c r="U1165" s="36" t="str">
        <f aca="false">IF(N1165="","",IF(C1165="",1,""))</f>
        <v/>
      </c>
      <c r="V1165" s="36" t="str">
        <f aca="false">IF(N1165="","",_xlfn.IFNA(VLOOKUP(F1165,TabelleFisse!$B$33:$C$34,2,0),1))</f>
        <v/>
      </c>
      <c r="W1165" s="36" t="str">
        <f aca="false">IF(N1165="","",_xlfn.IFNA(IF(VLOOKUP(CONCATENATE(N1165," SI"),AC$10:AC$1203,1,0)=CONCATENATE(N1165," SI"),"",1),1))</f>
        <v/>
      </c>
      <c r="Y1165" s="36" t="str">
        <f aca="false">IF(OR(N1165="",G1165=""),"",_xlfn.IFNA(VLOOKUP(H1165,TabelleFisse!$B$25:$C$29,2,0),1))</f>
        <v/>
      </c>
      <c r="Z1165" s="36" t="str">
        <f aca="false">IF(AND(G1165="",H1165&lt;&gt;""),1,"")</f>
        <v/>
      </c>
      <c r="AA1165" s="36" t="str">
        <f aca="false">IF(N1165="","",IF(COUNTIF(AD$10:AD$1203,AD1165)=1,1,""))</f>
        <v/>
      </c>
      <c r="AC1165" s="37" t="str">
        <f aca="false">IF(N1165="","",CONCATENATE(N1165," ",F1165))</f>
        <v/>
      </c>
      <c r="AD1165" s="37" t="str">
        <f aca="false">IF(OR(N1165="",CONCATENATE(G1165,H1165)=""),"",CONCATENATE(N1165," ",G1165))</f>
        <v/>
      </c>
      <c r="AE1165" s="37" t="str">
        <f aca="false">IF(K1165=1,CONCATENATE(N1165," ",1),"")</f>
        <v/>
      </c>
    </row>
    <row r="1166" customFormat="false" ht="32.25" hidden="false" customHeight="true" outlineLevel="0" collapsed="false">
      <c r="A1166" s="21" t="str">
        <f aca="false">IF(J1166="","",J1166)</f>
        <v/>
      </c>
      <c r="B1166" s="69"/>
      <c r="C1166" s="44"/>
      <c r="D1166" s="42"/>
      <c r="E1166" s="42"/>
      <c r="F1166" s="68"/>
      <c r="G1166" s="42"/>
      <c r="H1166" s="42"/>
      <c r="J1166" s="20" t="str">
        <f aca="false">IF(AND(K1166="",L1166="",N1166=""),"",IF(OR(K1166=1,L1166=1),"ERRORI / ANOMALIE","OK"))</f>
        <v/>
      </c>
      <c r="K1166" s="20" t="str">
        <f aca="false">IF(N1166="","",IF(SUM(Q1166:AA1166)&gt;0,1,""))</f>
        <v/>
      </c>
      <c r="L1166" s="20" t="str">
        <f aca="false">IF(N1166="","",IF(_xlfn.IFNA(VLOOKUP(CONCATENATE(N1166," ",1),Lotti!AS$7:AT$601,2,0),1)=1,"",1))</f>
        <v/>
      </c>
      <c r="N1166" s="36" t="str">
        <f aca="false">TRIM(B1166)</f>
        <v/>
      </c>
      <c r="O1166" s="36"/>
      <c r="P1166" s="36" t="str">
        <f aca="false">IF(K1166="","",1)</f>
        <v/>
      </c>
      <c r="Q1166" s="36" t="str">
        <f aca="false">IF(N1166="","",_xlfn.IFNA(VLOOKUP(N1166,Lotti!C$7:D$1000,2,0),1))</f>
        <v/>
      </c>
      <c r="S1166" s="36" t="str">
        <f aca="false">IF(N1166="","",IF(OR(AND(E1166="",LEN(TRIM(D1166))&lt;&gt;11,LEN(TRIM(D1166))&lt;&gt;16),AND(D1166="",E1166=""),AND(D1166&lt;&gt;"",E1166&lt;&gt;"")),1,""))</f>
        <v/>
      </c>
      <c r="U1166" s="36" t="str">
        <f aca="false">IF(N1166="","",IF(C1166="",1,""))</f>
        <v/>
      </c>
      <c r="V1166" s="36" t="str">
        <f aca="false">IF(N1166="","",_xlfn.IFNA(VLOOKUP(F1166,TabelleFisse!$B$33:$C$34,2,0),1))</f>
        <v/>
      </c>
      <c r="W1166" s="36" t="str">
        <f aca="false">IF(N1166="","",_xlfn.IFNA(IF(VLOOKUP(CONCATENATE(N1166," SI"),AC$10:AC$1203,1,0)=CONCATENATE(N1166," SI"),"",1),1))</f>
        <v/>
      </c>
      <c r="Y1166" s="36" t="str">
        <f aca="false">IF(OR(N1166="",G1166=""),"",_xlfn.IFNA(VLOOKUP(H1166,TabelleFisse!$B$25:$C$29,2,0),1))</f>
        <v/>
      </c>
      <c r="Z1166" s="36" t="str">
        <f aca="false">IF(AND(G1166="",H1166&lt;&gt;""),1,"")</f>
        <v/>
      </c>
      <c r="AA1166" s="36" t="str">
        <f aca="false">IF(N1166="","",IF(COUNTIF(AD$10:AD$1203,AD1166)=1,1,""))</f>
        <v/>
      </c>
      <c r="AC1166" s="37" t="str">
        <f aca="false">IF(N1166="","",CONCATENATE(N1166," ",F1166))</f>
        <v/>
      </c>
      <c r="AD1166" s="37" t="str">
        <f aca="false">IF(OR(N1166="",CONCATENATE(G1166,H1166)=""),"",CONCATENATE(N1166," ",G1166))</f>
        <v/>
      </c>
      <c r="AE1166" s="37" t="str">
        <f aca="false">IF(K1166=1,CONCATENATE(N1166," ",1),"")</f>
        <v/>
      </c>
    </row>
    <row r="1167" customFormat="false" ht="32.25" hidden="false" customHeight="true" outlineLevel="0" collapsed="false">
      <c r="A1167" s="21" t="str">
        <f aca="false">IF(J1167="","",J1167)</f>
        <v/>
      </c>
      <c r="B1167" s="69"/>
      <c r="C1167" s="44"/>
      <c r="D1167" s="42"/>
      <c r="E1167" s="42"/>
      <c r="F1167" s="68"/>
      <c r="G1167" s="42"/>
      <c r="H1167" s="42"/>
      <c r="J1167" s="20" t="str">
        <f aca="false">IF(AND(K1167="",L1167="",N1167=""),"",IF(OR(K1167=1,L1167=1),"ERRORI / ANOMALIE","OK"))</f>
        <v/>
      </c>
      <c r="K1167" s="20" t="str">
        <f aca="false">IF(N1167="","",IF(SUM(Q1167:AA1167)&gt;0,1,""))</f>
        <v/>
      </c>
      <c r="L1167" s="20" t="str">
        <f aca="false">IF(N1167="","",IF(_xlfn.IFNA(VLOOKUP(CONCATENATE(N1167," ",1),Lotti!AS$7:AT$601,2,0),1)=1,"",1))</f>
        <v/>
      </c>
      <c r="N1167" s="36" t="str">
        <f aca="false">TRIM(B1167)</f>
        <v/>
      </c>
      <c r="O1167" s="36"/>
      <c r="P1167" s="36" t="str">
        <f aca="false">IF(K1167="","",1)</f>
        <v/>
      </c>
      <c r="Q1167" s="36" t="str">
        <f aca="false">IF(N1167="","",_xlfn.IFNA(VLOOKUP(N1167,Lotti!C$7:D$1000,2,0),1))</f>
        <v/>
      </c>
      <c r="S1167" s="36" t="str">
        <f aca="false">IF(N1167="","",IF(OR(AND(E1167="",LEN(TRIM(D1167))&lt;&gt;11,LEN(TRIM(D1167))&lt;&gt;16),AND(D1167="",E1167=""),AND(D1167&lt;&gt;"",E1167&lt;&gt;"")),1,""))</f>
        <v/>
      </c>
      <c r="U1167" s="36" t="str">
        <f aca="false">IF(N1167="","",IF(C1167="",1,""))</f>
        <v/>
      </c>
      <c r="V1167" s="36" t="str">
        <f aca="false">IF(N1167="","",_xlfn.IFNA(VLOOKUP(F1167,TabelleFisse!$B$33:$C$34,2,0),1))</f>
        <v/>
      </c>
      <c r="W1167" s="36" t="str">
        <f aca="false">IF(N1167="","",_xlfn.IFNA(IF(VLOOKUP(CONCATENATE(N1167," SI"),AC$10:AC$1203,1,0)=CONCATENATE(N1167," SI"),"",1),1))</f>
        <v/>
      </c>
      <c r="Y1167" s="36" t="str">
        <f aca="false">IF(OR(N1167="",G1167=""),"",_xlfn.IFNA(VLOOKUP(H1167,TabelleFisse!$B$25:$C$29,2,0),1))</f>
        <v/>
      </c>
      <c r="Z1167" s="36" t="str">
        <f aca="false">IF(AND(G1167="",H1167&lt;&gt;""),1,"")</f>
        <v/>
      </c>
      <c r="AA1167" s="36" t="str">
        <f aca="false">IF(N1167="","",IF(COUNTIF(AD$10:AD$1203,AD1167)=1,1,""))</f>
        <v/>
      </c>
      <c r="AC1167" s="37" t="str">
        <f aca="false">IF(N1167="","",CONCATENATE(N1167," ",F1167))</f>
        <v/>
      </c>
      <c r="AD1167" s="37" t="str">
        <f aca="false">IF(OR(N1167="",CONCATENATE(G1167,H1167)=""),"",CONCATENATE(N1167," ",G1167))</f>
        <v/>
      </c>
      <c r="AE1167" s="37" t="str">
        <f aca="false">IF(K1167=1,CONCATENATE(N1167," ",1),"")</f>
        <v/>
      </c>
    </row>
    <row r="1168" customFormat="false" ht="32.25" hidden="false" customHeight="true" outlineLevel="0" collapsed="false">
      <c r="A1168" s="21" t="str">
        <f aca="false">IF(J1168="","",J1168)</f>
        <v/>
      </c>
      <c r="B1168" s="69"/>
      <c r="C1168" s="44"/>
      <c r="D1168" s="42"/>
      <c r="E1168" s="42"/>
      <c r="F1168" s="68"/>
      <c r="G1168" s="42"/>
      <c r="H1168" s="42"/>
      <c r="J1168" s="20" t="str">
        <f aca="false">IF(AND(K1168="",L1168="",N1168=""),"",IF(OR(K1168=1,L1168=1),"ERRORI / ANOMALIE","OK"))</f>
        <v/>
      </c>
      <c r="K1168" s="20" t="str">
        <f aca="false">IF(N1168="","",IF(SUM(Q1168:AA1168)&gt;0,1,""))</f>
        <v/>
      </c>
      <c r="L1168" s="20" t="str">
        <f aca="false">IF(N1168="","",IF(_xlfn.IFNA(VLOOKUP(CONCATENATE(N1168," ",1),Lotti!AS$7:AT$601,2,0),1)=1,"",1))</f>
        <v/>
      </c>
      <c r="N1168" s="36" t="str">
        <f aca="false">TRIM(B1168)</f>
        <v/>
      </c>
      <c r="O1168" s="36"/>
      <c r="P1168" s="36" t="str">
        <f aca="false">IF(K1168="","",1)</f>
        <v/>
      </c>
      <c r="Q1168" s="36" t="str">
        <f aca="false">IF(N1168="","",_xlfn.IFNA(VLOOKUP(N1168,Lotti!C$7:D$1000,2,0),1))</f>
        <v/>
      </c>
      <c r="S1168" s="36" t="str">
        <f aca="false">IF(N1168="","",IF(OR(AND(E1168="",LEN(TRIM(D1168))&lt;&gt;11,LEN(TRIM(D1168))&lt;&gt;16),AND(D1168="",E1168=""),AND(D1168&lt;&gt;"",E1168&lt;&gt;"")),1,""))</f>
        <v/>
      </c>
      <c r="U1168" s="36" t="str">
        <f aca="false">IF(N1168="","",IF(C1168="",1,""))</f>
        <v/>
      </c>
      <c r="V1168" s="36" t="str">
        <f aca="false">IF(N1168="","",_xlfn.IFNA(VLOOKUP(F1168,TabelleFisse!$B$33:$C$34,2,0),1))</f>
        <v/>
      </c>
      <c r="W1168" s="36" t="str">
        <f aca="false">IF(N1168="","",_xlfn.IFNA(IF(VLOOKUP(CONCATENATE(N1168," SI"),AC$10:AC$1203,1,0)=CONCATENATE(N1168," SI"),"",1),1))</f>
        <v/>
      </c>
      <c r="Y1168" s="36" t="str">
        <f aca="false">IF(OR(N1168="",G1168=""),"",_xlfn.IFNA(VLOOKUP(H1168,TabelleFisse!$B$25:$C$29,2,0),1))</f>
        <v/>
      </c>
      <c r="Z1168" s="36" t="str">
        <f aca="false">IF(AND(G1168="",H1168&lt;&gt;""),1,"")</f>
        <v/>
      </c>
      <c r="AA1168" s="36" t="str">
        <f aca="false">IF(N1168="","",IF(COUNTIF(AD$10:AD$1203,AD1168)=1,1,""))</f>
        <v/>
      </c>
      <c r="AC1168" s="37" t="str">
        <f aca="false">IF(N1168="","",CONCATENATE(N1168," ",F1168))</f>
        <v/>
      </c>
      <c r="AD1168" s="37" t="str">
        <f aca="false">IF(OR(N1168="",CONCATENATE(G1168,H1168)=""),"",CONCATENATE(N1168," ",G1168))</f>
        <v/>
      </c>
      <c r="AE1168" s="37" t="str">
        <f aca="false">IF(K1168=1,CONCATENATE(N1168," ",1),"")</f>
        <v/>
      </c>
    </row>
    <row r="1169" customFormat="false" ht="32.25" hidden="false" customHeight="true" outlineLevel="0" collapsed="false">
      <c r="A1169" s="21" t="str">
        <f aca="false">IF(J1169="","",J1169)</f>
        <v/>
      </c>
      <c r="B1169" s="69"/>
      <c r="C1169" s="44"/>
      <c r="D1169" s="42"/>
      <c r="E1169" s="42"/>
      <c r="F1169" s="68"/>
      <c r="G1169" s="42"/>
      <c r="H1169" s="42"/>
      <c r="J1169" s="20" t="str">
        <f aca="false">IF(AND(K1169="",L1169="",N1169=""),"",IF(OR(K1169=1,L1169=1),"ERRORI / ANOMALIE","OK"))</f>
        <v/>
      </c>
      <c r="K1169" s="20" t="str">
        <f aca="false">IF(N1169="","",IF(SUM(Q1169:AA1169)&gt;0,1,""))</f>
        <v/>
      </c>
      <c r="L1169" s="20" t="str">
        <f aca="false">IF(N1169="","",IF(_xlfn.IFNA(VLOOKUP(CONCATENATE(N1169," ",1),Lotti!AS$7:AT$601,2,0),1)=1,"",1))</f>
        <v/>
      </c>
      <c r="N1169" s="36" t="str">
        <f aca="false">TRIM(B1169)</f>
        <v/>
      </c>
      <c r="O1169" s="36"/>
      <c r="P1169" s="36" t="str">
        <f aca="false">IF(K1169="","",1)</f>
        <v/>
      </c>
      <c r="Q1169" s="36" t="str">
        <f aca="false">IF(N1169="","",_xlfn.IFNA(VLOOKUP(N1169,Lotti!C$7:D$1000,2,0),1))</f>
        <v/>
      </c>
      <c r="S1169" s="36" t="str">
        <f aca="false">IF(N1169="","",IF(OR(AND(E1169="",LEN(TRIM(D1169))&lt;&gt;11,LEN(TRIM(D1169))&lt;&gt;16),AND(D1169="",E1169=""),AND(D1169&lt;&gt;"",E1169&lt;&gt;"")),1,""))</f>
        <v/>
      </c>
      <c r="U1169" s="36" t="str">
        <f aca="false">IF(N1169="","",IF(C1169="",1,""))</f>
        <v/>
      </c>
      <c r="V1169" s="36" t="str">
        <f aca="false">IF(N1169="","",_xlfn.IFNA(VLOOKUP(F1169,TabelleFisse!$B$33:$C$34,2,0),1))</f>
        <v/>
      </c>
      <c r="W1169" s="36" t="str">
        <f aca="false">IF(N1169="","",_xlfn.IFNA(IF(VLOOKUP(CONCATENATE(N1169," SI"),AC$10:AC$1203,1,0)=CONCATENATE(N1169," SI"),"",1),1))</f>
        <v/>
      </c>
      <c r="Y1169" s="36" t="str">
        <f aca="false">IF(OR(N1169="",G1169=""),"",_xlfn.IFNA(VLOOKUP(H1169,TabelleFisse!$B$25:$C$29,2,0),1))</f>
        <v/>
      </c>
      <c r="Z1169" s="36" t="str">
        <f aca="false">IF(AND(G1169="",H1169&lt;&gt;""),1,"")</f>
        <v/>
      </c>
      <c r="AA1169" s="36" t="str">
        <f aca="false">IF(N1169="","",IF(COUNTIF(AD$10:AD$1203,AD1169)=1,1,""))</f>
        <v/>
      </c>
      <c r="AC1169" s="37" t="str">
        <f aca="false">IF(N1169="","",CONCATENATE(N1169," ",F1169))</f>
        <v/>
      </c>
      <c r="AD1169" s="37" t="str">
        <f aca="false">IF(OR(N1169="",CONCATENATE(G1169,H1169)=""),"",CONCATENATE(N1169," ",G1169))</f>
        <v/>
      </c>
      <c r="AE1169" s="37" t="str">
        <f aca="false">IF(K1169=1,CONCATENATE(N1169," ",1),"")</f>
        <v/>
      </c>
    </row>
    <row r="1170" customFormat="false" ht="32.25" hidden="false" customHeight="true" outlineLevel="0" collapsed="false">
      <c r="A1170" s="21" t="str">
        <f aca="false">IF(J1170="","",J1170)</f>
        <v/>
      </c>
      <c r="B1170" s="69"/>
      <c r="C1170" s="44"/>
      <c r="D1170" s="42"/>
      <c r="E1170" s="42"/>
      <c r="F1170" s="68"/>
      <c r="G1170" s="42"/>
      <c r="H1170" s="42"/>
      <c r="J1170" s="20" t="str">
        <f aca="false">IF(AND(K1170="",L1170="",N1170=""),"",IF(OR(K1170=1,L1170=1),"ERRORI / ANOMALIE","OK"))</f>
        <v/>
      </c>
      <c r="K1170" s="20" t="str">
        <f aca="false">IF(N1170="","",IF(SUM(Q1170:AA1170)&gt;0,1,""))</f>
        <v/>
      </c>
      <c r="L1170" s="20" t="str">
        <f aca="false">IF(N1170="","",IF(_xlfn.IFNA(VLOOKUP(CONCATENATE(N1170," ",1),Lotti!AS$7:AT$601,2,0),1)=1,"",1))</f>
        <v/>
      </c>
      <c r="N1170" s="36" t="str">
        <f aca="false">TRIM(B1170)</f>
        <v/>
      </c>
      <c r="O1170" s="36"/>
      <c r="P1170" s="36" t="str">
        <f aca="false">IF(K1170="","",1)</f>
        <v/>
      </c>
      <c r="Q1170" s="36" t="str">
        <f aca="false">IF(N1170="","",_xlfn.IFNA(VLOOKUP(N1170,Lotti!C$7:D$1000,2,0),1))</f>
        <v/>
      </c>
      <c r="S1170" s="36" t="str">
        <f aca="false">IF(N1170="","",IF(OR(AND(E1170="",LEN(TRIM(D1170))&lt;&gt;11,LEN(TRIM(D1170))&lt;&gt;16),AND(D1170="",E1170=""),AND(D1170&lt;&gt;"",E1170&lt;&gt;"")),1,""))</f>
        <v/>
      </c>
      <c r="U1170" s="36" t="str">
        <f aca="false">IF(N1170="","",IF(C1170="",1,""))</f>
        <v/>
      </c>
      <c r="V1170" s="36" t="str">
        <f aca="false">IF(N1170="","",_xlfn.IFNA(VLOOKUP(F1170,TabelleFisse!$B$33:$C$34,2,0),1))</f>
        <v/>
      </c>
      <c r="W1170" s="36" t="str">
        <f aca="false">IF(N1170="","",_xlfn.IFNA(IF(VLOOKUP(CONCATENATE(N1170," SI"),AC$10:AC$1203,1,0)=CONCATENATE(N1170," SI"),"",1),1))</f>
        <v/>
      </c>
      <c r="Y1170" s="36" t="str">
        <f aca="false">IF(OR(N1170="",G1170=""),"",_xlfn.IFNA(VLOOKUP(H1170,TabelleFisse!$B$25:$C$29,2,0),1))</f>
        <v/>
      </c>
      <c r="Z1170" s="36" t="str">
        <f aca="false">IF(AND(G1170="",H1170&lt;&gt;""),1,"")</f>
        <v/>
      </c>
      <c r="AA1170" s="36" t="str">
        <f aca="false">IF(N1170="","",IF(COUNTIF(AD$10:AD$1203,AD1170)=1,1,""))</f>
        <v/>
      </c>
      <c r="AC1170" s="37" t="str">
        <f aca="false">IF(N1170="","",CONCATENATE(N1170," ",F1170))</f>
        <v/>
      </c>
      <c r="AD1170" s="37" t="str">
        <f aca="false">IF(OR(N1170="",CONCATENATE(G1170,H1170)=""),"",CONCATENATE(N1170," ",G1170))</f>
        <v/>
      </c>
      <c r="AE1170" s="37" t="str">
        <f aca="false">IF(K1170=1,CONCATENATE(N1170," ",1),"")</f>
        <v/>
      </c>
    </row>
    <row r="1171" customFormat="false" ht="32.25" hidden="false" customHeight="true" outlineLevel="0" collapsed="false">
      <c r="A1171" s="21" t="str">
        <f aca="false">IF(J1171="","",J1171)</f>
        <v/>
      </c>
      <c r="B1171" s="69"/>
      <c r="C1171" s="44"/>
      <c r="D1171" s="42"/>
      <c r="E1171" s="42"/>
      <c r="F1171" s="68"/>
      <c r="G1171" s="42"/>
      <c r="H1171" s="42"/>
      <c r="J1171" s="20" t="str">
        <f aca="false">IF(AND(K1171="",L1171="",N1171=""),"",IF(OR(K1171=1,L1171=1),"ERRORI / ANOMALIE","OK"))</f>
        <v/>
      </c>
      <c r="K1171" s="20" t="str">
        <f aca="false">IF(N1171="","",IF(SUM(Q1171:AA1171)&gt;0,1,""))</f>
        <v/>
      </c>
      <c r="L1171" s="20" t="str">
        <f aca="false">IF(N1171="","",IF(_xlfn.IFNA(VLOOKUP(CONCATENATE(N1171," ",1),Lotti!AS$7:AT$601,2,0),1)=1,"",1))</f>
        <v/>
      </c>
      <c r="N1171" s="36" t="str">
        <f aca="false">TRIM(B1171)</f>
        <v/>
      </c>
      <c r="O1171" s="36"/>
      <c r="P1171" s="36" t="str">
        <f aca="false">IF(K1171="","",1)</f>
        <v/>
      </c>
      <c r="Q1171" s="36" t="str">
        <f aca="false">IF(N1171="","",_xlfn.IFNA(VLOOKUP(N1171,Lotti!C$7:D$1000,2,0),1))</f>
        <v/>
      </c>
      <c r="S1171" s="36" t="str">
        <f aca="false">IF(N1171="","",IF(OR(AND(E1171="",LEN(TRIM(D1171))&lt;&gt;11,LEN(TRIM(D1171))&lt;&gt;16),AND(D1171="",E1171=""),AND(D1171&lt;&gt;"",E1171&lt;&gt;"")),1,""))</f>
        <v/>
      </c>
      <c r="U1171" s="36" t="str">
        <f aca="false">IF(N1171="","",IF(C1171="",1,""))</f>
        <v/>
      </c>
      <c r="V1171" s="36" t="str">
        <f aca="false">IF(N1171="","",_xlfn.IFNA(VLOOKUP(F1171,TabelleFisse!$B$33:$C$34,2,0),1))</f>
        <v/>
      </c>
      <c r="W1171" s="36" t="str">
        <f aca="false">IF(N1171="","",_xlfn.IFNA(IF(VLOOKUP(CONCATENATE(N1171," SI"),AC$10:AC$1203,1,0)=CONCATENATE(N1171," SI"),"",1),1))</f>
        <v/>
      </c>
      <c r="Y1171" s="36" t="str">
        <f aca="false">IF(OR(N1171="",G1171=""),"",_xlfn.IFNA(VLOOKUP(H1171,TabelleFisse!$B$25:$C$29,2,0),1))</f>
        <v/>
      </c>
      <c r="Z1171" s="36" t="str">
        <f aca="false">IF(AND(G1171="",H1171&lt;&gt;""),1,"")</f>
        <v/>
      </c>
      <c r="AA1171" s="36" t="str">
        <f aca="false">IF(N1171="","",IF(COUNTIF(AD$10:AD$1203,AD1171)=1,1,""))</f>
        <v/>
      </c>
      <c r="AC1171" s="37" t="str">
        <f aca="false">IF(N1171="","",CONCATENATE(N1171," ",F1171))</f>
        <v/>
      </c>
      <c r="AD1171" s="37" t="str">
        <f aca="false">IF(OR(N1171="",CONCATENATE(G1171,H1171)=""),"",CONCATENATE(N1171," ",G1171))</f>
        <v/>
      </c>
      <c r="AE1171" s="37" t="str">
        <f aca="false">IF(K1171=1,CONCATENATE(N1171," ",1),"")</f>
        <v/>
      </c>
    </row>
    <row r="1172" customFormat="false" ht="32.25" hidden="false" customHeight="true" outlineLevel="0" collapsed="false">
      <c r="A1172" s="21" t="str">
        <f aca="false">IF(J1172="","",J1172)</f>
        <v/>
      </c>
      <c r="B1172" s="69"/>
      <c r="C1172" s="44"/>
      <c r="D1172" s="42"/>
      <c r="E1172" s="42"/>
      <c r="F1172" s="68"/>
      <c r="G1172" s="42"/>
      <c r="H1172" s="42"/>
      <c r="J1172" s="20" t="str">
        <f aca="false">IF(AND(K1172="",L1172="",N1172=""),"",IF(OR(K1172=1,L1172=1),"ERRORI / ANOMALIE","OK"))</f>
        <v/>
      </c>
      <c r="K1172" s="20" t="str">
        <f aca="false">IF(N1172="","",IF(SUM(Q1172:AA1172)&gt;0,1,""))</f>
        <v/>
      </c>
      <c r="L1172" s="20" t="str">
        <f aca="false">IF(N1172="","",IF(_xlfn.IFNA(VLOOKUP(CONCATENATE(N1172," ",1),Lotti!AS$7:AT$601,2,0),1)=1,"",1))</f>
        <v/>
      </c>
      <c r="N1172" s="36" t="str">
        <f aca="false">TRIM(B1172)</f>
        <v/>
      </c>
      <c r="O1172" s="36"/>
      <c r="P1172" s="36" t="str">
        <f aca="false">IF(K1172="","",1)</f>
        <v/>
      </c>
      <c r="Q1172" s="36" t="str">
        <f aca="false">IF(N1172="","",_xlfn.IFNA(VLOOKUP(N1172,Lotti!C$7:D$1000,2,0),1))</f>
        <v/>
      </c>
      <c r="S1172" s="36" t="str">
        <f aca="false">IF(N1172="","",IF(OR(AND(E1172="",LEN(TRIM(D1172))&lt;&gt;11,LEN(TRIM(D1172))&lt;&gt;16),AND(D1172="",E1172=""),AND(D1172&lt;&gt;"",E1172&lt;&gt;"")),1,""))</f>
        <v/>
      </c>
      <c r="U1172" s="36" t="str">
        <f aca="false">IF(N1172="","",IF(C1172="",1,""))</f>
        <v/>
      </c>
      <c r="V1172" s="36" t="str">
        <f aca="false">IF(N1172="","",_xlfn.IFNA(VLOOKUP(F1172,TabelleFisse!$B$33:$C$34,2,0),1))</f>
        <v/>
      </c>
      <c r="W1172" s="36" t="str">
        <f aca="false">IF(N1172="","",_xlfn.IFNA(IF(VLOOKUP(CONCATENATE(N1172," SI"),AC$10:AC$1203,1,0)=CONCATENATE(N1172," SI"),"",1),1))</f>
        <v/>
      </c>
      <c r="Y1172" s="36" t="str">
        <f aca="false">IF(OR(N1172="",G1172=""),"",_xlfn.IFNA(VLOOKUP(H1172,TabelleFisse!$B$25:$C$29,2,0),1))</f>
        <v/>
      </c>
      <c r="Z1172" s="36" t="str">
        <f aca="false">IF(AND(G1172="",H1172&lt;&gt;""),1,"")</f>
        <v/>
      </c>
      <c r="AA1172" s="36" t="str">
        <f aca="false">IF(N1172="","",IF(COUNTIF(AD$10:AD$1203,AD1172)=1,1,""))</f>
        <v/>
      </c>
      <c r="AC1172" s="37" t="str">
        <f aca="false">IF(N1172="","",CONCATENATE(N1172," ",F1172))</f>
        <v/>
      </c>
      <c r="AD1172" s="37" t="str">
        <f aca="false">IF(OR(N1172="",CONCATENATE(G1172,H1172)=""),"",CONCATENATE(N1172," ",G1172))</f>
        <v/>
      </c>
      <c r="AE1172" s="37" t="str">
        <f aca="false">IF(K1172=1,CONCATENATE(N1172," ",1),"")</f>
        <v/>
      </c>
    </row>
    <row r="1173" customFormat="false" ht="32.25" hidden="false" customHeight="true" outlineLevel="0" collapsed="false">
      <c r="A1173" s="21" t="str">
        <f aca="false">IF(J1173="","",J1173)</f>
        <v/>
      </c>
      <c r="B1173" s="69"/>
      <c r="C1173" s="44"/>
      <c r="D1173" s="42"/>
      <c r="E1173" s="42"/>
      <c r="F1173" s="68"/>
      <c r="G1173" s="42"/>
      <c r="H1173" s="42"/>
      <c r="J1173" s="20" t="str">
        <f aca="false">IF(AND(K1173="",L1173="",N1173=""),"",IF(OR(K1173=1,L1173=1),"ERRORI / ANOMALIE","OK"))</f>
        <v/>
      </c>
      <c r="K1173" s="20" t="str">
        <f aca="false">IF(N1173="","",IF(SUM(Q1173:AA1173)&gt;0,1,""))</f>
        <v/>
      </c>
      <c r="L1173" s="20" t="str">
        <f aca="false">IF(N1173="","",IF(_xlfn.IFNA(VLOOKUP(CONCATENATE(N1173," ",1),Lotti!AS$7:AT$601,2,0),1)=1,"",1))</f>
        <v/>
      </c>
      <c r="N1173" s="36" t="str">
        <f aca="false">TRIM(B1173)</f>
        <v/>
      </c>
      <c r="O1173" s="36"/>
      <c r="P1173" s="36" t="str">
        <f aca="false">IF(K1173="","",1)</f>
        <v/>
      </c>
      <c r="Q1173" s="36" t="str">
        <f aca="false">IF(N1173="","",_xlfn.IFNA(VLOOKUP(N1173,Lotti!C$7:D$1000,2,0),1))</f>
        <v/>
      </c>
      <c r="S1173" s="36" t="str">
        <f aca="false">IF(N1173="","",IF(OR(AND(E1173="",LEN(TRIM(D1173))&lt;&gt;11,LEN(TRIM(D1173))&lt;&gt;16),AND(D1173="",E1173=""),AND(D1173&lt;&gt;"",E1173&lt;&gt;"")),1,""))</f>
        <v/>
      </c>
      <c r="U1173" s="36" t="str">
        <f aca="false">IF(N1173="","",IF(C1173="",1,""))</f>
        <v/>
      </c>
      <c r="V1173" s="36" t="str">
        <f aca="false">IF(N1173="","",_xlfn.IFNA(VLOOKUP(F1173,TabelleFisse!$B$33:$C$34,2,0),1))</f>
        <v/>
      </c>
      <c r="W1173" s="36" t="str">
        <f aca="false">IF(N1173="","",_xlfn.IFNA(IF(VLOOKUP(CONCATENATE(N1173," SI"),AC$10:AC$1203,1,0)=CONCATENATE(N1173," SI"),"",1),1))</f>
        <v/>
      </c>
      <c r="Y1173" s="36" t="str">
        <f aca="false">IF(OR(N1173="",G1173=""),"",_xlfn.IFNA(VLOOKUP(H1173,TabelleFisse!$B$25:$C$29,2,0),1))</f>
        <v/>
      </c>
      <c r="Z1173" s="36" t="str">
        <f aca="false">IF(AND(G1173="",H1173&lt;&gt;""),1,"")</f>
        <v/>
      </c>
      <c r="AA1173" s="36" t="str">
        <f aca="false">IF(N1173="","",IF(COUNTIF(AD$10:AD$1203,AD1173)=1,1,""))</f>
        <v/>
      </c>
      <c r="AC1173" s="37" t="str">
        <f aca="false">IF(N1173="","",CONCATENATE(N1173," ",F1173))</f>
        <v/>
      </c>
      <c r="AD1173" s="37" t="str">
        <f aca="false">IF(OR(N1173="",CONCATENATE(G1173,H1173)=""),"",CONCATENATE(N1173," ",G1173))</f>
        <v/>
      </c>
      <c r="AE1173" s="37" t="str">
        <f aca="false">IF(K1173=1,CONCATENATE(N1173," ",1),"")</f>
        <v/>
      </c>
    </row>
    <row r="1174" customFormat="false" ht="32.25" hidden="false" customHeight="true" outlineLevel="0" collapsed="false">
      <c r="A1174" s="21" t="str">
        <f aca="false">IF(J1174="","",J1174)</f>
        <v/>
      </c>
      <c r="B1174" s="69"/>
      <c r="C1174" s="44"/>
      <c r="D1174" s="42"/>
      <c r="E1174" s="42"/>
      <c r="F1174" s="68"/>
      <c r="G1174" s="42"/>
      <c r="H1174" s="42"/>
      <c r="J1174" s="20" t="str">
        <f aca="false">IF(AND(K1174="",L1174="",N1174=""),"",IF(OR(K1174=1,L1174=1),"ERRORI / ANOMALIE","OK"))</f>
        <v/>
      </c>
      <c r="K1174" s="20" t="str">
        <f aca="false">IF(N1174="","",IF(SUM(Q1174:AA1174)&gt;0,1,""))</f>
        <v/>
      </c>
      <c r="L1174" s="20" t="str">
        <f aca="false">IF(N1174="","",IF(_xlfn.IFNA(VLOOKUP(CONCATENATE(N1174," ",1),Lotti!AS$7:AT$601,2,0),1)=1,"",1))</f>
        <v/>
      </c>
      <c r="N1174" s="36" t="str">
        <f aca="false">TRIM(B1174)</f>
        <v/>
      </c>
      <c r="O1174" s="36"/>
      <c r="P1174" s="36" t="str">
        <f aca="false">IF(K1174="","",1)</f>
        <v/>
      </c>
      <c r="Q1174" s="36" t="str">
        <f aca="false">IF(N1174="","",_xlfn.IFNA(VLOOKUP(N1174,Lotti!C$7:D$1000,2,0),1))</f>
        <v/>
      </c>
      <c r="S1174" s="36" t="str">
        <f aca="false">IF(N1174="","",IF(OR(AND(E1174="",LEN(TRIM(D1174))&lt;&gt;11,LEN(TRIM(D1174))&lt;&gt;16),AND(D1174="",E1174=""),AND(D1174&lt;&gt;"",E1174&lt;&gt;"")),1,""))</f>
        <v/>
      </c>
      <c r="U1174" s="36" t="str">
        <f aca="false">IF(N1174="","",IF(C1174="",1,""))</f>
        <v/>
      </c>
      <c r="V1174" s="36" t="str">
        <f aca="false">IF(N1174="","",_xlfn.IFNA(VLOOKUP(F1174,TabelleFisse!$B$33:$C$34,2,0),1))</f>
        <v/>
      </c>
      <c r="W1174" s="36" t="str">
        <f aca="false">IF(N1174="","",_xlfn.IFNA(IF(VLOOKUP(CONCATENATE(N1174," SI"),AC$10:AC$1203,1,0)=CONCATENATE(N1174," SI"),"",1),1))</f>
        <v/>
      </c>
      <c r="Y1174" s="36" t="str">
        <f aca="false">IF(OR(N1174="",G1174=""),"",_xlfn.IFNA(VLOOKUP(H1174,TabelleFisse!$B$25:$C$29,2,0),1))</f>
        <v/>
      </c>
      <c r="Z1174" s="36" t="str">
        <f aca="false">IF(AND(G1174="",H1174&lt;&gt;""),1,"")</f>
        <v/>
      </c>
      <c r="AA1174" s="36" t="str">
        <f aca="false">IF(N1174="","",IF(COUNTIF(AD$10:AD$1203,AD1174)=1,1,""))</f>
        <v/>
      </c>
      <c r="AC1174" s="37" t="str">
        <f aca="false">IF(N1174="","",CONCATENATE(N1174," ",F1174))</f>
        <v/>
      </c>
      <c r="AD1174" s="37" t="str">
        <f aca="false">IF(OR(N1174="",CONCATENATE(G1174,H1174)=""),"",CONCATENATE(N1174," ",G1174))</f>
        <v/>
      </c>
      <c r="AE1174" s="37" t="str">
        <f aca="false">IF(K1174=1,CONCATENATE(N1174," ",1),"")</f>
        <v/>
      </c>
    </row>
    <row r="1175" customFormat="false" ht="32.25" hidden="false" customHeight="true" outlineLevel="0" collapsed="false">
      <c r="A1175" s="21" t="str">
        <f aca="false">IF(J1175="","",J1175)</f>
        <v/>
      </c>
      <c r="B1175" s="69"/>
      <c r="C1175" s="44"/>
      <c r="D1175" s="42"/>
      <c r="E1175" s="42"/>
      <c r="F1175" s="68"/>
      <c r="G1175" s="42"/>
      <c r="H1175" s="42"/>
      <c r="J1175" s="20" t="str">
        <f aca="false">IF(AND(K1175="",L1175="",N1175=""),"",IF(OR(K1175=1,L1175=1),"ERRORI / ANOMALIE","OK"))</f>
        <v/>
      </c>
      <c r="K1175" s="20" t="str">
        <f aca="false">IF(N1175="","",IF(SUM(Q1175:AA1175)&gt;0,1,""))</f>
        <v/>
      </c>
      <c r="L1175" s="20" t="str">
        <f aca="false">IF(N1175="","",IF(_xlfn.IFNA(VLOOKUP(CONCATENATE(N1175," ",1),Lotti!AS$7:AT$601,2,0),1)=1,"",1))</f>
        <v/>
      </c>
      <c r="N1175" s="36" t="str">
        <f aca="false">TRIM(B1175)</f>
        <v/>
      </c>
      <c r="O1175" s="36"/>
      <c r="P1175" s="36" t="str">
        <f aca="false">IF(K1175="","",1)</f>
        <v/>
      </c>
      <c r="Q1175" s="36" t="str">
        <f aca="false">IF(N1175="","",_xlfn.IFNA(VLOOKUP(N1175,Lotti!C$7:D$1000,2,0),1))</f>
        <v/>
      </c>
      <c r="S1175" s="36" t="str">
        <f aca="false">IF(N1175="","",IF(OR(AND(E1175="",LEN(TRIM(D1175))&lt;&gt;11,LEN(TRIM(D1175))&lt;&gt;16),AND(D1175="",E1175=""),AND(D1175&lt;&gt;"",E1175&lt;&gt;"")),1,""))</f>
        <v/>
      </c>
      <c r="U1175" s="36" t="str">
        <f aca="false">IF(N1175="","",IF(C1175="",1,""))</f>
        <v/>
      </c>
      <c r="V1175" s="36" t="str">
        <f aca="false">IF(N1175="","",_xlfn.IFNA(VLOOKUP(F1175,TabelleFisse!$B$33:$C$34,2,0),1))</f>
        <v/>
      </c>
      <c r="W1175" s="36" t="str">
        <f aca="false">IF(N1175="","",_xlfn.IFNA(IF(VLOOKUP(CONCATENATE(N1175," SI"),AC$10:AC$1203,1,0)=CONCATENATE(N1175," SI"),"",1),1))</f>
        <v/>
      </c>
      <c r="Y1175" s="36" t="str">
        <f aca="false">IF(OR(N1175="",G1175=""),"",_xlfn.IFNA(VLOOKUP(H1175,TabelleFisse!$B$25:$C$29,2,0),1))</f>
        <v/>
      </c>
      <c r="Z1175" s="36" t="str">
        <f aca="false">IF(AND(G1175="",H1175&lt;&gt;""),1,"")</f>
        <v/>
      </c>
      <c r="AA1175" s="36" t="str">
        <f aca="false">IF(N1175="","",IF(COUNTIF(AD$10:AD$1203,AD1175)=1,1,""))</f>
        <v/>
      </c>
      <c r="AC1175" s="37" t="str">
        <f aca="false">IF(N1175="","",CONCATENATE(N1175," ",F1175))</f>
        <v/>
      </c>
      <c r="AD1175" s="37" t="str">
        <f aca="false">IF(OR(N1175="",CONCATENATE(G1175,H1175)=""),"",CONCATENATE(N1175," ",G1175))</f>
        <v/>
      </c>
      <c r="AE1175" s="37" t="str">
        <f aca="false">IF(K1175=1,CONCATENATE(N1175," ",1),"")</f>
        <v/>
      </c>
    </row>
    <row r="1176" customFormat="false" ht="32.25" hidden="false" customHeight="true" outlineLevel="0" collapsed="false">
      <c r="A1176" s="21" t="str">
        <f aca="false">IF(J1176="","",J1176)</f>
        <v/>
      </c>
      <c r="B1176" s="69"/>
      <c r="C1176" s="44"/>
      <c r="D1176" s="42"/>
      <c r="E1176" s="42"/>
      <c r="F1176" s="68"/>
      <c r="G1176" s="42"/>
      <c r="H1176" s="42"/>
      <c r="J1176" s="20" t="str">
        <f aca="false">IF(AND(K1176="",L1176="",N1176=""),"",IF(OR(K1176=1,L1176=1),"ERRORI / ANOMALIE","OK"))</f>
        <v/>
      </c>
      <c r="K1176" s="20" t="str">
        <f aca="false">IF(N1176="","",IF(SUM(Q1176:AA1176)&gt;0,1,""))</f>
        <v/>
      </c>
      <c r="L1176" s="20" t="str">
        <f aca="false">IF(N1176="","",IF(_xlfn.IFNA(VLOOKUP(CONCATENATE(N1176," ",1),Lotti!AS$7:AT$601,2,0),1)=1,"",1))</f>
        <v/>
      </c>
      <c r="N1176" s="36" t="str">
        <f aca="false">TRIM(B1176)</f>
        <v/>
      </c>
      <c r="O1176" s="36"/>
      <c r="P1176" s="36" t="str">
        <f aca="false">IF(K1176="","",1)</f>
        <v/>
      </c>
      <c r="Q1176" s="36" t="str">
        <f aca="false">IF(N1176="","",_xlfn.IFNA(VLOOKUP(N1176,Lotti!C$7:D$1000,2,0),1))</f>
        <v/>
      </c>
      <c r="S1176" s="36" t="str">
        <f aca="false">IF(N1176="","",IF(OR(AND(E1176="",LEN(TRIM(D1176))&lt;&gt;11,LEN(TRIM(D1176))&lt;&gt;16),AND(D1176="",E1176=""),AND(D1176&lt;&gt;"",E1176&lt;&gt;"")),1,""))</f>
        <v/>
      </c>
      <c r="U1176" s="36" t="str">
        <f aca="false">IF(N1176="","",IF(C1176="",1,""))</f>
        <v/>
      </c>
      <c r="V1176" s="36" t="str">
        <f aca="false">IF(N1176="","",_xlfn.IFNA(VLOOKUP(F1176,TabelleFisse!$B$33:$C$34,2,0),1))</f>
        <v/>
      </c>
      <c r="W1176" s="36" t="str">
        <f aca="false">IF(N1176="","",_xlfn.IFNA(IF(VLOOKUP(CONCATENATE(N1176," SI"),AC$10:AC$1203,1,0)=CONCATENATE(N1176," SI"),"",1),1))</f>
        <v/>
      </c>
      <c r="Y1176" s="36" t="str">
        <f aca="false">IF(OR(N1176="",G1176=""),"",_xlfn.IFNA(VLOOKUP(H1176,TabelleFisse!$B$25:$C$29,2,0),1))</f>
        <v/>
      </c>
      <c r="Z1176" s="36" t="str">
        <f aca="false">IF(AND(G1176="",H1176&lt;&gt;""),1,"")</f>
        <v/>
      </c>
      <c r="AA1176" s="36" t="str">
        <f aca="false">IF(N1176="","",IF(COUNTIF(AD$10:AD$1203,AD1176)=1,1,""))</f>
        <v/>
      </c>
      <c r="AC1176" s="37" t="str">
        <f aca="false">IF(N1176="","",CONCATENATE(N1176," ",F1176))</f>
        <v/>
      </c>
      <c r="AD1176" s="37" t="str">
        <f aca="false">IF(OR(N1176="",CONCATENATE(G1176,H1176)=""),"",CONCATENATE(N1176," ",G1176))</f>
        <v/>
      </c>
      <c r="AE1176" s="37" t="str">
        <f aca="false">IF(K1176=1,CONCATENATE(N1176," ",1),"")</f>
        <v/>
      </c>
    </row>
    <row r="1177" customFormat="false" ht="32.25" hidden="false" customHeight="true" outlineLevel="0" collapsed="false">
      <c r="A1177" s="21" t="str">
        <f aca="false">IF(J1177="","",J1177)</f>
        <v/>
      </c>
      <c r="B1177" s="69"/>
      <c r="C1177" s="44"/>
      <c r="D1177" s="42"/>
      <c r="E1177" s="42"/>
      <c r="F1177" s="68"/>
      <c r="G1177" s="42"/>
      <c r="H1177" s="42"/>
      <c r="J1177" s="20" t="str">
        <f aca="false">IF(AND(K1177="",L1177="",N1177=""),"",IF(OR(K1177=1,L1177=1),"ERRORI / ANOMALIE","OK"))</f>
        <v/>
      </c>
      <c r="K1177" s="20" t="str">
        <f aca="false">IF(N1177="","",IF(SUM(Q1177:AA1177)&gt;0,1,""))</f>
        <v/>
      </c>
      <c r="L1177" s="20" t="str">
        <f aca="false">IF(N1177="","",IF(_xlfn.IFNA(VLOOKUP(CONCATENATE(N1177," ",1),Lotti!AS$7:AT$601,2,0),1)=1,"",1))</f>
        <v/>
      </c>
      <c r="N1177" s="36" t="str">
        <f aca="false">TRIM(B1177)</f>
        <v/>
      </c>
      <c r="O1177" s="36"/>
      <c r="P1177" s="36" t="str">
        <f aca="false">IF(K1177="","",1)</f>
        <v/>
      </c>
      <c r="Q1177" s="36" t="str">
        <f aca="false">IF(N1177="","",_xlfn.IFNA(VLOOKUP(N1177,Lotti!C$7:D$1000,2,0),1))</f>
        <v/>
      </c>
      <c r="S1177" s="36" t="str">
        <f aca="false">IF(N1177="","",IF(OR(AND(E1177="",LEN(TRIM(D1177))&lt;&gt;11,LEN(TRIM(D1177))&lt;&gt;16),AND(D1177="",E1177=""),AND(D1177&lt;&gt;"",E1177&lt;&gt;"")),1,""))</f>
        <v/>
      </c>
      <c r="U1177" s="36" t="str">
        <f aca="false">IF(N1177="","",IF(C1177="",1,""))</f>
        <v/>
      </c>
      <c r="V1177" s="36" t="str">
        <f aca="false">IF(N1177="","",_xlfn.IFNA(VLOOKUP(F1177,TabelleFisse!$B$33:$C$34,2,0),1))</f>
        <v/>
      </c>
      <c r="W1177" s="36" t="str">
        <f aca="false">IF(N1177="","",_xlfn.IFNA(IF(VLOOKUP(CONCATENATE(N1177," SI"),AC$10:AC$1203,1,0)=CONCATENATE(N1177," SI"),"",1),1))</f>
        <v/>
      </c>
      <c r="Y1177" s="36" t="str">
        <f aca="false">IF(OR(N1177="",G1177=""),"",_xlfn.IFNA(VLOOKUP(H1177,TabelleFisse!$B$25:$C$29,2,0),1))</f>
        <v/>
      </c>
      <c r="Z1177" s="36" t="str">
        <f aca="false">IF(AND(G1177="",H1177&lt;&gt;""),1,"")</f>
        <v/>
      </c>
      <c r="AA1177" s="36" t="str">
        <f aca="false">IF(N1177="","",IF(COUNTIF(AD$10:AD$1203,AD1177)=1,1,""))</f>
        <v/>
      </c>
      <c r="AC1177" s="37" t="str">
        <f aca="false">IF(N1177="","",CONCATENATE(N1177," ",F1177))</f>
        <v/>
      </c>
      <c r="AD1177" s="37" t="str">
        <f aca="false">IF(OR(N1177="",CONCATENATE(G1177,H1177)=""),"",CONCATENATE(N1177," ",G1177))</f>
        <v/>
      </c>
      <c r="AE1177" s="37" t="str">
        <f aca="false">IF(K1177=1,CONCATENATE(N1177," ",1),"")</f>
        <v/>
      </c>
    </row>
    <row r="1178" customFormat="false" ht="32.25" hidden="false" customHeight="true" outlineLevel="0" collapsed="false">
      <c r="A1178" s="21" t="str">
        <f aca="false">IF(J1178="","",J1178)</f>
        <v/>
      </c>
      <c r="B1178" s="69"/>
      <c r="C1178" s="44"/>
      <c r="D1178" s="42"/>
      <c r="E1178" s="42"/>
      <c r="F1178" s="68"/>
      <c r="G1178" s="42"/>
      <c r="H1178" s="42"/>
      <c r="J1178" s="20" t="str">
        <f aca="false">IF(AND(K1178="",L1178="",N1178=""),"",IF(OR(K1178=1,L1178=1),"ERRORI / ANOMALIE","OK"))</f>
        <v/>
      </c>
      <c r="K1178" s="20" t="str">
        <f aca="false">IF(N1178="","",IF(SUM(Q1178:AA1178)&gt;0,1,""))</f>
        <v/>
      </c>
      <c r="L1178" s="20" t="str">
        <f aca="false">IF(N1178="","",IF(_xlfn.IFNA(VLOOKUP(CONCATENATE(N1178," ",1),Lotti!AS$7:AT$601,2,0),1)=1,"",1))</f>
        <v/>
      </c>
      <c r="N1178" s="36" t="str">
        <f aca="false">TRIM(B1178)</f>
        <v/>
      </c>
      <c r="O1178" s="36"/>
      <c r="P1178" s="36" t="str">
        <f aca="false">IF(K1178="","",1)</f>
        <v/>
      </c>
      <c r="Q1178" s="36" t="str">
        <f aca="false">IF(N1178="","",_xlfn.IFNA(VLOOKUP(N1178,Lotti!C$7:D$1000,2,0),1))</f>
        <v/>
      </c>
      <c r="S1178" s="36" t="str">
        <f aca="false">IF(N1178="","",IF(OR(AND(E1178="",LEN(TRIM(D1178))&lt;&gt;11,LEN(TRIM(D1178))&lt;&gt;16),AND(D1178="",E1178=""),AND(D1178&lt;&gt;"",E1178&lt;&gt;"")),1,""))</f>
        <v/>
      </c>
      <c r="U1178" s="36" t="str">
        <f aca="false">IF(N1178="","",IF(C1178="",1,""))</f>
        <v/>
      </c>
      <c r="V1178" s="36" t="str">
        <f aca="false">IF(N1178="","",_xlfn.IFNA(VLOOKUP(F1178,TabelleFisse!$B$33:$C$34,2,0),1))</f>
        <v/>
      </c>
      <c r="W1178" s="36" t="str">
        <f aca="false">IF(N1178="","",_xlfn.IFNA(IF(VLOOKUP(CONCATENATE(N1178," SI"),AC$10:AC$1203,1,0)=CONCATENATE(N1178," SI"),"",1),1))</f>
        <v/>
      </c>
      <c r="Y1178" s="36" t="str">
        <f aca="false">IF(OR(N1178="",G1178=""),"",_xlfn.IFNA(VLOOKUP(H1178,TabelleFisse!$B$25:$C$29,2,0),1))</f>
        <v/>
      </c>
      <c r="Z1178" s="36" t="str">
        <f aca="false">IF(AND(G1178="",H1178&lt;&gt;""),1,"")</f>
        <v/>
      </c>
      <c r="AA1178" s="36" t="str">
        <f aca="false">IF(N1178="","",IF(COUNTIF(AD$10:AD$1203,AD1178)=1,1,""))</f>
        <v/>
      </c>
      <c r="AC1178" s="37" t="str">
        <f aca="false">IF(N1178="","",CONCATENATE(N1178," ",F1178))</f>
        <v/>
      </c>
      <c r="AD1178" s="37" t="str">
        <f aca="false">IF(OR(N1178="",CONCATENATE(G1178,H1178)=""),"",CONCATENATE(N1178," ",G1178))</f>
        <v/>
      </c>
      <c r="AE1178" s="37" t="str">
        <f aca="false">IF(K1178=1,CONCATENATE(N1178," ",1),"")</f>
        <v/>
      </c>
    </row>
    <row r="1179" customFormat="false" ht="32.25" hidden="false" customHeight="true" outlineLevel="0" collapsed="false">
      <c r="A1179" s="21" t="str">
        <f aca="false">IF(J1179="","",J1179)</f>
        <v/>
      </c>
      <c r="B1179" s="69"/>
      <c r="C1179" s="44"/>
      <c r="D1179" s="42"/>
      <c r="E1179" s="42"/>
      <c r="F1179" s="68"/>
      <c r="G1179" s="42"/>
      <c r="H1179" s="42"/>
      <c r="J1179" s="20" t="str">
        <f aca="false">IF(AND(K1179="",L1179="",N1179=""),"",IF(OR(K1179=1,L1179=1),"ERRORI / ANOMALIE","OK"))</f>
        <v/>
      </c>
      <c r="K1179" s="20" t="str">
        <f aca="false">IF(N1179="","",IF(SUM(Q1179:AA1179)&gt;0,1,""))</f>
        <v/>
      </c>
      <c r="L1179" s="20" t="str">
        <f aca="false">IF(N1179="","",IF(_xlfn.IFNA(VLOOKUP(CONCATENATE(N1179," ",1),Lotti!AS$7:AT$601,2,0),1)=1,"",1))</f>
        <v/>
      </c>
      <c r="N1179" s="36" t="str">
        <f aca="false">TRIM(B1179)</f>
        <v/>
      </c>
      <c r="O1179" s="36"/>
      <c r="P1179" s="36" t="str">
        <f aca="false">IF(K1179="","",1)</f>
        <v/>
      </c>
      <c r="Q1179" s="36" t="str">
        <f aca="false">IF(N1179="","",_xlfn.IFNA(VLOOKUP(N1179,Lotti!C$7:D$1000,2,0),1))</f>
        <v/>
      </c>
      <c r="S1179" s="36" t="str">
        <f aca="false">IF(N1179="","",IF(OR(AND(E1179="",LEN(TRIM(D1179))&lt;&gt;11,LEN(TRIM(D1179))&lt;&gt;16),AND(D1179="",E1179=""),AND(D1179&lt;&gt;"",E1179&lt;&gt;"")),1,""))</f>
        <v/>
      </c>
      <c r="U1179" s="36" t="str">
        <f aca="false">IF(N1179="","",IF(C1179="",1,""))</f>
        <v/>
      </c>
      <c r="V1179" s="36" t="str">
        <f aca="false">IF(N1179="","",_xlfn.IFNA(VLOOKUP(F1179,TabelleFisse!$B$33:$C$34,2,0),1))</f>
        <v/>
      </c>
      <c r="W1179" s="36" t="str">
        <f aca="false">IF(N1179="","",_xlfn.IFNA(IF(VLOOKUP(CONCATENATE(N1179," SI"),AC$10:AC$1203,1,0)=CONCATENATE(N1179," SI"),"",1),1))</f>
        <v/>
      </c>
      <c r="Y1179" s="36" t="str">
        <f aca="false">IF(OR(N1179="",G1179=""),"",_xlfn.IFNA(VLOOKUP(H1179,TabelleFisse!$B$25:$C$29,2,0),1))</f>
        <v/>
      </c>
      <c r="Z1179" s="36" t="str">
        <f aca="false">IF(AND(G1179="",H1179&lt;&gt;""),1,"")</f>
        <v/>
      </c>
      <c r="AA1179" s="36" t="str">
        <f aca="false">IF(N1179="","",IF(COUNTIF(AD$10:AD$1203,AD1179)=1,1,""))</f>
        <v/>
      </c>
      <c r="AC1179" s="37" t="str">
        <f aca="false">IF(N1179="","",CONCATENATE(N1179," ",F1179))</f>
        <v/>
      </c>
      <c r="AD1179" s="37" t="str">
        <f aca="false">IF(OR(N1179="",CONCATENATE(G1179,H1179)=""),"",CONCATENATE(N1179," ",G1179))</f>
        <v/>
      </c>
      <c r="AE1179" s="37" t="str">
        <f aca="false">IF(K1179=1,CONCATENATE(N1179," ",1),"")</f>
        <v/>
      </c>
    </row>
    <row r="1180" customFormat="false" ht="32.25" hidden="false" customHeight="true" outlineLevel="0" collapsed="false">
      <c r="A1180" s="21" t="str">
        <f aca="false">IF(J1180="","",J1180)</f>
        <v/>
      </c>
      <c r="B1180" s="69"/>
      <c r="C1180" s="44"/>
      <c r="D1180" s="42"/>
      <c r="E1180" s="42"/>
      <c r="F1180" s="68"/>
      <c r="G1180" s="42"/>
      <c r="H1180" s="42"/>
      <c r="J1180" s="20" t="str">
        <f aca="false">IF(AND(K1180="",L1180="",N1180=""),"",IF(OR(K1180=1,L1180=1),"ERRORI / ANOMALIE","OK"))</f>
        <v/>
      </c>
      <c r="K1180" s="20" t="str">
        <f aca="false">IF(N1180="","",IF(SUM(Q1180:AA1180)&gt;0,1,""))</f>
        <v/>
      </c>
      <c r="L1180" s="20" t="str">
        <f aca="false">IF(N1180="","",IF(_xlfn.IFNA(VLOOKUP(CONCATENATE(N1180," ",1),Lotti!AS$7:AT$601,2,0),1)=1,"",1))</f>
        <v/>
      </c>
      <c r="N1180" s="36" t="str">
        <f aca="false">TRIM(B1180)</f>
        <v/>
      </c>
      <c r="O1180" s="36"/>
      <c r="P1180" s="36" t="str">
        <f aca="false">IF(K1180="","",1)</f>
        <v/>
      </c>
      <c r="Q1180" s="36" t="str">
        <f aca="false">IF(N1180="","",_xlfn.IFNA(VLOOKUP(N1180,Lotti!C$7:D$1000,2,0),1))</f>
        <v/>
      </c>
      <c r="S1180" s="36" t="str">
        <f aca="false">IF(N1180="","",IF(OR(AND(E1180="",LEN(TRIM(D1180))&lt;&gt;11,LEN(TRIM(D1180))&lt;&gt;16),AND(D1180="",E1180=""),AND(D1180&lt;&gt;"",E1180&lt;&gt;"")),1,""))</f>
        <v/>
      </c>
      <c r="U1180" s="36" t="str">
        <f aca="false">IF(N1180="","",IF(C1180="",1,""))</f>
        <v/>
      </c>
      <c r="V1180" s="36" t="str">
        <f aca="false">IF(N1180="","",_xlfn.IFNA(VLOOKUP(F1180,TabelleFisse!$B$33:$C$34,2,0),1))</f>
        <v/>
      </c>
      <c r="W1180" s="36" t="str">
        <f aca="false">IF(N1180="","",_xlfn.IFNA(IF(VLOOKUP(CONCATENATE(N1180," SI"),AC$10:AC$1203,1,0)=CONCATENATE(N1180," SI"),"",1),1))</f>
        <v/>
      </c>
      <c r="Y1180" s="36" t="str">
        <f aca="false">IF(OR(N1180="",G1180=""),"",_xlfn.IFNA(VLOOKUP(H1180,TabelleFisse!$B$25:$C$29,2,0),1))</f>
        <v/>
      </c>
      <c r="Z1180" s="36" t="str">
        <f aca="false">IF(AND(G1180="",H1180&lt;&gt;""),1,"")</f>
        <v/>
      </c>
      <c r="AA1180" s="36" t="str">
        <f aca="false">IF(N1180="","",IF(COUNTIF(AD$10:AD$1203,AD1180)=1,1,""))</f>
        <v/>
      </c>
      <c r="AC1180" s="37" t="str">
        <f aca="false">IF(N1180="","",CONCATENATE(N1180," ",F1180))</f>
        <v/>
      </c>
      <c r="AD1180" s="37" t="str">
        <f aca="false">IF(OR(N1180="",CONCATENATE(G1180,H1180)=""),"",CONCATENATE(N1180," ",G1180))</f>
        <v/>
      </c>
      <c r="AE1180" s="37" t="str">
        <f aca="false">IF(K1180=1,CONCATENATE(N1180," ",1),"")</f>
        <v/>
      </c>
    </row>
    <row r="1181" customFormat="false" ht="32.25" hidden="false" customHeight="true" outlineLevel="0" collapsed="false">
      <c r="A1181" s="21" t="str">
        <f aca="false">IF(J1181="","",J1181)</f>
        <v/>
      </c>
      <c r="B1181" s="69"/>
      <c r="C1181" s="44"/>
      <c r="D1181" s="42"/>
      <c r="E1181" s="42"/>
      <c r="F1181" s="68"/>
      <c r="G1181" s="42"/>
      <c r="H1181" s="42"/>
      <c r="J1181" s="20" t="str">
        <f aca="false">IF(AND(K1181="",L1181="",N1181=""),"",IF(OR(K1181=1,L1181=1),"ERRORI / ANOMALIE","OK"))</f>
        <v/>
      </c>
      <c r="K1181" s="20" t="str">
        <f aca="false">IF(N1181="","",IF(SUM(Q1181:AA1181)&gt;0,1,""))</f>
        <v/>
      </c>
      <c r="L1181" s="20" t="str">
        <f aca="false">IF(N1181="","",IF(_xlfn.IFNA(VLOOKUP(CONCATENATE(N1181," ",1),Lotti!AS$7:AT$601,2,0),1)=1,"",1))</f>
        <v/>
      </c>
      <c r="N1181" s="36" t="str">
        <f aca="false">TRIM(B1181)</f>
        <v/>
      </c>
      <c r="O1181" s="36"/>
      <c r="P1181" s="36" t="str">
        <f aca="false">IF(K1181="","",1)</f>
        <v/>
      </c>
      <c r="Q1181" s="36" t="str">
        <f aca="false">IF(N1181="","",_xlfn.IFNA(VLOOKUP(N1181,Lotti!C$7:D$1000,2,0),1))</f>
        <v/>
      </c>
      <c r="S1181" s="36" t="str">
        <f aca="false">IF(N1181="","",IF(OR(AND(E1181="",LEN(TRIM(D1181))&lt;&gt;11,LEN(TRIM(D1181))&lt;&gt;16),AND(D1181="",E1181=""),AND(D1181&lt;&gt;"",E1181&lt;&gt;"")),1,""))</f>
        <v/>
      </c>
      <c r="U1181" s="36" t="str">
        <f aca="false">IF(N1181="","",IF(C1181="",1,""))</f>
        <v/>
      </c>
      <c r="V1181" s="36" t="str">
        <f aca="false">IF(N1181="","",_xlfn.IFNA(VLOOKUP(F1181,TabelleFisse!$B$33:$C$34,2,0),1))</f>
        <v/>
      </c>
      <c r="W1181" s="36" t="str">
        <f aca="false">IF(N1181="","",_xlfn.IFNA(IF(VLOOKUP(CONCATENATE(N1181," SI"),AC$10:AC$1203,1,0)=CONCATENATE(N1181," SI"),"",1),1))</f>
        <v/>
      </c>
      <c r="Y1181" s="36" t="str">
        <f aca="false">IF(OR(N1181="",G1181=""),"",_xlfn.IFNA(VLOOKUP(H1181,TabelleFisse!$B$25:$C$29,2,0),1))</f>
        <v/>
      </c>
      <c r="Z1181" s="36" t="str">
        <f aca="false">IF(AND(G1181="",H1181&lt;&gt;""),1,"")</f>
        <v/>
      </c>
      <c r="AA1181" s="36" t="str">
        <f aca="false">IF(N1181="","",IF(COUNTIF(AD$10:AD$1203,AD1181)=1,1,""))</f>
        <v/>
      </c>
      <c r="AC1181" s="37" t="str">
        <f aca="false">IF(N1181="","",CONCATENATE(N1181," ",F1181))</f>
        <v/>
      </c>
      <c r="AD1181" s="37" t="str">
        <f aca="false">IF(OR(N1181="",CONCATENATE(G1181,H1181)=""),"",CONCATENATE(N1181," ",G1181))</f>
        <v/>
      </c>
      <c r="AE1181" s="37" t="str">
        <f aca="false">IF(K1181=1,CONCATENATE(N1181," ",1),"")</f>
        <v/>
      </c>
    </row>
    <row r="1182" customFormat="false" ht="32.25" hidden="false" customHeight="true" outlineLevel="0" collapsed="false">
      <c r="A1182" s="21" t="str">
        <f aca="false">IF(J1182="","",J1182)</f>
        <v/>
      </c>
      <c r="B1182" s="69"/>
      <c r="C1182" s="44"/>
      <c r="D1182" s="42"/>
      <c r="E1182" s="42"/>
      <c r="F1182" s="68"/>
      <c r="G1182" s="42"/>
      <c r="H1182" s="42"/>
      <c r="J1182" s="20" t="str">
        <f aca="false">IF(AND(K1182="",L1182="",N1182=""),"",IF(OR(K1182=1,L1182=1),"ERRORI / ANOMALIE","OK"))</f>
        <v/>
      </c>
      <c r="K1182" s="20" t="str">
        <f aca="false">IF(N1182="","",IF(SUM(Q1182:AA1182)&gt;0,1,""))</f>
        <v/>
      </c>
      <c r="L1182" s="20" t="str">
        <f aca="false">IF(N1182="","",IF(_xlfn.IFNA(VLOOKUP(CONCATENATE(N1182," ",1),Lotti!AS$7:AT$601,2,0),1)=1,"",1))</f>
        <v/>
      </c>
      <c r="N1182" s="36" t="str">
        <f aca="false">TRIM(B1182)</f>
        <v/>
      </c>
      <c r="O1182" s="36"/>
      <c r="P1182" s="36" t="str">
        <f aca="false">IF(K1182="","",1)</f>
        <v/>
      </c>
      <c r="Q1182" s="36" t="str">
        <f aca="false">IF(N1182="","",_xlfn.IFNA(VLOOKUP(N1182,Lotti!C$7:D$1000,2,0),1))</f>
        <v/>
      </c>
      <c r="S1182" s="36" t="str">
        <f aca="false">IF(N1182="","",IF(OR(AND(E1182="",LEN(TRIM(D1182))&lt;&gt;11,LEN(TRIM(D1182))&lt;&gt;16),AND(D1182="",E1182=""),AND(D1182&lt;&gt;"",E1182&lt;&gt;"")),1,""))</f>
        <v/>
      </c>
      <c r="U1182" s="36" t="str">
        <f aca="false">IF(N1182="","",IF(C1182="",1,""))</f>
        <v/>
      </c>
      <c r="V1182" s="36" t="str">
        <f aca="false">IF(N1182="","",_xlfn.IFNA(VLOOKUP(F1182,TabelleFisse!$B$33:$C$34,2,0),1))</f>
        <v/>
      </c>
      <c r="W1182" s="36" t="str">
        <f aca="false">IF(N1182="","",_xlfn.IFNA(IF(VLOOKUP(CONCATENATE(N1182," SI"),AC$10:AC$1203,1,0)=CONCATENATE(N1182," SI"),"",1),1))</f>
        <v/>
      </c>
      <c r="Y1182" s="36" t="str">
        <f aca="false">IF(OR(N1182="",G1182=""),"",_xlfn.IFNA(VLOOKUP(H1182,TabelleFisse!$B$25:$C$29,2,0),1))</f>
        <v/>
      </c>
      <c r="Z1182" s="36" t="str">
        <f aca="false">IF(AND(G1182="",H1182&lt;&gt;""),1,"")</f>
        <v/>
      </c>
      <c r="AA1182" s="36" t="str">
        <f aca="false">IF(N1182="","",IF(COUNTIF(AD$10:AD$1203,AD1182)=1,1,""))</f>
        <v/>
      </c>
      <c r="AC1182" s="37" t="str">
        <f aca="false">IF(N1182="","",CONCATENATE(N1182," ",F1182))</f>
        <v/>
      </c>
      <c r="AD1182" s="37" t="str">
        <f aca="false">IF(OR(N1182="",CONCATENATE(G1182,H1182)=""),"",CONCATENATE(N1182," ",G1182))</f>
        <v/>
      </c>
      <c r="AE1182" s="37" t="str">
        <f aca="false">IF(K1182=1,CONCATENATE(N1182," ",1),"")</f>
        <v/>
      </c>
    </row>
    <row r="1183" customFormat="false" ht="32.25" hidden="false" customHeight="true" outlineLevel="0" collapsed="false">
      <c r="A1183" s="21" t="str">
        <f aca="false">IF(J1183="","",J1183)</f>
        <v/>
      </c>
      <c r="B1183" s="69"/>
      <c r="C1183" s="44"/>
      <c r="D1183" s="42"/>
      <c r="E1183" s="42"/>
      <c r="F1183" s="68"/>
      <c r="G1183" s="42"/>
      <c r="H1183" s="42"/>
      <c r="J1183" s="20" t="str">
        <f aca="false">IF(AND(K1183="",L1183="",N1183=""),"",IF(OR(K1183=1,L1183=1),"ERRORI / ANOMALIE","OK"))</f>
        <v/>
      </c>
      <c r="K1183" s="20" t="str">
        <f aca="false">IF(N1183="","",IF(SUM(Q1183:AA1183)&gt;0,1,""))</f>
        <v/>
      </c>
      <c r="L1183" s="20" t="str">
        <f aca="false">IF(N1183="","",IF(_xlfn.IFNA(VLOOKUP(CONCATENATE(N1183," ",1),Lotti!AS$7:AT$601,2,0),1)=1,"",1))</f>
        <v/>
      </c>
      <c r="N1183" s="36" t="str">
        <f aca="false">TRIM(B1183)</f>
        <v/>
      </c>
      <c r="O1183" s="36"/>
      <c r="P1183" s="36" t="str">
        <f aca="false">IF(K1183="","",1)</f>
        <v/>
      </c>
      <c r="Q1183" s="36" t="str">
        <f aca="false">IF(N1183="","",_xlfn.IFNA(VLOOKUP(N1183,Lotti!C$7:D$1000,2,0),1))</f>
        <v/>
      </c>
      <c r="S1183" s="36" t="str">
        <f aca="false">IF(N1183="","",IF(OR(AND(E1183="",LEN(TRIM(D1183))&lt;&gt;11,LEN(TRIM(D1183))&lt;&gt;16),AND(D1183="",E1183=""),AND(D1183&lt;&gt;"",E1183&lt;&gt;"")),1,""))</f>
        <v/>
      </c>
      <c r="U1183" s="36" t="str">
        <f aca="false">IF(N1183="","",IF(C1183="",1,""))</f>
        <v/>
      </c>
      <c r="V1183" s="36" t="str">
        <f aca="false">IF(N1183="","",_xlfn.IFNA(VLOOKUP(F1183,TabelleFisse!$B$33:$C$34,2,0),1))</f>
        <v/>
      </c>
      <c r="W1183" s="36" t="str">
        <f aca="false">IF(N1183="","",_xlfn.IFNA(IF(VLOOKUP(CONCATENATE(N1183," SI"),AC$10:AC$1203,1,0)=CONCATENATE(N1183," SI"),"",1),1))</f>
        <v/>
      </c>
      <c r="Y1183" s="36" t="str">
        <f aca="false">IF(OR(N1183="",G1183=""),"",_xlfn.IFNA(VLOOKUP(H1183,TabelleFisse!$B$25:$C$29,2,0),1))</f>
        <v/>
      </c>
      <c r="Z1183" s="36" t="str">
        <f aca="false">IF(AND(G1183="",H1183&lt;&gt;""),1,"")</f>
        <v/>
      </c>
      <c r="AA1183" s="36" t="str">
        <f aca="false">IF(N1183="","",IF(COUNTIF(AD$10:AD$1203,AD1183)=1,1,""))</f>
        <v/>
      </c>
      <c r="AC1183" s="37" t="str">
        <f aca="false">IF(N1183="","",CONCATENATE(N1183," ",F1183))</f>
        <v/>
      </c>
      <c r="AD1183" s="37" t="str">
        <f aca="false">IF(OR(N1183="",CONCATENATE(G1183,H1183)=""),"",CONCATENATE(N1183," ",G1183))</f>
        <v/>
      </c>
      <c r="AE1183" s="37" t="str">
        <f aca="false">IF(K1183=1,CONCATENATE(N1183," ",1),"")</f>
        <v/>
      </c>
    </row>
    <row r="1184" customFormat="false" ht="32.25" hidden="false" customHeight="true" outlineLevel="0" collapsed="false">
      <c r="A1184" s="21" t="str">
        <f aca="false">IF(J1184="","",J1184)</f>
        <v/>
      </c>
      <c r="B1184" s="69"/>
      <c r="C1184" s="44"/>
      <c r="D1184" s="42"/>
      <c r="E1184" s="42"/>
      <c r="F1184" s="68"/>
      <c r="G1184" s="42"/>
      <c r="H1184" s="42"/>
      <c r="J1184" s="20" t="str">
        <f aca="false">IF(AND(K1184="",L1184="",N1184=""),"",IF(OR(K1184=1,L1184=1),"ERRORI / ANOMALIE","OK"))</f>
        <v/>
      </c>
      <c r="K1184" s="20" t="str">
        <f aca="false">IF(N1184="","",IF(SUM(Q1184:AA1184)&gt;0,1,""))</f>
        <v/>
      </c>
      <c r="L1184" s="20" t="str">
        <f aca="false">IF(N1184="","",IF(_xlfn.IFNA(VLOOKUP(CONCATENATE(N1184," ",1),Lotti!AS$7:AT$601,2,0),1)=1,"",1))</f>
        <v/>
      </c>
      <c r="N1184" s="36" t="str">
        <f aca="false">TRIM(B1184)</f>
        <v/>
      </c>
      <c r="O1184" s="36"/>
      <c r="P1184" s="36" t="str">
        <f aca="false">IF(K1184="","",1)</f>
        <v/>
      </c>
      <c r="Q1184" s="36" t="str">
        <f aca="false">IF(N1184="","",_xlfn.IFNA(VLOOKUP(N1184,Lotti!C$7:D$1000,2,0),1))</f>
        <v/>
      </c>
      <c r="S1184" s="36" t="str">
        <f aca="false">IF(N1184="","",IF(OR(AND(E1184="",LEN(TRIM(D1184))&lt;&gt;11,LEN(TRIM(D1184))&lt;&gt;16),AND(D1184="",E1184=""),AND(D1184&lt;&gt;"",E1184&lt;&gt;"")),1,""))</f>
        <v/>
      </c>
      <c r="U1184" s="36" t="str">
        <f aca="false">IF(N1184="","",IF(C1184="",1,""))</f>
        <v/>
      </c>
      <c r="V1184" s="36" t="str">
        <f aca="false">IF(N1184="","",_xlfn.IFNA(VLOOKUP(F1184,TabelleFisse!$B$33:$C$34,2,0),1))</f>
        <v/>
      </c>
      <c r="W1184" s="36" t="str">
        <f aca="false">IF(N1184="","",_xlfn.IFNA(IF(VLOOKUP(CONCATENATE(N1184," SI"),AC$10:AC$1203,1,0)=CONCATENATE(N1184," SI"),"",1),1))</f>
        <v/>
      </c>
      <c r="Y1184" s="36" t="str">
        <f aca="false">IF(OR(N1184="",G1184=""),"",_xlfn.IFNA(VLOOKUP(H1184,TabelleFisse!$B$25:$C$29,2,0),1))</f>
        <v/>
      </c>
      <c r="Z1184" s="36" t="str">
        <f aca="false">IF(AND(G1184="",H1184&lt;&gt;""),1,"")</f>
        <v/>
      </c>
      <c r="AA1184" s="36" t="str">
        <f aca="false">IF(N1184="","",IF(COUNTIF(AD$10:AD$1203,AD1184)=1,1,""))</f>
        <v/>
      </c>
      <c r="AC1184" s="37" t="str">
        <f aca="false">IF(N1184="","",CONCATENATE(N1184," ",F1184))</f>
        <v/>
      </c>
      <c r="AD1184" s="37" t="str">
        <f aca="false">IF(OR(N1184="",CONCATENATE(G1184,H1184)=""),"",CONCATENATE(N1184," ",G1184))</f>
        <v/>
      </c>
      <c r="AE1184" s="37" t="str">
        <f aca="false">IF(K1184=1,CONCATENATE(N1184," ",1),"")</f>
        <v/>
      </c>
    </row>
    <row r="1185" customFormat="false" ht="32.25" hidden="false" customHeight="true" outlineLevel="0" collapsed="false">
      <c r="A1185" s="21" t="str">
        <f aca="false">IF(J1185="","",J1185)</f>
        <v/>
      </c>
      <c r="B1185" s="69"/>
      <c r="C1185" s="44"/>
      <c r="D1185" s="42"/>
      <c r="E1185" s="42"/>
      <c r="F1185" s="68"/>
      <c r="G1185" s="42"/>
      <c r="H1185" s="42"/>
      <c r="J1185" s="20" t="str">
        <f aca="false">IF(AND(K1185="",L1185="",N1185=""),"",IF(OR(K1185=1,L1185=1),"ERRORI / ANOMALIE","OK"))</f>
        <v/>
      </c>
      <c r="K1185" s="20" t="str">
        <f aca="false">IF(N1185="","",IF(SUM(Q1185:AA1185)&gt;0,1,""))</f>
        <v/>
      </c>
      <c r="L1185" s="20" t="str">
        <f aca="false">IF(N1185="","",IF(_xlfn.IFNA(VLOOKUP(CONCATENATE(N1185," ",1),Lotti!AS$7:AT$601,2,0),1)=1,"",1))</f>
        <v/>
      </c>
      <c r="N1185" s="36" t="str">
        <f aca="false">TRIM(B1185)</f>
        <v/>
      </c>
      <c r="O1185" s="36"/>
      <c r="P1185" s="36" t="str">
        <f aca="false">IF(K1185="","",1)</f>
        <v/>
      </c>
      <c r="Q1185" s="36" t="str">
        <f aca="false">IF(N1185="","",_xlfn.IFNA(VLOOKUP(N1185,Lotti!C$7:D$1000,2,0),1))</f>
        <v/>
      </c>
      <c r="S1185" s="36" t="str">
        <f aca="false">IF(N1185="","",IF(OR(AND(E1185="",LEN(TRIM(D1185))&lt;&gt;11,LEN(TRIM(D1185))&lt;&gt;16),AND(D1185="",E1185=""),AND(D1185&lt;&gt;"",E1185&lt;&gt;"")),1,""))</f>
        <v/>
      </c>
      <c r="U1185" s="36" t="str">
        <f aca="false">IF(N1185="","",IF(C1185="",1,""))</f>
        <v/>
      </c>
      <c r="V1185" s="36" t="str">
        <f aca="false">IF(N1185="","",_xlfn.IFNA(VLOOKUP(F1185,TabelleFisse!$B$33:$C$34,2,0),1))</f>
        <v/>
      </c>
      <c r="W1185" s="36" t="str">
        <f aca="false">IF(N1185="","",_xlfn.IFNA(IF(VLOOKUP(CONCATENATE(N1185," SI"),AC$10:AC$1203,1,0)=CONCATENATE(N1185," SI"),"",1),1))</f>
        <v/>
      </c>
      <c r="Y1185" s="36" t="str">
        <f aca="false">IF(OR(N1185="",G1185=""),"",_xlfn.IFNA(VLOOKUP(H1185,TabelleFisse!$B$25:$C$29,2,0),1))</f>
        <v/>
      </c>
      <c r="Z1185" s="36" t="str">
        <f aca="false">IF(AND(G1185="",H1185&lt;&gt;""),1,"")</f>
        <v/>
      </c>
      <c r="AA1185" s="36" t="str">
        <f aca="false">IF(N1185="","",IF(COUNTIF(AD$10:AD$1203,AD1185)=1,1,""))</f>
        <v/>
      </c>
      <c r="AC1185" s="37" t="str">
        <f aca="false">IF(N1185="","",CONCATENATE(N1185," ",F1185))</f>
        <v/>
      </c>
      <c r="AD1185" s="37" t="str">
        <f aca="false">IF(OR(N1185="",CONCATENATE(G1185,H1185)=""),"",CONCATENATE(N1185," ",G1185))</f>
        <v/>
      </c>
      <c r="AE1185" s="37" t="str">
        <f aca="false">IF(K1185=1,CONCATENATE(N1185," ",1),"")</f>
        <v/>
      </c>
    </row>
    <row r="1186" customFormat="false" ht="32.25" hidden="false" customHeight="true" outlineLevel="0" collapsed="false">
      <c r="A1186" s="21" t="str">
        <f aca="false">IF(J1186="","",J1186)</f>
        <v/>
      </c>
      <c r="B1186" s="69"/>
      <c r="C1186" s="44"/>
      <c r="D1186" s="42"/>
      <c r="E1186" s="42"/>
      <c r="F1186" s="68"/>
      <c r="G1186" s="42"/>
      <c r="H1186" s="42"/>
      <c r="J1186" s="20" t="str">
        <f aca="false">IF(AND(K1186="",L1186="",N1186=""),"",IF(OR(K1186=1,L1186=1),"ERRORI / ANOMALIE","OK"))</f>
        <v/>
      </c>
      <c r="K1186" s="20" t="str">
        <f aca="false">IF(N1186="","",IF(SUM(Q1186:AA1186)&gt;0,1,""))</f>
        <v/>
      </c>
      <c r="L1186" s="20" t="str">
        <f aca="false">IF(N1186="","",IF(_xlfn.IFNA(VLOOKUP(CONCATENATE(N1186," ",1),Lotti!AS$7:AT$601,2,0),1)=1,"",1))</f>
        <v/>
      </c>
      <c r="N1186" s="36" t="str">
        <f aca="false">TRIM(B1186)</f>
        <v/>
      </c>
      <c r="O1186" s="36"/>
      <c r="P1186" s="36" t="str">
        <f aca="false">IF(K1186="","",1)</f>
        <v/>
      </c>
      <c r="Q1186" s="36" t="str">
        <f aca="false">IF(N1186="","",_xlfn.IFNA(VLOOKUP(N1186,Lotti!C$7:D$1000,2,0),1))</f>
        <v/>
      </c>
      <c r="S1186" s="36" t="str">
        <f aca="false">IF(N1186="","",IF(OR(AND(E1186="",LEN(TRIM(D1186))&lt;&gt;11,LEN(TRIM(D1186))&lt;&gt;16),AND(D1186="",E1186=""),AND(D1186&lt;&gt;"",E1186&lt;&gt;"")),1,""))</f>
        <v/>
      </c>
      <c r="U1186" s="36" t="str">
        <f aca="false">IF(N1186="","",IF(C1186="",1,""))</f>
        <v/>
      </c>
      <c r="V1186" s="36" t="str">
        <f aca="false">IF(N1186="","",_xlfn.IFNA(VLOOKUP(F1186,TabelleFisse!$B$33:$C$34,2,0),1))</f>
        <v/>
      </c>
      <c r="W1186" s="36" t="str">
        <f aca="false">IF(N1186="","",_xlfn.IFNA(IF(VLOOKUP(CONCATENATE(N1186," SI"),AC$10:AC$1203,1,0)=CONCATENATE(N1186," SI"),"",1),1))</f>
        <v/>
      </c>
      <c r="Y1186" s="36" t="str">
        <f aca="false">IF(OR(N1186="",G1186=""),"",_xlfn.IFNA(VLOOKUP(H1186,TabelleFisse!$B$25:$C$29,2,0),1))</f>
        <v/>
      </c>
      <c r="Z1186" s="36" t="str">
        <f aca="false">IF(AND(G1186="",H1186&lt;&gt;""),1,"")</f>
        <v/>
      </c>
      <c r="AA1186" s="36" t="str">
        <f aca="false">IF(N1186="","",IF(COUNTIF(AD$10:AD$1203,AD1186)=1,1,""))</f>
        <v/>
      </c>
      <c r="AC1186" s="37" t="str">
        <f aca="false">IF(N1186="","",CONCATENATE(N1186," ",F1186))</f>
        <v/>
      </c>
      <c r="AD1186" s="37" t="str">
        <f aca="false">IF(OR(N1186="",CONCATENATE(G1186,H1186)=""),"",CONCATENATE(N1186," ",G1186))</f>
        <v/>
      </c>
      <c r="AE1186" s="37" t="str">
        <f aca="false">IF(K1186=1,CONCATENATE(N1186," ",1),"")</f>
        <v/>
      </c>
    </row>
    <row r="1187" customFormat="false" ht="32.25" hidden="false" customHeight="true" outlineLevel="0" collapsed="false">
      <c r="A1187" s="21" t="str">
        <f aca="false">IF(J1187="","",J1187)</f>
        <v/>
      </c>
      <c r="B1187" s="69"/>
      <c r="C1187" s="44"/>
      <c r="D1187" s="42"/>
      <c r="E1187" s="42"/>
      <c r="F1187" s="68"/>
      <c r="G1187" s="42"/>
      <c r="H1187" s="42"/>
      <c r="J1187" s="20" t="str">
        <f aca="false">IF(AND(K1187="",L1187="",N1187=""),"",IF(OR(K1187=1,L1187=1),"ERRORI / ANOMALIE","OK"))</f>
        <v/>
      </c>
      <c r="K1187" s="20" t="str">
        <f aca="false">IF(N1187="","",IF(SUM(Q1187:AA1187)&gt;0,1,""))</f>
        <v/>
      </c>
      <c r="L1187" s="20" t="str">
        <f aca="false">IF(N1187="","",IF(_xlfn.IFNA(VLOOKUP(CONCATENATE(N1187," ",1),Lotti!AS$7:AT$601,2,0),1)=1,"",1))</f>
        <v/>
      </c>
      <c r="N1187" s="36" t="str">
        <f aca="false">TRIM(B1187)</f>
        <v/>
      </c>
      <c r="O1187" s="36"/>
      <c r="P1187" s="36" t="str">
        <f aca="false">IF(K1187="","",1)</f>
        <v/>
      </c>
      <c r="Q1187" s="36" t="str">
        <f aca="false">IF(N1187="","",_xlfn.IFNA(VLOOKUP(N1187,Lotti!C$7:D$1000,2,0),1))</f>
        <v/>
      </c>
      <c r="S1187" s="36" t="str">
        <f aca="false">IF(N1187="","",IF(OR(AND(E1187="",LEN(TRIM(D1187))&lt;&gt;11,LEN(TRIM(D1187))&lt;&gt;16),AND(D1187="",E1187=""),AND(D1187&lt;&gt;"",E1187&lt;&gt;"")),1,""))</f>
        <v/>
      </c>
      <c r="U1187" s="36" t="str">
        <f aca="false">IF(N1187="","",IF(C1187="",1,""))</f>
        <v/>
      </c>
      <c r="V1187" s="36" t="str">
        <f aca="false">IF(N1187="","",_xlfn.IFNA(VLOOKUP(F1187,TabelleFisse!$B$33:$C$34,2,0),1))</f>
        <v/>
      </c>
      <c r="W1187" s="36" t="str">
        <f aca="false">IF(N1187="","",_xlfn.IFNA(IF(VLOOKUP(CONCATENATE(N1187," SI"),AC$10:AC$1203,1,0)=CONCATENATE(N1187," SI"),"",1),1))</f>
        <v/>
      </c>
      <c r="Y1187" s="36" t="str">
        <f aca="false">IF(OR(N1187="",G1187=""),"",_xlfn.IFNA(VLOOKUP(H1187,TabelleFisse!$B$25:$C$29,2,0),1))</f>
        <v/>
      </c>
      <c r="Z1187" s="36" t="str">
        <f aca="false">IF(AND(G1187="",H1187&lt;&gt;""),1,"")</f>
        <v/>
      </c>
      <c r="AA1187" s="36" t="str">
        <f aca="false">IF(N1187="","",IF(COUNTIF(AD$10:AD$1203,AD1187)=1,1,""))</f>
        <v/>
      </c>
      <c r="AC1187" s="37" t="str">
        <f aca="false">IF(N1187="","",CONCATENATE(N1187," ",F1187))</f>
        <v/>
      </c>
      <c r="AD1187" s="37" t="str">
        <f aca="false">IF(OR(N1187="",CONCATENATE(G1187,H1187)=""),"",CONCATENATE(N1187," ",G1187))</f>
        <v/>
      </c>
      <c r="AE1187" s="37" t="str">
        <f aca="false">IF(K1187=1,CONCATENATE(N1187," ",1),"")</f>
        <v/>
      </c>
    </row>
    <row r="1188" customFormat="false" ht="32.25" hidden="false" customHeight="true" outlineLevel="0" collapsed="false">
      <c r="A1188" s="21" t="str">
        <f aca="false">IF(J1188="","",J1188)</f>
        <v/>
      </c>
      <c r="B1188" s="69"/>
      <c r="C1188" s="44"/>
      <c r="D1188" s="42"/>
      <c r="E1188" s="42"/>
      <c r="F1188" s="68"/>
      <c r="G1188" s="42"/>
      <c r="H1188" s="42"/>
      <c r="J1188" s="20" t="str">
        <f aca="false">IF(AND(K1188="",L1188="",N1188=""),"",IF(OR(K1188=1,L1188=1),"ERRORI / ANOMALIE","OK"))</f>
        <v/>
      </c>
      <c r="K1188" s="20" t="str">
        <f aca="false">IF(N1188="","",IF(SUM(Q1188:AA1188)&gt;0,1,""))</f>
        <v/>
      </c>
      <c r="L1188" s="20" t="str">
        <f aca="false">IF(N1188="","",IF(_xlfn.IFNA(VLOOKUP(CONCATENATE(N1188," ",1),Lotti!AS$7:AT$601,2,0),1)=1,"",1))</f>
        <v/>
      </c>
      <c r="N1188" s="36" t="str">
        <f aca="false">TRIM(B1188)</f>
        <v/>
      </c>
      <c r="O1188" s="36"/>
      <c r="P1188" s="36" t="str">
        <f aca="false">IF(K1188="","",1)</f>
        <v/>
      </c>
      <c r="Q1188" s="36" t="str">
        <f aca="false">IF(N1188="","",_xlfn.IFNA(VLOOKUP(N1188,Lotti!C$7:D$1000,2,0),1))</f>
        <v/>
      </c>
      <c r="S1188" s="36" t="str">
        <f aca="false">IF(N1188="","",IF(OR(AND(E1188="",LEN(TRIM(D1188))&lt;&gt;11,LEN(TRIM(D1188))&lt;&gt;16),AND(D1188="",E1188=""),AND(D1188&lt;&gt;"",E1188&lt;&gt;"")),1,""))</f>
        <v/>
      </c>
      <c r="U1188" s="36" t="str">
        <f aca="false">IF(N1188="","",IF(C1188="",1,""))</f>
        <v/>
      </c>
      <c r="V1188" s="36" t="str">
        <f aca="false">IF(N1188="","",_xlfn.IFNA(VLOOKUP(F1188,TabelleFisse!$B$33:$C$34,2,0),1))</f>
        <v/>
      </c>
      <c r="W1188" s="36" t="str">
        <f aca="false">IF(N1188="","",_xlfn.IFNA(IF(VLOOKUP(CONCATENATE(N1188," SI"),AC$10:AC$1203,1,0)=CONCATENATE(N1188," SI"),"",1),1))</f>
        <v/>
      </c>
      <c r="Y1188" s="36" t="str">
        <f aca="false">IF(OR(N1188="",G1188=""),"",_xlfn.IFNA(VLOOKUP(H1188,TabelleFisse!$B$25:$C$29,2,0),1))</f>
        <v/>
      </c>
      <c r="Z1188" s="36" t="str">
        <f aca="false">IF(AND(G1188="",H1188&lt;&gt;""),1,"")</f>
        <v/>
      </c>
      <c r="AA1188" s="36" t="str">
        <f aca="false">IF(N1188="","",IF(COUNTIF(AD$10:AD$1203,AD1188)=1,1,""))</f>
        <v/>
      </c>
      <c r="AC1188" s="37" t="str">
        <f aca="false">IF(N1188="","",CONCATENATE(N1188," ",F1188))</f>
        <v/>
      </c>
      <c r="AD1188" s="37" t="str">
        <f aca="false">IF(OR(N1188="",CONCATENATE(G1188,H1188)=""),"",CONCATENATE(N1188," ",G1188))</f>
        <v/>
      </c>
      <c r="AE1188" s="37" t="str">
        <f aca="false">IF(K1188=1,CONCATENATE(N1188," ",1),"")</f>
        <v/>
      </c>
    </row>
    <row r="1189" customFormat="false" ht="32.25" hidden="false" customHeight="true" outlineLevel="0" collapsed="false">
      <c r="A1189" s="21" t="str">
        <f aca="false">IF(J1189="","",J1189)</f>
        <v/>
      </c>
      <c r="B1189" s="69"/>
      <c r="C1189" s="44"/>
      <c r="D1189" s="42"/>
      <c r="E1189" s="42"/>
      <c r="F1189" s="68"/>
      <c r="G1189" s="42"/>
      <c r="H1189" s="42"/>
      <c r="J1189" s="20" t="str">
        <f aca="false">IF(AND(K1189="",L1189="",N1189=""),"",IF(OR(K1189=1,L1189=1),"ERRORI / ANOMALIE","OK"))</f>
        <v/>
      </c>
      <c r="K1189" s="20" t="str">
        <f aca="false">IF(N1189="","",IF(SUM(Q1189:AA1189)&gt;0,1,""))</f>
        <v/>
      </c>
      <c r="L1189" s="20" t="str">
        <f aca="false">IF(N1189="","",IF(_xlfn.IFNA(VLOOKUP(CONCATENATE(N1189," ",1),Lotti!AS$7:AT$601,2,0),1)=1,"",1))</f>
        <v/>
      </c>
      <c r="N1189" s="36" t="str">
        <f aca="false">TRIM(B1189)</f>
        <v/>
      </c>
      <c r="O1189" s="36"/>
      <c r="P1189" s="36" t="str">
        <f aca="false">IF(K1189="","",1)</f>
        <v/>
      </c>
      <c r="Q1189" s="36" t="str">
        <f aca="false">IF(N1189="","",_xlfn.IFNA(VLOOKUP(N1189,Lotti!C$7:D$1000,2,0),1))</f>
        <v/>
      </c>
      <c r="S1189" s="36" t="str">
        <f aca="false">IF(N1189="","",IF(OR(AND(E1189="",LEN(TRIM(D1189))&lt;&gt;11,LEN(TRIM(D1189))&lt;&gt;16),AND(D1189="",E1189=""),AND(D1189&lt;&gt;"",E1189&lt;&gt;"")),1,""))</f>
        <v/>
      </c>
      <c r="U1189" s="36" t="str">
        <f aca="false">IF(N1189="","",IF(C1189="",1,""))</f>
        <v/>
      </c>
      <c r="V1189" s="36" t="str">
        <f aca="false">IF(N1189="","",_xlfn.IFNA(VLOOKUP(F1189,TabelleFisse!$B$33:$C$34,2,0),1))</f>
        <v/>
      </c>
      <c r="W1189" s="36" t="str">
        <f aca="false">IF(N1189="","",_xlfn.IFNA(IF(VLOOKUP(CONCATENATE(N1189," SI"),AC$10:AC$1203,1,0)=CONCATENATE(N1189," SI"),"",1),1))</f>
        <v/>
      </c>
      <c r="Y1189" s="36" t="str">
        <f aca="false">IF(OR(N1189="",G1189=""),"",_xlfn.IFNA(VLOOKUP(H1189,TabelleFisse!$B$25:$C$29,2,0),1))</f>
        <v/>
      </c>
      <c r="Z1189" s="36" t="str">
        <f aca="false">IF(AND(G1189="",H1189&lt;&gt;""),1,"")</f>
        <v/>
      </c>
      <c r="AA1189" s="36" t="str">
        <f aca="false">IF(N1189="","",IF(COUNTIF(AD$10:AD$1203,AD1189)=1,1,""))</f>
        <v/>
      </c>
      <c r="AC1189" s="37" t="str">
        <f aca="false">IF(N1189="","",CONCATENATE(N1189," ",F1189))</f>
        <v/>
      </c>
      <c r="AD1189" s="37" t="str">
        <f aca="false">IF(OR(N1189="",CONCATENATE(G1189,H1189)=""),"",CONCATENATE(N1189," ",G1189))</f>
        <v/>
      </c>
      <c r="AE1189" s="37" t="str">
        <f aca="false">IF(K1189=1,CONCATENATE(N1189," ",1),"")</f>
        <v/>
      </c>
    </row>
    <row r="1190" customFormat="false" ht="32.25" hidden="false" customHeight="true" outlineLevel="0" collapsed="false">
      <c r="A1190" s="21" t="str">
        <f aca="false">IF(J1190="","",J1190)</f>
        <v/>
      </c>
      <c r="B1190" s="69"/>
      <c r="C1190" s="44"/>
      <c r="D1190" s="42"/>
      <c r="E1190" s="42"/>
      <c r="F1190" s="68"/>
      <c r="G1190" s="42"/>
      <c r="H1190" s="42"/>
      <c r="J1190" s="20" t="str">
        <f aca="false">IF(AND(K1190="",L1190="",N1190=""),"",IF(OR(K1190=1,L1190=1),"ERRORI / ANOMALIE","OK"))</f>
        <v/>
      </c>
      <c r="K1190" s="20" t="str">
        <f aca="false">IF(N1190="","",IF(SUM(Q1190:AA1190)&gt;0,1,""))</f>
        <v/>
      </c>
      <c r="L1190" s="20" t="str">
        <f aca="false">IF(N1190="","",IF(_xlfn.IFNA(VLOOKUP(CONCATENATE(N1190," ",1),Lotti!AS$7:AT$601,2,0),1)=1,"",1))</f>
        <v/>
      </c>
      <c r="N1190" s="36" t="str">
        <f aca="false">TRIM(B1190)</f>
        <v/>
      </c>
      <c r="O1190" s="36"/>
      <c r="P1190" s="36" t="str">
        <f aca="false">IF(K1190="","",1)</f>
        <v/>
      </c>
      <c r="Q1190" s="36" t="str">
        <f aca="false">IF(N1190="","",_xlfn.IFNA(VLOOKUP(N1190,Lotti!C$7:D$1000,2,0),1))</f>
        <v/>
      </c>
      <c r="S1190" s="36" t="str">
        <f aca="false">IF(N1190="","",IF(OR(AND(E1190="",LEN(TRIM(D1190))&lt;&gt;11,LEN(TRIM(D1190))&lt;&gt;16),AND(D1190="",E1190=""),AND(D1190&lt;&gt;"",E1190&lt;&gt;"")),1,""))</f>
        <v/>
      </c>
      <c r="U1190" s="36" t="str">
        <f aca="false">IF(N1190="","",IF(C1190="",1,""))</f>
        <v/>
      </c>
      <c r="V1190" s="36" t="str">
        <f aca="false">IF(N1190="","",_xlfn.IFNA(VLOOKUP(F1190,TabelleFisse!$B$33:$C$34,2,0),1))</f>
        <v/>
      </c>
      <c r="W1190" s="36" t="str">
        <f aca="false">IF(N1190="","",_xlfn.IFNA(IF(VLOOKUP(CONCATENATE(N1190," SI"),AC$10:AC$1203,1,0)=CONCATENATE(N1190," SI"),"",1),1))</f>
        <v/>
      </c>
      <c r="Y1190" s="36" t="str">
        <f aca="false">IF(OR(N1190="",G1190=""),"",_xlfn.IFNA(VLOOKUP(H1190,TabelleFisse!$B$25:$C$29,2,0),1))</f>
        <v/>
      </c>
      <c r="Z1190" s="36" t="str">
        <f aca="false">IF(AND(G1190="",H1190&lt;&gt;""),1,"")</f>
        <v/>
      </c>
      <c r="AA1190" s="36" t="str">
        <f aca="false">IF(N1190="","",IF(COUNTIF(AD$10:AD$1203,AD1190)=1,1,""))</f>
        <v/>
      </c>
      <c r="AC1190" s="37" t="str">
        <f aca="false">IF(N1190="","",CONCATENATE(N1190," ",F1190))</f>
        <v/>
      </c>
      <c r="AD1190" s="37" t="str">
        <f aca="false">IF(OR(N1190="",CONCATENATE(G1190,H1190)=""),"",CONCATENATE(N1190," ",G1190))</f>
        <v/>
      </c>
      <c r="AE1190" s="37" t="str">
        <f aca="false">IF(K1190=1,CONCATENATE(N1190," ",1),"")</f>
        <v/>
      </c>
    </row>
    <row r="1191" customFormat="false" ht="32.25" hidden="false" customHeight="true" outlineLevel="0" collapsed="false">
      <c r="A1191" s="21" t="str">
        <f aca="false">IF(J1191="","",J1191)</f>
        <v/>
      </c>
      <c r="B1191" s="69"/>
      <c r="C1191" s="44"/>
      <c r="D1191" s="42"/>
      <c r="E1191" s="42"/>
      <c r="F1191" s="68"/>
      <c r="G1191" s="42"/>
      <c r="H1191" s="42"/>
      <c r="J1191" s="20" t="str">
        <f aca="false">IF(AND(K1191="",L1191="",N1191=""),"",IF(OR(K1191=1,L1191=1),"ERRORI / ANOMALIE","OK"))</f>
        <v/>
      </c>
      <c r="K1191" s="20" t="str">
        <f aca="false">IF(N1191="","",IF(SUM(Q1191:AA1191)&gt;0,1,""))</f>
        <v/>
      </c>
      <c r="L1191" s="20" t="str">
        <f aca="false">IF(N1191="","",IF(_xlfn.IFNA(VLOOKUP(CONCATENATE(N1191," ",1),Lotti!AS$7:AT$601,2,0),1)=1,"",1))</f>
        <v/>
      </c>
      <c r="N1191" s="36" t="str">
        <f aca="false">TRIM(B1191)</f>
        <v/>
      </c>
      <c r="O1191" s="36"/>
      <c r="P1191" s="36" t="str">
        <f aca="false">IF(K1191="","",1)</f>
        <v/>
      </c>
      <c r="Q1191" s="36" t="str">
        <f aca="false">IF(N1191="","",_xlfn.IFNA(VLOOKUP(N1191,Lotti!C$7:D$1000,2,0),1))</f>
        <v/>
      </c>
      <c r="S1191" s="36" t="str">
        <f aca="false">IF(N1191="","",IF(OR(AND(E1191="",LEN(TRIM(D1191))&lt;&gt;11,LEN(TRIM(D1191))&lt;&gt;16),AND(D1191="",E1191=""),AND(D1191&lt;&gt;"",E1191&lt;&gt;"")),1,""))</f>
        <v/>
      </c>
      <c r="U1191" s="36" t="str">
        <f aca="false">IF(N1191="","",IF(C1191="",1,""))</f>
        <v/>
      </c>
      <c r="V1191" s="36" t="str">
        <f aca="false">IF(N1191="","",_xlfn.IFNA(VLOOKUP(F1191,TabelleFisse!$B$33:$C$34,2,0),1))</f>
        <v/>
      </c>
      <c r="W1191" s="36" t="str">
        <f aca="false">IF(N1191="","",_xlfn.IFNA(IF(VLOOKUP(CONCATENATE(N1191," SI"),AC$10:AC$1203,1,0)=CONCATENATE(N1191," SI"),"",1),1))</f>
        <v/>
      </c>
      <c r="Y1191" s="36" t="str">
        <f aca="false">IF(OR(N1191="",G1191=""),"",_xlfn.IFNA(VLOOKUP(H1191,TabelleFisse!$B$25:$C$29,2,0),1))</f>
        <v/>
      </c>
      <c r="Z1191" s="36" t="str">
        <f aca="false">IF(AND(G1191="",H1191&lt;&gt;""),1,"")</f>
        <v/>
      </c>
      <c r="AA1191" s="36" t="str">
        <f aca="false">IF(N1191="","",IF(COUNTIF(AD$10:AD$1203,AD1191)=1,1,""))</f>
        <v/>
      </c>
      <c r="AC1191" s="37" t="str">
        <f aca="false">IF(N1191="","",CONCATENATE(N1191," ",F1191))</f>
        <v/>
      </c>
      <c r="AD1191" s="37" t="str">
        <f aca="false">IF(OR(N1191="",CONCATENATE(G1191,H1191)=""),"",CONCATENATE(N1191," ",G1191))</f>
        <v/>
      </c>
      <c r="AE1191" s="37" t="str">
        <f aca="false">IF(K1191=1,CONCATENATE(N1191," ",1),"")</f>
        <v/>
      </c>
    </row>
    <row r="1192" customFormat="false" ht="32.25" hidden="false" customHeight="true" outlineLevel="0" collapsed="false">
      <c r="A1192" s="21" t="str">
        <f aca="false">IF(J1192="","",J1192)</f>
        <v/>
      </c>
      <c r="B1192" s="69"/>
      <c r="C1192" s="44"/>
      <c r="D1192" s="42"/>
      <c r="E1192" s="42"/>
      <c r="F1192" s="68"/>
      <c r="G1192" s="42"/>
      <c r="H1192" s="42"/>
      <c r="J1192" s="20" t="str">
        <f aca="false">IF(AND(K1192="",L1192="",N1192=""),"",IF(OR(K1192=1,L1192=1),"ERRORI / ANOMALIE","OK"))</f>
        <v/>
      </c>
      <c r="K1192" s="20" t="str">
        <f aca="false">IF(N1192="","",IF(SUM(Q1192:AA1192)&gt;0,1,""))</f>
        <v/>
      </c>
      <c r="L1192" s="20" t="str">
        <f aca="false">IF(N1192="","",IF(_xlfn.IFNA(VLOOKUP(CONCATENATE(N1192," ",1),Lotti!AS$7:AT$601,2,0),1)=1,"",1))</f>
        <v/>
      </c>
      <c r="N1192" s="36" t="str">
        <f aca="false">TRIM(B1192)</f>
        <v/>
      </c>
      <c r="O1192" s="36"/>
      <c r="P1192" s="36" t="str">
        <f aca="false">IF(K1192="","",1)</f>
        <v/>
      </c>
      <c r="Q1192" s="36" t="str">
        <f aca="false">IF(N1192="","",_xlfn.IFNA(VLOOKUP(N1192,Lotti!C$7:D$1000,2,0),1))</f>
        <v/>
      </c>
      <c r="S1192" s="36" t="str">
        <f aca="false">IF(N1192="","",IF(OR(AND(E1192="",LEN(TRIM(D1192))&lt;&gt;11,LEN(TRIM(D1192))&lt;&gt;16),AND(D1192="",E1192=""),AND(D1192&lt;&gt;"",E1192&lt;&gt;"")),1,""))</f>
        <v/>
      </c>
      <c r="U1192" s="36" t="str">
        <f aca="false">IF(N1192="","",IF(C1192="",1,""))</f>
        <v/>
      </c>
      <c r="V1192" s="36" t="str">
        <f aca="false">IF(N1192="","",_xlfn.IFNA(VLOOKUP(F1192,TabelleFisse!$B$33:$C$34,2,0),1))</f>
        <v/>
      </c>
      <c r="W1192" s="36" t="str">
        <f aca="false">IF(N1192="","",_xlfn.IFNA(IF(VLOOKUP(CONCATENATE(N1192," SI"),AC$10:AC$1203,1,0)=CONCATENATE(N1192," SI"),"",1),1))</f>
        <v/>
      </c>
      <c r="Y1192" s="36" t="str">
        <f aca="false">IF(OR(N1192="",G1192=""),"",_xlfn.IFNA(VLOOKUP(H1192,TabelleFisse!$B$25:$C$29,2,0),1))</f>
        <v/>
      </c>
      <c r="Z1192" s="36" t="str">
        <f aca="false">IF(AND(G1192="",H1192&lt;&gt;""),1,"")</f>
        <v/>
      </c>
      <c r="AA1192" s="36" t="str">
        <f aca="false">IF(N1192="","",IF(COUNTIF(AD$10:AD$1203,AD1192)=1,1,""))</f>
        <v/>
      </c>
      <c r="AC1192" s="37" t="str">
        <f aca="false">IF(N1192="","",CONCATENATE(N1192," ",F1192))</f>
        <v/>
      </c>
      <c r="AD1192" s="37" t="str">
        <f aca="false">IF(OR(N1192="",CONCATENATE(G1192,H1192)=""),"",CONCATENATE(N1192," ",G1192))</f>
        <v/>
      </c>
      <c r="AE1192" s="37" t="str">
        <f aca="false">IF(K1192=1,CONCATENATE(N1192," ",1),"")</f>
        <v/>
      </c>
    </row>
    <row r="1193" customFormat="false" ht="32.25" hidden="false" customHeight="true" outlineLevel="0" collapsed="false">
      <c r="A1193" s="21" t="str">
        <f aca="false">IF(J1193="","",J1193)</f>
        <v/>
      </c>
      <c r="B1193" s="69"/>
      <c r="C1193" s="44"/>
      <c r="D1193" s="42"/>
      <c r="E1193" s="42"/>
      <c r="F1193" s="68"/>
      <c r="G1193" s="42"/>
      <c r="H1193" s="42"/>
      <c r="J1193" s="20" t="str">
        <f aca="false">IF(AND(K1193="",L1193="",N1193=""),"",IF(OR(K1193=1,L1193=1),"ERRORI / ANOMALIE","OK"))</f>
        <v/>
      </c>
      <c r="K1193" s="20" t="str">
        <f aca="false">IF(N1193="","",IF(SUM(Q1193:AA1193)&gt;0,1,""))</f>
        <v/>
      </c>
      <c r="L1193" s="20" t="str">
        <f aca="false">IF(N1193="","",IF(_xlfn.IFNA(VLOOKUP(CONCATENATE(N1193," ",1),Lotti!AS$7:AT$601,2,0),1)=1,"",1))</f>
        <v/>
      </c>
      <c r="N1193" s="36" t="str">
        <f aca="false">TRIM(B1193)</f>
        <v/>
      </c>
      <c r="O1193" s="36"/>
      <c r="P1193" s="36" t="str">
        <f aca="false">IF(K1193="","",1)</f>
        <v/>
      </c>
      <c r="Q1193" s="36" t="str">
        <f aca="false">IF(N1193="","",_xlfn.IFNA(VLOOKUP(N1193,Lotti!C$7:D$1000,2,0),1))</f>
        <v/>
      </c>
      <c r="S1193" s="36" t="str">
        <f aca="false">IF(N1193="","",IF(OR(AND(E1193="",LEN(TRIM(D1193))&lt;&gt;11,LEN(TRIM(D1193))&lt;&gt;16),AND(D1193="",E1193=""),AND(D1193&lt;&gt;"",E1193&lt;&gt;"")),1,""))</f>
        <v/>
      </c>
      <c r="U1193" s="36" t="str">
        <f aca="false">IF(N1193="","",IF(C1193="",1,""))</f>
        <v/>
      </c>
      <c r="V1193" s="36" t="str">
        <f aca="false">IF(N1193="","",_xlfn.IFNA(VLOOKUP(F1193,TabelleFisse!$B$33:$C$34,2,0),1))</f>
        <v/>
      </c>
      <c r="W1193" s="36" t="str">
        <f aca="false">IF(N1193="","",_xlfn.IFNA(IF(VLOOKUP(CONCATENATE(N1193," SI"),AC$10:AC$1203,1,0)=CONCATENATE(N1193," SI"),"",1),1))</f>
        <v/>
      </c>
      <c r="Y1193" s="36" t="str">
        <f aca="false">IF(OR(N1193="",G1193=""),"",_xlfn.IFNA(VLOOKUP(H1193,TabelleFisse!$B$25:$C$29,2,0),1))</f>
        <v/>
      </c>
      <c r="Z1193" s="36" t="str">
        <f aca="false">IF(AND(G1193="",H1193&lt;&gt;""),1,"")</f>
        <v/>
      </c>
      <c r="AA1193" s="36" t="str">
        <f aca="false">IF(N1193="","",IF(COUNTIF(AD$10:AD$1203,AD1193)=1,1,""))</f>
        <v/>
      </c>
      <c r="AC1193" s="37" t="str">
        <f aca="false">IF(N1193="","",CONCATENATE(N1193," ",F1193))</f>
        <v/>
      </c>
      <c r="AD1193" s="37" t="str">
        <f aca="false">IF(OR(N1193="",CONCATENATE(G1193,H1193)=""),"",CONCATENATE(N1193," ",G1193))</f>
        <v/>
      </c>
      <c r="AE1193" s="37" t="str">
        <f aca="false">IF(K1193=1,CONCATENATE(N1193," ",1),"")</f>
        <v/>
      </c>
    </row>
    <row r="1194" customFormat="false" ht="32.25" hidden="false" customHeight="true" outlineLevel="0" collapsed="false">
      <c r="A1194" s="21" t="str">
        <f aca="false">IF(J1194="","",J1194)</f>
        <v/>
      </c>
      <c r="B1194" s="69"/>
      <c r="C1194" s="44"/>
      <c r="D1194" s="42"/>
      <c r="E1194" s="42"/>
      <c r="F1194" s="68"/>
      <c r="G1194" s="42"/>
      <c r="H1194" s="42"/>
      <c r="J1194" s="20" t="str">
        <f aca="false">IF(AND(K1194="",L1194="",N1194=""),"",IF(OR(K1194=1,L1194=1),"ERRORI / ANOMALIE","OK"))</f>
        <v/>
      </c>
      <c r="K1194" s="20" t="str">
        <f aca="false">IF(N1194="","",IF(SUM(Q1194:AA1194)&gt;0,1,""))</f>
        <v/>
      </c>
      <c r="L1194" s="20" t="str">
        <f aca="false">IF(N1194="","",IF(_xlfn.IFNA(VLOOKUP(CONCATENATE(N1194," ",1),Lotti!AS$7:AT$601,2,0),1)=1,"",1))</f>
        <v/>
      </c>
      <c r="N1194" s="36" t="str">
        <f aca="false">TRIM(B1194)</f>
        <v/>
      </c>
      <c r="O1194" s="36"/>
      <c r="P1194" s="36" t="str">
        <f aca="false">IF(K1194="","",1)</f>
        <v/>
      </c>
      <c r="Q1194" s="36" t="str">
        <f aca="false">IF(N1194="","",_xlfn.IFNA(VLOOKUP(N1194,Lotti!C$7:D$1000,2,0),1))</f>
        <v/>
      </c>
      <c r="S1194" s="36" t="str">
        <f aca="false">IF(N1194="","",IF(OR(AND(E1194="",LEN(TRIM(D1194))&lt;&gt;11,LEN(TRIM(D1194))&lt;&gt;16),AND(D1194="",E1194=""),AND(D1194&lt;&gt;"",E1194&lt;&gt;"")),1,""))</f>
        <v/>
      </c>
      <c r="U1194" s="36" t="str">
        <f aca="false">IF(N1194="","",IF(C1194="",1,""))</f>
        <v/>
      </c>
      <c r="V1194" s="36" t="str">
        <f aca="false">IF(N1194="","",_xlfn.IFNA(VLOOKUP(F1194,TabelleFisse!$B$33:$C$34,2,0),1))</f>
        <v/>
      </c>
      <c r="W1194" s="36" t="str">
        <f aca="false">IF(N1194="","",_xlfn.IFNA(IF(VLOOKUP(CONCATENATE(N1194," SI"),AC$10:AC$1203,1,0)=CONCATENATE(N1194," SI"),"",1),1))</f>
        <v/>
      </c>
      <c r="Y1194" s="36" t="str">
        <f aca="false">IF(OR(N1194="",G1194=""),"",_xlfn.IFNA(VLOOKUP(H1194,TabelleFisse!$B$25:$C$29,2,0),1))</f>
        <v/>
      </c>
      <c r="Z1194" s="36" t="str">
        <f aca="false">IF(AND(G1194="",H1194&lt;&gt;""),1,"")</f>
        <v/>
      </c>
      <c r="AA1194" s="36" t="str">
        <f aca="false">IF(N1194="","",IF(COUNTIF(AD$10:AD$1203,AD1194)=1,1,""))</f>
        <v/>
      </c>
      <c r="AC1194" s="37" t="str">
        <f aca="false">IF(N1194="","",CONCATENATE(N1194," ",F1194))</f>
        <v/>
      </c>
      <c r="AD1194" s="37" t="str">
        <f aca="false">IF(OR(N1194="",CONCATENATE(G1194,H1194)=""),"",CONCATENATE(N1194," ",G1194))</f>
        <v/>
      </c>
      <c r="AE1194" s="37" t="str">
        <f aca="false">IF(K1194=1,CONCATENATE(N1194," ",1),"")</f>
        <v/>
      </c>
    </row>
    <row r="1195" customFormat="false" ht="32.25" hidden="false" customHeight="true" outlineLevel="0" collapsed="false">
      <c r="A1195" s="21" t="str">
        <f aca="false">IF(J1195="","",J1195)</f>
        <v/>
      </c>
      <c r="B1195" s="69"/>
      <c r="C1195" s="44"/>
      <c r="D1195" s="42"/>
      <c r="E1195" s="42"/>
      <c r="F1195" s="68"/>
      <c r="G1195" s="42"/>
      <c r="H1195" s="42"/>
      <c r="J1195" s="20" t="str">
        <f aca="false">IF(AND(K1195="",L1195="",N1195=""),"",IF(OR(K1195=1,L1195=1),"ERRORI / ANOMALIE","OK"))</f>
        <v/>
      </c>
      <c r="K1195" s="20" t="str">
        <f aca="false">IF(N1195="","",IF(SUM(Q1195:AA1195)&gt;0,1,""))</f>
        <v/>
      </c>
      <c r="L1195" s="20" t="str">
        <f aca="false">IF(N1195="","",IF(_xlfn.IFNA(VLOOKUP(CONCATENATE(N1195," ",1),Lotti!AS$7:AT$601,2,0),1)=1,"",1))</f>
        <v/>
      </c>
      <c r="N1195" s="36" t="str">
        <f aca="false">TRIM(B1195)</f>
        <v/>
      </c>
      <c r="O1195" s="36"/>
      <c r="P1195" s="36" t="str">
        <f aca="false">IF(K1195="","",1)</f>
        <v/>
      </c>
      <c r="Q1195" s="36" t="str">
        <f aca="false">IF(N1195="","",_xlfn.IFNA(VLOOKUP(N1195,Lotti!C$7:D$1000,2,0),1))</f>
        <v/>
      </c>
      <c r="S1195" s="36" t="str">
        <f aca="false">IF(N1195="","",IF(OR(AND(E1195="",LEN(TRIM(D1195))&lt;&gt;11,LEN(TRIM(D1195))&lt;&gt;16),AND(D1195="",E1195=""),AND(D1195&lt;&gt;"",E1195&lt;&gt;"")),1,""))</f>
        <v/>
      </c>
      <c r="U1195" s="36" t="str">
        <f aca="false">IF(N1195="","",IF(C1195="",1,""))</f>
        <v/>
      </c>
      <c r="V1195" s="36" t="str">
        <f aca="false">IF(N1195="","",_xlfn.IFNA(VLOOKUP(F1195,TabelleFisse!$B$33:$C$34,2,0),1))</f>
        <v/>
      </c>
      <c r="W1195" s="36" t="str">
        <f aca="false">IF(N1195="","",_xlfn.IFNA(IF(VLOOKUP(CONCATENATE(N1195," SI"),AC$10:AC$1203,1,0)=CONCATENATE(N1195," SI"),"",1),1))</f>
        <v/>
      </c>
      <c r="Y1195" s="36" t="str">
        <f aca="false">IF(OR(N1195="",G1195=""),"",_xlfn.IFNA(VLOOKUP(H1195,TabelleFisse!$B$25:$C$29,2,0),1))</f>
        <v/>
      </c>
      <c r="Z1195" s="36" t="str">
        <f aca="false">IF(AND(G1195="",H1195&lt;&gt;""),1,"")</f>
        <v/>
      </c>
      <c r="AA1195" s="36" t="str">
        <f aca="false">IF(N1195="","",IF(COUNTIF(AD$10:AD$1203,AD1195)=1,1,""))</f>
        <v/>
      </c>
      <c r="AC1195" s="37" t="str">
        <f aca="false">IF(N1195="","",CONCATENATE(N1195," ",F1195))</f>
        <v/>
      </c>
      <c r="AD1195" s="37" t="str">
        <f aca="false">IF(OR(N1195="",CONCATENATE(G1195,H1195)=""),"",CONCATENATE(N1195," ",G1195))</f>
        <v/>
      </c>
      <c r="AE1195" s="37" t="str">
        <f aca="false">IF(K1195=1,CONCATENATE(N1195," ",1),"")</f>
        <v/>
      </c>
    </row>
    <row r="1196" customFormat="false" ht="32.25" hidden="false" customHeight="true" outlineLevel="0" collapsed="false">
      <c r="A1196" s="21" t="str">
        <f aca="false">IF(J1196="","",J1196)</f>
        <v/>
      </c>
      <c r="B1196" s="69"/>
      <c r="C1196" s="44"/>
      <c r="D1196" s="42"/>
      <c r="E1196" s="42"/>
      <c r="F1196" s="68"/>
      <c r="G1196" s="42"/>
      <c r="H1196" s="42"/>
      <c r="J1196" s="20" t="str">
        <f aca="false">IF(AND(K1196="",L1196="",N1196=""),"",IF(OR(K1196=1,L1196=1),"ERRORI / ANOMALIE","OK"))</f>
        <v/>
      </c>
      <c r="K1196" s="20" t="str">
        <f aca="false">IF(N1196="","",IF(SUM(Q1196:AA1196)&gt;0,1,""))</f>
        <v/>
      </c>
      <c r="L1196" s="20" t="str">
        <f aca="false">IF(N1196="","",IF(_xlfn.IFNA(VLOOKUP(CONCATENATE(N1196," ",1),Lotti!AS$7:AT$601,2,0),1)=1,"",1))</f>
        <v/>
      </c>
      <c r="N1196" s="36" t="str">
        <f aca="false">TRIM(B1196)</f>
        <v/>
      </c>
      <c r="O1196" s="36"/>
      <c r="P1196" s="36" t="str">
        <f aca="false">IF(K1196="","",1)</f>
        <v/>
      </c>
      <c r="Q1196" s="36" t="str">
        <f aca="false">IF(N1196="","",_xlfn.IFNA(VLOOKUP(N1196,Lotti!C$7:D$1000,2,0),1))</f>
        <v/>
      </c>
      <c r="S1196" s="36" t="str">
        <f aca="false">IF(N1196="","",IF(OR(AND(E1196="",LEN(TRIM(D1196))&lt;&gt;11,LEN(TRIM(D1196))&lt;&gt;16),AND(D1196="",E1196=""),AND(D1196&lt;&gt;"",E1196&lt;&gt;"")),1,""))</f>
        <v/>
      </c>
      <c r="U1196" s="36" t="str">
        <f aca="false">IF(N1196="","",IF(C1196="",1,""))</f>
        <v/>
      </c>
      <c r="V1196" s="36" t="str">
        <f aca="false">IF(N1196="","",_xlfn.IFNA(VLOOKUP(F1196,TabelleFisse!$B$33:$C$34,2,0),1))</f>
        <v/>
      </c>
      <c r="W1196" s="36" t="str">
        <f aca="false">IF(N1196="","",_xlfn.IFNA(IF(VLOOKUP(CONCATENATE(N1196," SI"),AC$10:AC$1203,1,0)=CONCATENATE(N1196," SI"),"",1),1))</f>
        <v/>
      </c>
      <c r="Y1196" s="36" t="str">
        <f aca="false">IF(OR(N1196="",G1196=""),"",_xlfn.IFNA(VLOOKUP(H1196,TabelleFisse!$B$25:$C$29,2,0),1))</f>
        <v/>
      </c>
      <c r="Z1196" s="36" t="str">
        <f aca="false">IF(AND(G1196="",H1196&lt;&gt;""),1,"")</f>
        <v/>
      </c>
      <c r="AA1196" s="36" t="str">
        <f aca="false">IF(N1196="","",IF(COUNTIF(AD$10:AD$1203,AD1196)=1,1,""))</f>
        <v/>
      </c>
      <c r="AC1196" s="37" t="str">
        <f aca="false">IF(N1196="","",CONCATENATE(N1196," ",F1196))</f>
        <v/>
      </c>
      <c r="AD1196" s="37" t="str">
        <f aca="false">IF(OR(N1196="",CONCATENATE(G1196,H1196)=""),"",CONCATENATE(N1196," ",G1196))</f>
        <v/>
      </c>
      <c r="AE1196" s="37" t="str">
        <f aca="false">IF(K1196=1,CONCATENATE(N1196," ",1),"")</f>
        <v/>
      </c>
    </row>
    <row r="1197" customFormat="false" ht="32.25" hidden="false" customHeight="true" outlineLevel="0" collapsed="false">
      <c r="A1197" s="21" t="str">
        <f aca="false">IF(J1197="","",J1197)</f>
        <v/>
      </c>
      <c r="B1197" s="69"/>
      <c r="C1197" s="44"/>
      <c r="D1197" s="42"/>
      <c r="E1197" s="42"/>
      <c r="F1197" s="68"/>
      <c r="G1197" s="42"/>
      <c r="H1197" s="42"/>
      <c r="J1197" s="20" t="str">
        <f aca="false">IF(AND(K1197="",L1197="",N1197=""),"",IF(OR(K1197=1,L1197=1),"ERRORI / ANOMALIE","OK"))</f>
        <v/>
      </c>
      <c r="K1197" s="20" t="str">
        <f aca="false">IF(N1197="","",IF(SUM(Q1197:AA1197)&gt;0,1,""))</f>
        <v/>
      </c>
      <c r="L1197" s="20" t="str">
        <f aca="false">IF(N1197="","",IF(_xlfn.IFNA(VLOOKUP(CONCATENATE(N1197," ",1),Lotti!AS$7:AT$601,2,0),1)=1,"",1))</f>
        <v/>
      </c>
      <c r="N1197" s="36" t="str">
        <f aca="false">TRIM(B1197)</f>
        <v/>
      </c>
      <c r="O1197" s="36"/>
      <c r="P1197" s="36" t="str">
        <f aca="false">IF(K1197="","",1)</f>
        <v/>
      </c>
      <c r="Q1197" s="36" t="str">
        <f aca="false">IF(N1197="","",_xlfn.IFNA(VLOOKUP(N1197,Lotti!C$7:D$1000,2,0),1))</f>
        <v/>
      </c>
      <c r="S1197" s="36" t="str">
        <f aca="false">IF(N1197="","",IF(OR(AND(E1197="",LEN(TRIM(D1197))&lt;&gt;11,LEN(TRIM(D1197))&lt;&gt;16),AND(D1197="",E1197=""),AND(D1197&lt;&gt;"",E1197&lt;&gt;"")),1,""))</f>
        <v/>
      </c>
      <c r="U1197" s="36" t="str">
        <f aca="false">IF(N1197="","",IF(C1197="",1,""))</f>
        <v/>
      </c>
      <c r="V1197" s="36" t="str">
        <f aca="false">IF(N1197="","",_xlfn.IFNA(VLOOKUP(F1197,TabelleFisse!$B$33:$C$34,2,0),1))</f>
        <v/>
      </c>
      <c r="W1197" s="36" t="str">
        <f aca="false">IF(N1197="","",_xlfn.IFNA(IF(VLOOKUP(CONCATENATE(N1197," SI"),AC$10:AC$1203,1,0)=CONCATENATE(N1197," SI"),"",1),1))</f>
        <v/>
      </c>
      <c r="Y1197" s="36" t="str">
        <f aca="false">IF(OR(N1197="",G1197=""),"",_xlfn.IFNA(VLOOKUP(H1197,TabelleFisse!$B$25:$C$29,2,0),1))</f>
        <v/>
      </c>
      <c r="Z1197" s="36" t="str">
        <f aca="false">IF(AND(G1197="",H1197&lt;&gt;""),1,"")</f>
        <v/>
      </c>
      <c r="AA1197" s="36" t="str">
        <f aca="false">IF(N1197="","",IF(COUNTIF(AD$10:AD$1203,AD1197)=1,1,""))</f>
        <v/>
      </c>
      <c r="AC1197" s="37" t="str">
        <f aca="false">IF(N1197="","",CONCATENATE(N1197," ",F1197))</f>
        <v/>
      </c>
      <c r="AD1197" s="37" t="str">
        <f aca="false">IF(OR(N1197="",CONCATENATE(G1197,H1197)=""),"",CONCATENATE(N1197," ",G1197))</f>
        <v/>
      </c>
      <c r="AE1197" s="37" t="str">
        <f aca="false">IF(K1197=1,CONCATENATE(N1197," ",1),"")</f>
        <v/>
      </c>
    </row>
    <row r="1198" customFormat="false" ht="32.25" hidden="false" customHeight="true" outlineLevel="0" collapsed="false">
      <c r="A1198" s="21" t="str">
        <f aca="false">IF(J1198="","",J1198)</f>
        <v/>
      </c>
      <c r="B1198" s="69"/>
      <c r="C1198" s="44"/>
      <c r="D1198" s="42"/>
      <c r="E1198" s="42"/>
      <c r="F1198" s="68"/>
      <c r="G1198" s="42"/>
      <c r="H1198" s="42"/>
      <c r="J1198" s="20" t="str">
        <f aca="false">IF(AND(K1198="",L1198="",N1198=""),"",IF(OR(K1198=1,L1198=1),"ERRORI / ANOMALIE","OK"))</f>
        <v/>
      </c>
      <c r="K1198" s="20" t="str">
        <f aca="false">IF(N1198="","",IF(SUM(Q1198:AA1198)&gt;0,1,""))</f>
        <v/>
      </c>
      <c r="L1198" s="20" t="str">
        <f aca="false">IF(N1198="","",IF(_xlfn.IFNA(VLOOKUP(CONCATENATE(N1198," ",1),Lotti!AS$7:AT$601,2,0),1)=1,"",1))</f>
        <v/>
      </c>
      <c r="N1198" s="36" t="str">
        <f aca="false">TRIM(B1198)</f>
        <v/>
      </c>
      <c r="O1198" s="36"/>
      <c r="P1198" s="36" t="str">
        <f aca="false">IF(K1198="","",1)</f>
        <v/>
      </c>
      <c r="Q1198" s="36" t="str">
        <f aca="false">IF(N1198="","",_xlfn.IFNA(VLOOKUP(N1198,Lotti!C$7:D$1000,2,0),1))</f>
        <v/>
      </c>
      <c r="S1198" s="36" t="str">
        <f aca="false">IF(N1198="","",IF(OR(AND(E1198="",LEN(TRIM(D1198))&lt;&gt;11,LEN(TRIM(D1198))&lt;&gt;16),AND(D1198="",E1198=""),AND(D1198&lt;&gt;"",E1198&lt;&gt;"")),1,""))</f>
        <v/>
      </c>
      <c r="U1198" s="36" t="str">
        <f aca="false">IF(N1198="","",IF(C1198="",1,""))</f>
        <v/>
      </c>
      <c r="V1198" s="36" t="str">
        <f aca="false">IF(N1198="","",_xlfn.IFNA(VLOOKUP(F1198,TabelleFisse!$B$33:$C$34,2,0),1))</f>
        <v/>
      </c>
      <c r="W1198" s="36" t="str">
        <f aca="false">IF(N1198="","",_xlfn.IFNA(IF(VLOOKUP(CONCATENATE(N1198," SI"),AC$10:AC$1203,1,0)=CONCATENATE(N1198," SI"),"",1),1))</f>
        <v/>
      </c>
      <c r="Y1198" s="36" t="str">
        <f aca="false">IF(OR(N1198="",G1198=""),"",_xlfn.IFNA(VLOOKUP(H1198,TabelleFisse!$B$25:$C$29,2,0),1))</f>
        <v/>
      </c>
      <c r="Z1198" s="36" t="str">
        <f aca="false">IF(AND(G1198="",H1198&lt;&gt;""),1,"")</f>
        <v/>
      </c>
      <c r="AA1198" s="36" t="str">
        <f aca="false">IF(N1198="","",IF(COUNTIF(AD$10:AD$1203,AD1198)=1,1,""))</f>
        <v/>
      </c>
      <c r="AC1198" s="37" t="str">
        <f aca="false">IF(N1198="","",CONCATENATE(N1198," ",F1198))</f>
        <v/>
      </c>
      <c r="AD1198" s="37" t="str">
        <f aca="false">IF(OR(N1198="",CONCATENATE(G1198,H1198)=""),"",CONCATENATE(N1198," ",G1198))</f>
        <v/>
      </c>
      <c r="AE1198" s="37" t="str">
        <f aca="false">IF(K1198=1,CONCATENATE(N1198," ",1),"")</f>
        <v/>
      </c>
    </row>
    <row r="1199" customFormat="false" ht="32.25" hidden="false" customHeight="true" outlineLevel="0" collapsed="false">
      <c r="A1199" s="21" t="str">
        <f aca="false">IF(J1199="","",J1199)</f>
        <v/>
      </c>
      <c r="B1199" s="69"/>
      <c r="C1199" s="44"/>
      <c r="D1199" s="42"/>
      <c r="E1199" s="42"/>
      <c r="F1199" s="68"/>
      <c r="G1199" s="42"/>
      <c r="H1199" s="42"/>
      <c r="J1199" s="20" t="str">
        <f aca="false">IF(AND(K1199="",L1199="",N1199=""),"",IF(OR(K1199=1,L1199=1),"ERRORI / ANOMALIE","OK"))</f>
        <v/>
      </c>
      <c r="K1199" s="20" t="str">
        <f aca="false">IF(N1199="","",IF(SUM(Q1199:AA1199)&gt;0,1,""))</f>
        <v/>
      </c>
      <c r="L1199" s="20" t="str">
        <f aca="false">IF(N1199="","",IF(_xlfn.IFNA(VLOOKUP(CONCATENATE(N1199," ",1),Lotti!AS$7:AT$601,2,0),1)=1,"",1))</f>
        <v/>
      </c>
      <c r="N1199" s="36" t="str">
        <f aca="false">TRIM(B1199)</f>
        <v/>
      </c>
      <c r="O1199" s="36"/>
      <c r="P1199" s="36" t="str">
        <f aca="false">IF(K1199="","",1)</f>
        <v/>
      </c>
      <c r="Q1199" s="36" t="str">
        <f aca="false">IF(N1199="","",_xlfn.IFNA(VLOOKUP(N1199,Lotti!C$7:D$1000,2,0),1))</f>
        <v/>
      </c>
      <c r="S1199" s="36" t="str">
        <f aca="false">IF(N1199="","",IF(OR(AND(E1199="",LEN(TRIM(D1199))&lt;&gt;11,LEN(TRIM(D1199))&lt;&gt;16),AND(D1199="",E1199=""),AND(D1199&lt;&gt;"",E1199&lt;&gt;"")),1,""))</f>
        <v/>
      </c>
      <c r="U1199" s="36" t="str">
        <f aca="false">IF(N1199="","",IF(C1199="",1,""))</f>
        <v/>
      </c>
      <c r="V1199" s="36" t="str">
        <f aca="false">IF(N1199="","",_xlfn.IFNA(VLOOKUP(F1199,TabelleFisse!$B$33:$C$34,2,0),1))</f>
        <v/>
      </c>
      <c r="W1199" s="36" t="str">
        <f aca="false">IF(N1199="","",_xlfn.IFNA(IF(VLOOKUP(CONCATENATE(N1199," SI"),AC$10:AC$1203,1,0)=CONCATENATE(N1199," SI"),"",1),1))</f>
        <v/>
      </c>
      <c r="Y1199" s="36" t="str">
        <f aca="false">IF(OR(N1199="",G1199=""),"",_xlfn.IFNA(VLOOKUP(H1199,TabelleFisse!$B$25:$C$29,2,0),1))</f>
        <v/>
      </c>
      <c r="Z1199" s="36" t="str">
        <f aca="false">IF(AND(G1199="",H1199&lt;&gt;""),1,"")</f>
        <v/>
      </c>
      <c r="AA1199" s="36" t="str">
        <f aca="false">IF(N1199="","",IF(COUNTIF(AD$10:AD$1203,AD1199)=1,1,""))</f>
        <v/>
      </c>
      <c r="AC1199" s="37" t="str">
        <f aca="false">IF(N1199="","",CONCATENATE(N1199," ",F1199))</f>
        <v/>
      </c>
      <c r="AD1199" s="37" t="str">
        <f aca="false">IF(OR(N1199="",CONCATENATE(G1199,H1199)=""),"",CONCATENATE(N1199," ",G1199))</f>
        <v/>
      </c>
      <c r="AE1199" s="37" t="str">
        <f aca="false">IF(K1199=1,CONCATENATE(N1199," ",1),"")</f>
        <v/>
      </c>
    </row>
    <row r="1200" customFormat="false" ht="32.25" hidden="false" customHeight="true" outlineLevel="0" collapsed="false">
      <c r="A1200" s="21" t="str">
        <f aca="false">IF(J1200="","",J1200)</f>
        <v/>
      </c>
      <c r="B1200" s="69"/>
      <c r="C1200" s="44"/>
      <c r="D1200" s="42"/>
      <c r="E1200" s="42"/>
      <c r="F1200" s="68"/>
      <c r="G1200" s="42"/>
      <c r="H1200" s="42"/>
      <c r="J1200" s="20" t="str">
        <f aca="false">IF(AND(K1200="",L1200="",N1200=""),"",IF(OR(K1200=1,L1200=1),"ERRORI / ANOMALIE","OK"))</f>
        <v/>
      </c>
      <c r="K1200" s="20" t="str">
        <f aca="false">IF(N1200="","",IF(SUM(Q1200:AA1200)&gt;0,1,""))</f>
        <v/>
      </c>
      <c r="L1200" s="20" t="str">
        <f aca="false">IF(N1200="","",IF(_xlfn.IFNA(VLOOKUP(CONCATENATE(N1200," ",1),Lotti!AS$7:AT$601,2,0),1)=1,"",1))</f>
        <v/>
      </c>
      <c r="N1200" s="36" t="str">
        <f aca="false">TRIM(B1200)</f>
        <v/>
      </c>
      <c r="O1200" s="36"/>
      <c r="P1200" s="36" t="str">
        <f aca="false">IF(K1200="","",1)</f>
        <v/>
      </c>
      <c r="Q1200" s="36" t="str">
        <f aca="false">IF(N1200="","",_xlfn.IFNA(VLOOKUP(N1200,Lotti!C$7:D$1000,2,0),1))</f>
        <v/>
      </c>
      <c r="S1200" s="36" t="str">
        <f aca="false">IF(N1200="","",IF(OR(AND(E1200="",LEN(TRIM(D1200))&lt;&gt;11,LEN(TRIM(D1200))&lt;&gt;16),AND(D1200="",E1200=""),AND(D1200&lt;&gt;"",E1200&lt;&gt;"")),1,""))</f>
        <v/>
      </c>
      <c r="U1200" s="36" t="str">
        <f aca="false">IF(N1200="","",IF(C1200="",1,""))</f>
        <v/>
      </c>
      <c r="V1200" s="36" t="str">
        <f aca="false">IF(N1200="","",_xlfn.IFNA(VLOOKUP(F1200,TabelleFisse!$B$33:$C$34,2,0),1))</f>
        <v/>
      </c>
      <c r="W1200" s="36" t="str">
        <f aca="false">IF(N1200="","",_xlfn.IFNA(IF(VLOOKUP(CONCATENATE(N1200," SI"),AC$10:AC$1203,1,0)=CONCATENATE(N1200," SI"),"",1),1))</f>
        <v/>
      </c>
      <c r="Y1200" s="36" t="str">
        <f aca="false">IF(OR(N1200="",G1200=""),"",_xlfn.IFNA(VLOOKUP(H1200,TabelleFisse!$B$25:$C$29,2,0),1))</f>
        <v/>
      </c>
      <c r="Z1200" s="36" t="str">
        <f aca="false">IF(AND(G1200="",H1200&lt;&gt;""),1,"")</f>
        <v/>
      </c>
      <c r="AA1200" s="36" t="str">
        <f aca="false">IF(N1200="","",IF(COUNTIF(AD$10:AD$1203,AD1200)=1,1,""))</f>
        <v/>
      </c>
      <c r="AC1200" s="37" t="str">
        <f aca="false">IF(N1200="","",CONCATENATE(N1200," ",F1200))</f>
        <v/>
      </c>
      <c r="AD1200" s="37" t="str">
        <f aca="false">IF(OR(N1200="",CONCATENATE(G1200,H1200)=""),"",CONCATENATE(N1200," ",G1200))</f>
        <v/>
      </c>
      <c r="AE1200" s="37" t="str">
        <f aca="false">IF(K1200=1,CONCATENATE(N1200," ",1),"")</f>
        <v/>
      </c>
    </row>
    <row r="1201" customFormat="false" ht="32.25" hidden="false" customHeight="true" outlineLevel="0" collapsed="false">
      <c r="A1201" s="21" t="str">
        <f aca="false">IF(J1201="","",J1201)</f>
        <v/>
      </c>
      <c r="B1201" s="69"/>
      <c r="C1201" s="44"/>
      <c r="D1201" s="42"/>
      <c r="E1201" s="42"/>
      <c r="F1201" s="68"/>
      <c r="G1201" s="42"/>
      <c r="H1201" s="42"/>
      <c r="J1201" s="20" t="str">
        <f aca="false">IF(AND(K1201="",L1201="",N1201=""),"",IF(OR(K1201=1,L1201=1),"ERRORI / ANOMALIE","OK"))</f>
        <v/>
      </c>
      <c r="K1201" s="20" t="str">
        <f aca="false">IF(N1201="","",IF(SUM(Q1201:AA1201)&gt;0,1,""))</f>
        <v/>
      </c>
      <c r="L1201" s="20" t="str">
        <f aca="false">IF(N1201="","",IF(_xlfn.IFNA(VLOOKUP(CONCATENATE(N1201," ",1),Lotti!AS$7:AT$601,2,0),1)=1,"",1))</f>
        <v/>
      </c>
      <c r="N1201" s="36" t="str">
        <f aca="false">TRIM(B1201)</f>
        <v/>
      </c>
      <c r="O1201" s="36"/>
      <c r="P1201" s="36" t="str">
        <f aca="false">IF(K1201="","",1)</f>
        <v/>
      </c>
      <c r="Q1201" s="36" t="str">
        <f aca="false">IF(N1201="","",_xlfn.IFNA(VLOOKUP(N1201,Lotti!C$7:D$1000,2,0),1))</f>
        <v/>
      </c>
      <c r="S1201" s="36" t="str">
        <f aca="false">IF(N1201="","",IF(OR(AND(E1201="",LEN(TRIM(D1201))&lt;&gt;11,LEN(TRIM(D1201))&lt;&gt;16),AND(D1201="",E1201=""),AND(D1201&lt;&gt;"",E1201&lt;&gt;"")),1,""))</f>
        <v/>
      </c>
      <c r="U1201" s="36" t="str">
        <f aca="false">IF(N1201="","",IF(C1201="",1,""))</f>
        <v/>
      </c>
      <c r="V1201" s="36" t="str">
        <f aca="false">IF(N1201="","",_xlfn.IFNA(VLOOKUP(F1201,TabelleFisse!$B$33:$C$34,2,0),1))</f>
        <v/>
      </c>
      <c r="W1201" s="36" t="str">
        <f aca="false">IF(N1201="","",_xlfn.IFNA(IF(VLOOKUP(CONCATENATE(N1201," SI"),AC$10:AC$1203,1,0)=CONCATENATE(N1201," SI"),"",1),1))</f>
        <v/>
      </c>
      <c r="Y1201" s="36" t="str">
        <f aca="false">IF(OR(N1201="",G1201=""),"",_xlfn.IFNA(VLOOKUP(H1201,TabelleFisse!$B$25:$C$29,2,0),1))</f>
        <v/>
      </c>
      <c r="Z1201" s="36" t="str">
        <f aca="false">IF(AND(G1201="",H1201&lt;&gt;""),1,"")</f>
        <v/>
      </c>
      <c r="AA1201" s="36" t="str">
        <f aca="false">IF(N1201="","",IF(COUNTIF(AD$10:AD$1203,AD1201)=1,1,""))</f>
        <v/>
      </c>
      <c r="AC1201" s="37" t="str">
        <f aca="false">IF(N1201="","",CONCATENATE(N1201," ",F1201))</f>
        <v/>
      </c>
      <c r="AD1201" s="37" t="str">
        <f aca="false">IF(OR(N1201="",CONCATENATE(G1201,H1201)=""),"",CONCATENATE(N1201," ",G1201))</f>
        <v/>
      </c>
      <c r="AE1201" s="37" t="str">
        <f aca="false">IF(K1201=1,CONCATENATE(N1201," ",1),"")</f>
        <v/>
      </c>
    </row>
    <row r="1202" customFormat="false" ht="32.25" hidden="false" customHeight="true" outlineLevel="0" collapsed="false">
      <c r="A1202" s="21" t="str">
        <f aca="false">IF(J1202="","",J1202)</f>
        <v/>
      </c>
      <c r="B1202" s="69"/>
      <c r="C1202" s="44"/>
      <c r="D1202" s="42"/>
      <c r="E1202" s="42"/>
      <c r="F1202" s="68"/>
      <c r="G1202" s="42"/>
      <c r="H1202" s="42"/>
      <c r="J1202" s="20" t="str">
        <f aca="false">IF(AND(K1202="",L1202="",N1202=""),"",IF(OR(K1202=1,L1202=1),"ERRORI / ANOMALIE","OK"))</f>
        <v/>
      </c>
      <c r="K1202" s="20" t="str">
        <f aca="false">IF(N1202="","",IF(SUM(Q1202:AA1202)&gt;0,1,""))</f>
        <v/>
      </c>
      <c r="L1202" s="20" t="str">
        <f aca="false">IF(N1202="","",IF(_xlfn.IFNA(VLOOKUP(CONCATENATE(N1202," ",1),Lotti!AS$7:AT$601,2,0),1)=1,"",1))</f>
        <v/>
      </c>
      <c r="N1202" s="36" t="str">
        <f aca="false">TRIM(B1202)</f>
        <v/>
      </c>
      <c r="O1202" s="36"/>
      <c r="P1202" s="36" t="str">
        <f aca="false">IF(K1202="","",1)</f>
        <v/>
      </c>
      <c r="Q1202" s="36" t="str">
        <f aca="false">IF(N1202="","",_xlfn.IFNA(VLOOKUP(N1202,Lotti!C$7:D$1000,2,0),1))</f>
        <v/>
      </c>
      <c r="S1202" s="36" t="str">
        <f aca="false">IF(N1202="","",IF(OR(AND(E1202="",LEN(TRIM(D1202))&lt;&gt;11,LEN(TRIM(D1202))&lt;&gt;16),AND(D1202="",E1202=""),AND(D1202&lt;&gt;"",E1202&lt;&gt;"")),1,""))</f>
        <v/>
      </c>
      <c r="U1202" s="36" t="str">
        <f aca="false">IF(N1202="","",IF(C1202="",1,""))</f>
        <v/>
      </c>
      <c r="V1202" s="36" t="str">
        <f aca="false">IF(N1202="","",_xlfn.IFNA(VLOOKUP(F1202,TabelleFisse!$B$33:$C$34,2,0),1))</f>
        <v/>
      </c>
      <c r="W1202" s="36" t="str">
        <f aca="false">IF(N1202="","",_xlfn.IFNA(IF(VLOOKUP(CONCATENATE(N1202," SI"),AC$10:AC$1203,1,0)=CONCATENATE(N1202," SI"),"",1),1))</f>
        <v/>
      </c>
      <c r="Y1202" s="36" t="str">
        <f aca="false">IF(OR(N1202="",G1202=""),"",_xlfn.IFNA(VLOOKUP(H1202,TabelleFisse!$B$25:$C$29,2,0),1))</f>
        <v/>
      </c>
      <c r="Z1202" s="36" t="str">
        <f aca="false">IF(AND(G1202="",H1202&lt;&gt;""),1,"")</f>
        <v/>
      </c>
      <c r="AA1202" s="36" t="str">
        <f aca="false">IF(N1202="","",IF(COUNTIF(AD$10:AD$1203,AD1202)=1,1,""))</f>
        <v/>
      </c>
      <c r="AC1202" s="37" t="str">
        <f aca="false">IF(N1202="","",CONCATENATE(N1202," ",F1202))</f>
        <v/>
      </c>
      <c r="AD1202" s="37" t="str">
        <f aca="false">IF(OR(N1202="",CONCATENATE(G1202,H1202)=""),"",CONCATENATE(N1202," ",G1202))</f>
        <v/>
      </c>
      <c r="AE1202" s="37" t="str">
        <f aca="false">IF(K1202=1,CONCATENATE(N1202," ",1),"")</f>
        <v/>
      </c>
    </row>
    <row r="1203" customFormat="false" ht="32.25" hidden="false" customHeight="true" outlineLevel="0" collapsed="false">
      <c r="A1203" s="21" t="str">
        <f aca="false">IF(J1203="","",J1203)</f>
        <v/>
      </c>
      <c r="B1203" s="69"/>
      <c r="C1203" s="44"/>
      <c r="D1203" s="42"/>
      <c r="E1203" s="42"/>
      <c r="F1203" s="68"/>
      <c r="G1203" s="42"/>
      <c r="H1203" s="42"/>
      <c r="J1203" s="20" t="str">
        <f aca="false">IF(AND(K1203="",L1203="",N1203=""),"",IF(OR(K1203=1,L1203=1),"ERRORI / ANOMALIE","OK"))</f>
        <v/>
      </c>
      <c r="K1203" s="20" t="str">
        <f aca="false">IF(N1203="","",IF(SUM(Q1203:AA1203)&gt;0,1,""))</f>
        <v/>
      </c>
      <c r="L1203" s="20" t="str">
        <f aca="false">IF(N1203="","",IF(_xlfn.IFNA(VLOOKUP(CONCATENATE(N1203," ",1),Lotti!AS$7:AT$601,2,0),1)=1,"",1))</f>
        <v/>
      </c>
      <c r="N1203" s="36" t="str">
        <f aca="false">TRIM(B1203)</f>
        <v/>
      </c>
      <c r="O1203" s="36"/>
      <c r="P1203" s="36" t="str">
        <f aca="false">IF(K1203="","",1)</f>
        <v/>
      </c>
      <c r="Q1203" s="36" t="str">
        <f aca="false">IF(N1203="","",_xlfn.IFNA(VLOOKUP(N1203,Lotti!C$7:D$1000,2,0),1))</f>
        <v/>
      </c>
      <c r="S1203" s="36" t="str">
        <f aca="false">IF(N1203="","",IF(OR(AND(E1203="",LEN(TRIM(D1203))&lt;&gt;11,LEN(TRIM(D1203))&lt;&gt;16),AND(D1203="",E1203=""),AND(D1203&lt;&gt;"",E1203&lt;&gt;"")),1,""))</f>
        <v/>
      </c>
      <c r="U1203" s="36" t="str">
        <f aca="false">IF(N1203="","",IF(C1203="",1,""))</f>
        <v/>
      </c>
      <c r="V1203" s="36" t="str">
        <f aca="false">IF(N1203="","",_xlfn.IFNA(VLOOKUP(F1203,TabelleFisse!$B$33:$C$34,2,0),1))</f>
        <v/>
      </c>
      <c r="W1203" s="36" t="str">
        <f aca="false">IF(N1203="","",_xlfn.IFNA(IF(VLOOKUP(CONCATENATE(N1203," SI"),AC$10:AC$1203,1,0)=CONCATENATE(N1203," SI"),"",1),1))</f>
        <v/>
      </c>
      <c r="Y1203" s="36" t="str">
        <f aca="false">IF(OR(N1203="",G1203=""),"",_xlfn.IFNA(VLOOKUP(H1203,TabelleFisse!$B$25:$C$29,2,0),1))</f>
        <v/>
      </c>
      <c r="Z1203" s="36" t="str">
        <f aca="false">IF(AND(G1203="",H1203&lt;&gt;""),1,"")</f>
        <v/>
      </c>
      <c r="AA1203" s="36" t="str">
        <f aca="false">IF(N1203="","",IF(COUNTIF(AD$10:AD$1203,AD1203)=1,1,""))</f>
        <v/>
      </c>
      <c r="AC1203" s="37" t="str">
        <f aca="false">IF(N1203="","",CONCATENATE(N1203," ",F1203))</f>
        <v/>
      </c>
      <c r="AD1203" s="37" t="str">
        <f aca="false">IF(OR(N1203="",CONCATENATE(G1203,H1203)=""),"",CONCATENATE(N1203," ",G1203))</f>
        <v/>
      </c>
      <c r="AE1203" s="37" t="str">
        <f aca="false">IF(K1203=1,CONCATENATE(N1203," ",1),"")</f>
        <v/>
      </c>
    </row>
  </sheetData>
  <mergeCells count="12">
    <mergeCell ref="B2:H2"/>
    <mergeCell ref="B3:H3"/>
    <mergeCell ref="B4:H4"/>
    <mergeCell ref="Q5:AA5"/>
    <mergeCell ref="A7:A9"/>
    <mergeCell ref="B7:B9"/>
    <mergeCell ref="C7:C9"/>
    <mergeCell ref="D7:E7"/>
    <mergeCell ref="F7:F8"/>
    <mergeCell ref="G7:H7"/>
    <mergeCell ref="D8:E8"/>
    <mergeCell ref="H8:H9"/>
  </mergeCells>
  <dataValidations count="8">
    <dataValidation allowBlank="true" operator="between" prompt="Va compilato in caso di partecipazione da parte di un raggruppamento di imprese.&#10;Inserisci LO STESSO NUMERO DI RAGGRUPPAMENTO per TUTTE LE IMPRESE che lo costituiscono.&#10;Utilizza NUMERI DIVERSI per identificare raggruppamenti diversi." promptTitle="Num. Ident. Raggruppamento" showDropDown="false" showErrorMessage="true" showInputMessage="true" sqref="G10:G1203" type="whole">
      <formula1>1</formula1>
      <formula2>500</formula2>
    </dataValidation>
    <dataValidation allowBlank="true" error="Il campo Ragione Sociale non può essere più lungo di 250 caratteri. I caratteri accentati, gli apostrofi e le virgolette contano come 5 o più caratteri." operator="between" prompt="Il testo non può essere più lungo di 250 caratteri" promptTitle="Ragione Sociale" showDropDown="false" showErrorMessage="true" showInputMessage="true" sqref="C61:C115 C117:C240 C242:C1203" type="textLength">
      <formula1>1</formula1>
      <formula2>220</formula2>
    </dataValidation>
    <dataValidation allowBlank="true" error="La lunghezza digitata non corrisponde a 11 o a 16 caratteri" operator="between" prompt="Digita esattamente 11 o 16 caratteri" promptTitle="Codice Fiscale Partecipante" showDropDown="false" showErrorMessage="true" showInputMessage="true" sqref="D61:D72 E73 D74:D84 D86:D1203" type="none">
      <formula1>0</formula1>
      <formula2>0</formula2>
    </dataValidation>
    <dataValidation allowBlank="true" operator="between" prompt="Da compilare in alternativa al Codice Fiscale in caso di impresa partecipante estera" promptTitle="Identificativo Fiscale Estero" showDropDown="false" showErrorMessage="true" showInputMessage="true" sqref="E61:E72 E74:E1203" type="none">
      <formula1>0</formula1>
      <formula2>0</formula2>
    </dataValidation>
    <dataValidation allowBlank="true" error="Il campo Ragione Sociale non può essere più lungo di 250 caratteri. I caratteri accentati, gli apostrofi e le virgolette contano come 5 o più caratteri." operator="between" prompt="Il testo non può essere più lungo di 250 caratteri" promptTitle="Ragione Sociale" showDropDown="false" showErrorMessage="true" showInputMessage="true" sqref="C10:C11 C13:C60" type="textLength">
      <formula1>1</formula1>
      <formula2>220</formula2>
    </dataValidation>
    <dataValidation allowBlank="true" error="La lunghezza digitata non corrisponde a 11 o a 16 caratteri" operator="equal" prompt="Digita esattamente 11 o 16 caratteri" showDropDown="false" showErrorMessage="true" showInputMessage="true" sqref="D10 D15 D18 D22:D31 D39 D45:D54 D57:D59" type="none">
      <formula1>0</formula1>
      <formula2>0</formula2>
    </dataValidation>
    <dataValidation allowBlank="true" error="La lunghezza digitata non corrisponde a 11 o a 16 caratteri" operator="equal" prompt="Digita esattamente 11 o 16 caratteri" promptTitle="Codice Fiscale Partecipante" showDropDown="false" showErrorMessage="true" showInputMessage="true" sqref="D11:D13 E14 D16:D17 D19:D21 D32:D38 D40:D44 D55:D56 D60 D85" type="none">
      <formula1>0</formula1>
      <formula2>0</formula2>
    </dataValidation>
    <dataValidation allowBlank="true" operator="equal" prompt="Da compilare in alternativa al Codice Fiscale in caso di impresa partecipante estera" promptTitle="Identificativo Fiscale Estero" showDropDown="false" showErrorMessage="true" showInputMessage="true" sqref="E10:E13 E15:E60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8611111111111" bottom="0.7486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E4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45" activeCellId="0" sqref="B45"/>
    </sheetView>
  </sheetViews>
  <sheetFormatPr defaultRowHeight="12.75"/>
  <cols>
    <col collapsed="false" hidden="false" max="1" min="1" style="46" width="24.2303370786517"/>
    <col collapsed="false" hidden="false" max="2" min="2" style="46" width="283.612359550562"/>
    <col collapsed="false" hidden="false" max="3" min="3" style="46" width="24.2303370786517"/>
    <col collapsed="false" hidden="false" max="4" min="4" style="46" width="28.3932584269663"/>
    <col collapsed="false" hidden="false" max="5" min="5" style="46" width="41.3202247191011"/>
    <col collapsed="false" hidden="false" max="1025" min="6" style="46" width="24.2303370786517"/>
  </cols>
  <sheetData>
    <row r="1" customFormat="false" ht="23.25" hidden="false" customHeight="false" outlineLevel="0" collapsed="false">
      <c r="B1" s="70" t="s">
        <v>1579</v>
      </c>
      <c r="C1" s="0"/>
      <c r="D1" s="0"/>
      <c r="E1" s="0"/>
    </row>
    <row r="2" customFormat="false" ht="12.75" hidden="false" customHeight="false" outlineLevel="0" collapsed="false">
      <c r="B2" s="0"/>
      <c r="C2" s="0"/>
      <c r="D2" s="0"/>
      <c r="E2" s="0"/>
    </row>
    <row r="3" customFormat="false" ht="18.75" hidden="false" customHeight="false" outlineLevel="0" collapsed="false">
      <c r="B3" s="71" t="s">
        <v>1580</v>
      </c>
      <c r="C3" s="0"/>
      <c r="D3" s="71" t="s">
        <v>1581</v>
      </c>
      <c r="E3" s="71"/>
    </row>
    <row r="4" customFormat="false" ht="12.75" hidden="false" customHeight="false" outlineLevel="0" collapsed="false">
      <c r="B4" s="72" t="s">
        <v>1582</v>
      </c>
      <c r="C4" s="73"/>
      <c r="D4" s="74" t="s">
        <v>1583</v>
      </c>
      <c r="E4" s="75" t="n">
        <v>42005</v>
      </c>
    </row>
    <row r="5" customFormat="false" ht="12.75" hidden="false" customHeight="false" outlineLevel="0" collapsed="false">
      <c r="B5" s="72" t="s">
        <v>1584</v>
      </c>
      <c r="C5" s="73"/>
      <c r="D5" s="74" t="s">
        <v>1585</v>
      </c>
      <c r="E5" s="75" t="n">
        <v>42369</v>
      </c>
    </row>
    <row r="6" customFormat="false" ht="12.75" hidden="false" customHeight="false" outlineLevel="0" collapsed="false">
      <c r="B6" s="72" t="s">
        <v>1586</v>
      </c>
      <c r="C6" s="73"/>
      <c r="D6" s="74" t="s">
        <v>1587</v>
      </c>
      <c r="E6" s="75" t="n">
        <f aca="true">NOW()</f>
        <v>42755.4866868171</v>
      </c>
    </row>
    <row r="7" customFormat="false" ht="12.75" hidden="false" customHeight="false" outlineLevel="0" collapsed="false">
      <c r="B7" s="72" t="s">
        <v>1588</v>
      </c>
      <c r="C7" s="73"/>
    </row>
    <row r="8" customFormat="false" ht="12.75" hidden="false" customHeight="false" outlineLevel="0" collapsed="false">
      <c r="B8" s="72" t="s">
        <v>1589</v>
      </c>
      <c r="C8" s="73"/>
    </row>
    <row r="9" customFormat="false" ht="12.75" hidden="false" customHeight="false" outlineLevel="0" collapsed="false">
      <c r="B9" s="72" t="s">
        <v>1590</v>
      </c>
      <c r="C9" s="73"/>
    </row>
    <row r="10" customFormat="false" ht="12.75" hidden="false" customHeight="false" outlineLevel="0" collapsed="false">
      <c r="B10" s="72" t="s">
        <v>1591</v>
      </c>
      <c r="C10" s="73"/>
    </row>
    <row r="11" customFormat="false" ht="12.75" hidden="false" customHeight="false" outlineLevel="0" collapsed="false">
      <c r="B11" s="72" t="s">
        <v>1592</v>
      </c>
      <c r="C11" s="73"/>
    </row>
    <row r="12" customFormat="false" ht="12.75" hidden="false" customHeight="false" outlineLevel="0" collapsed="false">
      <c r="B12" s="72" t="s">
        <v>1593</v>
      </c>
      <c r="C12" s="73"/>
    </row>
    <row r="13" customFormat="false" ht="12.75" hidden="false" customHeight="false" outlineLevel="0" collapsed="false">
      <c r="B13" s="72" t="s">
        <v>1594</v>
      </c>
      <c r="C13" s="73"/>
    </row>
    <row r="14" customFormat="false" ht="12.75" hidden="false" customHeight="false" outlineLevel="0" collapsed="false">
      <c r="B14" s="72" t="s">
        <v>1595</v>
      </c>
      <c r="C14" s="73"/>
    </row>
    <row r="15" customFormat="false" ht="12.75" hidden="false" customHeight="false" outlineLevel="0" collapsed="false">
      <c r="B15" s="72" t="s">
        <v>1596</v>
      </c>
      <c r="C15" s="73"/>
    </row>
    <row r="16" customFormat="false" ht="12.75" hidden="false" customHeight="false" outlineLevel="0" collapsed="false">
      <c r="B16" s="72" t="s">
        <v>44</v>
      </c>
      <c r="C16" s="73"/>
    </row>
    <row r="17" customFormat="false" ht="12.75" hidden="false" customHeight="false" outlineLevel="0" collapsed="false">
      <c r="B17" s="72" t="s">
        <v>1597</v>
      </c>
      <c r="C17" s="73"/>
    </row>
    <row r="18" customFormat="false" ht="12.75" hidden="false" customHeight="false" outlineLevel="0" collapsed="false">
      <c r="B18" s="72" t="s">
        <v>1598</v>
      </c>
      <c r="C18" s="73"/>
    </row>
    <row r="19" customFormat="false" ht="12.75" hidden="false" customHeight="false" outlineLevel="0" collapsed="false">
      <c r="B19" s="72" t="s">
        <v>1599</v>
      </c>
      <c r="C19" s="73"/>
    </row>
    <row r="20" customFormat="false" ht="12.75" hidden="false" customHeight="false" outlineLevel="0" collapsed="false">
      <c r="B20" s="72" t="s">
        <v>1600</v>
      </c>
      <c r="C20" s="73"/>
    </row>
    <row r="21" customFormat="false" ht="12.75" hidden="false" customHeight="false" outlineLevel="0" collapsed="false">
      <c r="B21" s="72" t="s">
        <v>1601</v>
      </c>
      <c r="C21" s="73"/>
    </row>
    <row r="22" customFormat="false" ht="12.75" hidden="false" customHeight="false" outlineLevel="0" collapsed="false">
      <c r="B22" s="76"/>
    </row>
    <row r="23" customFormat="false" ht="12.75" hidden="false" customHeight="false" outlineLevel="0" collapsed="false">
      <c r="B23" s="76"/>
    </row>
    <row r="24" customFormat="false" ht="18.75" hidden="false" customHeight="false" outlineLevel="0" collapsed="false">
      <c r="B24" s="77" t="s">
        <v>1602</v>
      </c>
    </row>
    <row r="25" customFormat="false" ht="12.75" hidden="false" customHeight="false" outlineLevel="0" collapsed="false">
      <c r="B25" s="72" t="s">
        <v>1603</v>
      </c>
    </row>
    <row r="26" customFormat="false" ht="12.75" hidden="false" customHeight="false" outlineLevel="0" collapsed="false">
      <c r="B26" s="72" t="s">
        <v>1604</v>
      </c>
    </row>
    <row r="27" customFormat="false" ht="12.75" hidden="false" customHeight="false" outlineLevel="0" collapsed="false">
      <c r="B27" s="72" t="s">
        <v>1605</v>
      </c>
    </row>
    <row r="28" customFormat="false" ht="12.75" hidden="false" customHeight="false" outlineLevel="0" collapsed="false">
      <c r="B28" s="72" t="s">
        <v>1606</v>
      </c>
    </row>
    <row r="29" customFormat="false" ht="12.75" hidden="false" customHeight="false" outlineLevel="0" collapsed="false">
      <c r="B29" s="72" t="s">
        <v>1607</v>
      </c>
    </row>
    <row r="30" customFormat="false" ht="12.75" hidden="false" customHeight="false" outlineLevel="0" collapsed="false">
      <c r="B30" s="0"/>
    </row>
    <row r="31" customFormat="false" ht="12.75" hidden="false" customHeight="false" outlineLevel="0" collapsed="false">
      <c r="B31" s="0"/>
    </row>
    <row r="32" customFormat="false" ht="18.75" hidden="false" customHeight="false" outlineLevel="0" collapsed="false">
      <c r="B32" s="77" t="s">
        <v>1608</v>
      </c>
    </row>
    <row r="33" customFormat="false" ht="12.75" hidden="false" customHeight="false" outlineLevel="0" collapsed="false">
      <c r="B33" s="74" t="s">
        <v>917</v>
      </c>
    </row>
    <row r="34" customFormat="false" ht="12.75" hidden="false" customHeight="false" outlineLevel="0" collapsed="false">
      <c r="B34" s="74" t="s">
        <v>1609</v>
      </c>
    </row>
    <row r="35" customFormat="false" ht="12.75" hidden="false" customHeight="false" outlineLevel="0" collapsed="false">
      <c r="B35" s="0"/>
    </row>
    <row r="36" customFormat="false" ht="12.75" hidden="false" customHeight="false" outlineLevel="0" collapsed="false">
      <c r="B36" s="0"/>
    </row>
    <row r="37" customFormat="false" ht="18.75" hidden="false" customHeight="false" outlineLevel="0" collapsed="false">
      <c r="B37" s="77" t="s">
        <v>13</v>
      </c>
    </row>
    <row r="38" customFormat="false" ht="12.75" hidden="false" customHeight="false" outlineLevel="0" collapsed="false">
      <c r="B38" s="74" t="s">
        <v>917</v>
      </c>
    </row>
    <row r="39" customFormat="false" ht="12.75" hidden="false" customHeight="false" outlineLevel="0" collapsed="false">
      <c r="B39" s="74" t="s">
        <v>1609</v>
      </c>
    </row>
    <row r="40" customFormat="false" ht="12.75" hidden="false" customHeight="false" outlineLevel="0" collapsed="false">
      <c r="B40" s="0"/>
    </row>
    <row r="41" customFormat="false" ht="12.75" hidden="false" customHeight="false" outlineLevel="0" collapsed="false">
      <c r="B41" s="0"/>
    </row>
    <row r="42" customFormat="false" ht="18.75" hidden="false" customHeight="false" outlineLevel="0" collapsed="false">
      <c r="B42" s="77" t="s">
        <v>14</v>
      </c>
    </row>
    <row r="43" customFormat="false" ht="12.75" hidden="false" customHeight="false" outlineLevel="0" collapsed="false">
      <c r="B43" s="74" t="s">
        <v>1610</v>
      </c>
    </row>
    <row r="44" customFormat="false" ht="12.75" hidden="false" customHeight="false" outlineLevel="0" collapsed="false">
      <c r="B44" s="78" t="s">
        <v>1611</v>
      </c>
    </row>
    <row r="45" customFormat="false" ht="12.75" hidden="false" customHeight="false" outlineLevel="0" collapsed="false">
      <c r="B45" s="74" t="s">
        <v>45</v>
      </c>
    </row>
  </sheetData>
  <sheetProtection sheet="true" objects="true" scenarios="true"/>
  <mergeCells count="1">
    <mergeCell ref="D3:E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1" activeCellId="0" sqref="B1"/>
    </sheetView>
  </sheetViews>
  <sheetFormatPr defaultRowHeight="15"/>
  <cols>
    <col collapsed="false" hidden="true" max="1" min="1" style="1" width="0"/>
    <col collapsed="false" hidden="false" max="2" min="2" style="1" width="103.011235955056"/>
    <col collapsed="false" hidden="false" max="5" min="3" style="1" width="45.6348314606742"/>
    <col collapsed="false" hidden="false" max="7" min="6" style="1" width="44.1460674157303"/>
    <col collapsed="false" hidden="false" max="9" min="8" style="1" width="45.7808988764045"/>
    <col collapsed="false" hidden="false" max="10" min="10" style="1" width="44.1460674157303"/>
    <col collapsed="false" hidden="false" max="11" min="11" style="1" width="14.123595505618"/>
    <col collapsed="false" hidden="false" max="12" min="12" style="1" width="56.7808988764045"/>
    <col collapsed="false" hidden="false" max="13" min="13" style="1" width="44"/>
    <col collapsed="false" hidden="false" max="14" min="14" style="1" width="44.8876404494382"/>
    <col collapsed="false" hidden="false" max="15" min="15" style="1" width="17.0955056179775"/>
    <col collapsed="false" hidden="true" max="18" min="16" style="1" width="0"/>
    <col collapsed="false" hidden="false" max="20" min="19" style="1" width="43.5505617977528"/>
    <col collapsed="false" hidden="false" max="21" min="21" style="1" width="45.6348314606742"/>
    <col collapsed="false" hidden="false" max="22" min="22" style="1" width="4.90449438202247"/>
    <col collapsed="false" hidden="false" max="23" min="23" style="1" width="52.4719101123596"/>
    <col collapsed="false" hidden="false" max="24" min="24" style="1" width="4.90449438202247"/>
    <col collapsed="false" hidden="false" max="25" min="25" style="1" width="52.3202247191011"/>
    <col collapsed="false" hidden="false" max="26" min="26" style="1" width="39.9831460674157"/>
    <col collapsed="false" hidden="false" max="27" min="27" style="1" width="4.90449438202247"/>
    <col collapsed="false" hidden="false" max="28" min="28" style="1" width="41.3202247191011"/>
    <col collapsed="false" hidden="false" max="29" min="29" style="1" width="4.90449438202247"/>
    <col collapsed="false" hidden="false" max="31" min="30" style="1" width="54.252808988764"/>
    <col collapsed="false" hidden="false" max="32" min="32" style="1" width="4.90449438202247"/>
    <col collapsed="false" hidden="false" max="34" min="33" style="1" width="38.0505617977528"/>
    <col collapsed="false" hidden="false" max="35" min="35" style="1" width="5.79775280898876"/>
    <col collapsed="false" hidden="false" max="36" min="36" style="1" width="38.6460674157303"/>
    <col collapsed="false" hidden="false" max="38" min="37" style="1" width="24.2303370786517"/>
    <col collapsed="false" hidden="false" max="39" min="39" style="1" width="42.2134831460674"/>
    <col collapsed="false" hidden="false" max="1025" min="40" style="1" width="24.2303370786517"/>
  </cols>
  <sheetData>
    <row r="1" customFormat="false" ht="15" hidden="false" customHeight="false" outlineLevel="0" collapsed="false">
      <c r="B1" s="0"/>
      <c r="C1" s="0"/>
      <c r="D1" s="0"/>
      <c r="E1" s="0"/>
      <c r="F1" s="0"/>
      <c r="G1" s="0"/>
      <c r="H1" s="0"/>
    </row>
    <row r="2" customFormat="false" ht="23.25" hidden="false" customHeight="true" outlineLevel="0" collapsed="false">
      <c r="B2" s="79" t="s">
        <v>1612</v>
      </c>
      <c r="C2" s="79"/>
      <c r="D2" s="79"/>
      <c r="E2" s="79"/>
      <c r="F2" s="79"/>
      <c r="G2" s="79"/>
      <c r="H2" s="79"/>
    </row>
    <row r="3" customFormat="false" ht="23.25" hidden="false" customHeight="false" outlineLevel="0" collapsed="false">
      <c r="B3" s="79"/>
      <c r="C3" s="79"/>
      <c r="D3" s="79"/>
      <c r="E3" s="79"/>
      <c r="F3" s="0"/>
      <c r="G3" s="0"/>
      <c r="H3" s="0"/>
    </row>
    <row r="4" customFormat="false" ht="23.25" hidden="false" customHeight="false" outlineLevel="0" collapsed="false">
      <c r="B4" s="79"/>
      <c r="C4" s="80" t="s">
        <v>1613</v>
      </c>
      <c r="D4" s="81" t="s">
        <v>1614</v>
      </c>
      <c r="E4" s="81" t="s">
        <v>1615</v>
      </c>
      <c r="F4" s="82"/>
      <c r="G4" s="80" t="s">
        <v>1616</v>
      </c>
      <c r="H4" s="80" t="s">
        <v>1617</v>
      </c>
    </row>
    <row r="5" customFormat="false" ht="24.75" hidden="false" customHeight="true" outlineLevel="0" collapsed="false">
      <c r="B5" s="83" t="s">
        <v>1618</v>
      </c>
      <c r="C5" s="6" t="n">
        <f aca="false">COUNTA(Lotti!E7:E601)</f>
        <v>244</v>
      </c>
      <c r="D5" s="84" t="n">
        <f aca="false">COUNTIF(Lotti!Q7:Q601,"OK")</f>
        <v>0</v>
      </c>
      <c r="E5" s="84" t="n">
        <f aca="false">COUNTIF(Lotti!Q7:Q601,"ANOMALO!!")</f>
        <v>0</v>
      </c>
      <c r="F5" s="85"/>
      <c r="G5" s="86" t="n">
        <f aca="false">IF(C5=0,"",D5/C5)</f>
        <v>0</v>
      </c>
      <c r="H5" s="87" t="n">
        <f aca="false">IF(C5=0,"",E5/C5)</f>
        <v>0</v>
      </c>
    </row>
    <row r="6" customFormat="false" ht="24.75" hidden="false" customHeight="true" outlineLevel="0" collapsed="false">
      <c r="B6" s="83" t="s">
        <v>1619</v>
      </c>
      <c r="C6" s="6" t="n">
        <f aca="false">COUNTA(Partecipanti!B10:B1203)</f>
        <v>244</v>
      </c>
      <c r="D6" s="84" t="n">
        <f aca="false">COUNTIF(Partecipanti!J10:J1203,"OK")</f>
        <v>0</v>
      </c>
      <c r="E6" s="84" t="n">
        <f aca="false">COUNTIF(Partecipanti!J10:J1203,"ANOMALO!!")</f>
        <v>0</v>
      </c>
      <c r="F6" s="85"/>
      <c r="G6" s="86" t="n">
        <f aca="false">IF(C6=0,"",D6/C6)</f>
        <v>0</v>
      </c>
      <c r="H6" s="87" t="n">
        <f aca="false">IF(C6=0,"",E6/C6)</f>
        <v>0</v>
      </c>
    </row>
  </sheetData>
  <sheetProtection sheet="true" objects="true" scenarios="true"/>
  <mergeCells count="1">
    <mergeCell ref="B2:H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</TotalTime>
  <Application>LibreOffice/5.0.4.2$Windows_x86 LibreOffice_project/2b9802c1994aa0b7dc6079e128979269cf95bc78</Application>
  <Company>CSC Società Cooperativa Sociale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2014-01-25T09:41:30Z</dcterms:created>
  <dc:creator>Marco Ghirardelli</dc:creator>
  <dc:language>it-IT</dc:language>
  <dcterms:modified xsi:type="dcterms:W3CDTF">2017-01-20T11:40:51Z</dcterms:modified>
  <cp:revision>43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CSC Società Cooperativa Sociale</vt:lpwstr>
  </property>
  <property fmtid="{D5CDD505-2E9C-101B-9397-08002B2CF9AE}" pid="4" name="ContentTypeId">
    <vt:lpwstr>0x0101007738A1B68B392841B697B5D559DC7B88</vt:lpwstr>
  </property>
  <property fmtid="{D5CDD505-2E9C-101B-9397-08002B2CF9AE}" pid="5" name="DocSecurity">
    <vt:i4>0</vt:i4>
  </property>
  <property fmtid="{D5CDD505-2E9C-101B-9397-08002B2CF9AE}" pid="6" name="HyperlinksChanged">
    <vt:bool>0</vt:bool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